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<sst xmlns="http://schemas.openxmlformats.org/spreadsheetml/2006/main" count="25525" uniqueCount="4099">
  <si>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</si>
  <si>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</si>
  <si>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</si>
  <si>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</si>
  <si>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</si>
  <si>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</si>
  <si>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</si>
  <si>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</si>
  <si>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</si>
  <si>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</si>
  <si>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</si>
  <si>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</si>
  <si>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</si>
  <si>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</si>
  <si>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</si>
  <si>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</si>
  <si>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</si>
  <si>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</si>
  <si>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</si>
  <si>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</si>
  <si>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</si>
  <si>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</si>
  <si>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</si>
  <si>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</si>
  <si>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</si>
  <si>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</si>
  <si>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</si>
  <si>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</si>
  <si>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</si>
  <si>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</si>
  <si>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</si>
  <si>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</si>
  <si>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</si>
  <si>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</si>
  <si>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</si>
  <si>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</si>
  <si>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</si>
  <si>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</si>
  <si>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</si>
  <si>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</si>
  <si>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</si>
  <si>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</si>
  <si>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</si>
  <si>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</si>
  <si>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</si>
  <si>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</si>
  <si>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</si>
  <si>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</si>
  <si>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</si>
  <si>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</si>
  <si>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</si>
  <si>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</si>
  <si>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</si>
  <si>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</si>
  <si>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</si>
  <si>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</si>
  <si>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</si>
  <si>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</si>
  <si>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</si>
  <si>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</si>
  <si>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</si>
  <si>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</si>
  <si>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</si>
  <si>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</si>
  <si>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</si>
  <si>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</si>
  <si>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</si>
  <si>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</si>
  <si>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</si>
  <si>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</si>
  <si>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</si>
  <si>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</si>
  <si>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</si>
  <si>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</si>
  <si>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</si>
  <si>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</si>
  <si>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</si>
  <si>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</si>
  <si>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</si>
  <si>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</si>
  <si>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</si>
  <si>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</si>
  <si>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</si>
  <si>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</si>
  <si>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</si>
  <si>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</si>
  <si>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</si>
  <si>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</si>
  <si>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</si>
  <si>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</si>
  <si>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</si>
  <si>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</si>
  <si>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</si>
  <si>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</si>
  <si>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</si>
  <si>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</si>
  <si>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</si>
  <si>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</si>
  <si>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</si>
  <si>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</si>
  <si>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</si>
  <si>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</si>
  <si>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</si>
  <si>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</si>
  <si>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</si>
  <si>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</si>
  <si>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</si>
  <si>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</si>
  <si>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</si>
  <si>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</si>
  <si>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</si>
  <si>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</si>
  <si>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</si>
  <si>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</si>
  <si>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</si>
  <si>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</si>
  <si>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</si>
  <si>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</si>
  <si>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</si>
  <si>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</si>
  <si>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</si>
  <si>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</si>
  <si>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</si>
  <si>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</si>
  <si>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</si>
  <si>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</si>
  <si>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</si>
  <si>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</si>
  <si>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</si>
  <si>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</si>
  <si>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</si>
  <si>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</si>
  <si>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</si>
  <si>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</si>
  <si>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</si>
  <si>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</si>
  <si>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</si>
  <si>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</si>
  <si>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</si>
  <si>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</si>
  <si>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</si>
  <si>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</si>
  <si>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</si>
  <si>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</si>
  <si>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</si>
  <si>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</si>
  <si>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</si>
  <si>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</si>
  <si>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</si>
  <si>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</si>
  <si>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</si>
  <si>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</si>
  <si>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</si>
  <si>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</si>
  <si>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</si>
  <si>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</si>
  <si>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</si>
  <si>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</si>
  <si>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</si>
  <si>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</si>
  <si>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</si>
  <si>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</si>
  <si>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</si>
  <si>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</si>
  <si>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</si>
  <si>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</si>
  <si>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</si>
  <si>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</si>
  <si>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</si>
  <si>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</si>
  <si>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</si>
  <si>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</si>
  <si>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</si>
  <si>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</si>
  <si>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</si>
  <si>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</si>
  <si>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</si>
  <si>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</si>
  <si>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</si>
  <si>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</si>
  <si>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</si>
  <si>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</si>
  <si>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</si>
  <si>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</si>
  <si>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</si>
  <si>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</si>
  <si>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</si>
  <si>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</si>
  <si>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</si>
  <si>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</si>
  <si>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</si>
  <si>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</si>
  <si>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</si>
  <si>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</si>
  <si>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</si>
  <si>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</si>
  <si>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</si>
  <si>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</si>
  <si>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</si>
  <si>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</si>
  <si>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</si>
  <si>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</si>
  <si>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</si>
  <si>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</si>
  <si>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</si>
  <si>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</si>
  <si>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</si>
  <si>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</si>
  <si>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</si>
  <si>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</si>
  <si>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</si>
  <si>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</si>
  <si>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imsrfaisal</t>
  </si>
  <si>
    <t>linkbuildingmoz</t>
  </si>
  <si>
    <t>christhames35</t>
  </si>
  <si>
    <t>marisalouw</t>
  </si>
  <si>
    <t>violetsriy</t>
  </si>
  <si>
    <t>mftnjd</t>
  </si>
  <si>
    <t>redphantom</t>
  </si>
  <si>
    <t>clowerycontent</t>
  </si>
  <si>
    <t>jennykim</t>
  </si>
  <si>
    <t>markcbiddle</t>
  </si>
  <si>
    <t>mrand247</t>
  </si>
  <si>
    <t>growmap</t>
  </si>
  <si>
    <t>smcstl</t>
  </si>
  <si>
    <t>tamkoen</t>
  </si>
  <si>
    <t>annanaylor__</t>
  </si>
  <si>
    <t>pnmcpherson</t>
  </si>
  <si>
    <t>morelove_lessh8</t>
  </si>
  <si>
    <t>medialabsmpd</t>
  </si>
  <si>
    <t>elevatedonline</t>
  </si>
  <si>
    <t>jenniferbakerco</t>
  </si>
  <si>
    <t>silalott</t>
  </si>
  <si>
    <t>michelle__roy</t>
  </si>
  <si>
    <t>mycorporation</t>
  </si>
  <si>
    <t>bfrodriguez_</t>
  </si>
  <si>
    <t>frogplum</t>
  </si>
  <si>
    <t>ccrossjohnson</t>
  </si>
  <si>
    <t>imarketinginc</t>
  </si>
  <si>
    <t>scupbrasil</t>
  </si>
  <si>
    <t>iamdesireaka</t>
  </si>
  <si>
    <t>svanismail</t>
  </si>
  <si>
    <t>aranducito</t>
  </si>
  <si>
    <t>jfouts</t>
  </si>
  <si>
    <t>elenacsalazar</t>
  </si>
  <si>
    <t>angelastack</t>
  </si>
  <si>
    <t>ahikiiriza</t>
  </si>
  <si>
    <t>staymotivated_7</t>
  </si>
  <si>
    <t>bwatwood</t>
  </si>
  <si>
    <t>paulcharrison</t>
  </si>
  <si>
    <t>genepetrovlmc</t>
  </si>
  <si>
    <t>marifasanaro</t>
  </si>
  <si>
    <t>seoscottsdale</t>
  </si>
  <si>
    <t>phoebebain</t>
  </si>
  <si>
    <t>directmediatips</t>
  </si>
  <si>
    <t>xoxogoldie</t>
  </si>
  <si>
    <t>epagedigitalind</t>
  </si>
  <si>
    <t>carvesocial</t>
  </si>
  <si>
    <t>noble_vn</t>
  </si>
  <si>
    <t>vshadders</t>
  </si>
  <si>
    <t>peeljoanna</t>
  </si>
  <si>
    <t>mojodaddy</t>
  </si>
  <si>
    <t>flowery6</t>
  </si>
  <si>
    <t>jbethjs</t>
  </si>
  <si>
    <t>wajihtabish</t>
  </si>
  <si>
    <t>wisenotherwise</t>
  </si>
  <si>
    <t>andiramdani</t>
  </si>
  <si>
    <t>richmckinney</t>
  </si>
  <si>
    <t>novumarketing</t>
  </si>
  <si>
    <t>socialmedianex</t>
  </si>
  <si>
    <t>kaizenads</t>
  </si>
  <si>
    <t>sam18th</t>
  </si>
  <si>
    <t>web_pixelportal</t>
  </si>
  <si>
    <t>ricardozam</t>
  </si>
  <si>
    <t>prospertaru</t>
  </si>
  <si>
    <t>romanjancic</t>
  </si>
  <si>
    <t>ginevraadamoli</t>
  </si>
  <si>
    <t>binaryic</t>
  </si>
  <si>
    <t>tejashweta</t>
  </si>
  <si>
    <t>qtttutors</t>
  </si>
  <si>
    <t>elainebeare</t>
  </si>
  <si>
    <t>lindseybwashere</t>
  </si>
  <si>
    <t>gregcarrasco</t>
  </si>
  <si>
    <t>robcairns</t>
  </si>
  <si>
    <t>wisd0m_bridge</t>
  </si>
  <si>
    <t>bestclerks</t>
  </si>
  <si>
    <t>dewieirig</t>
  </si>
  <si>
    <t>micwonderland</t>
  </si>
  <si>
    <t>cjscribe</t>
  </si>
  <si>
    <t>jamesbullock81</t>
  </si>
  <si>
    <t>blairallenagen1</t>
  </si>
  <si>
    <t>bzsms</t>
  </si>
  <si>
    <t>keithflynn</t>
  </si>
  <si>
    <t>junelevenco</t>
  </si>
  <si>
    <t>giovanbatistag</t>
  </si>
  <si>
    <t>followermob</t>
  </si>
  <si>
    <t>janevlyang</t>
  </si>
  <si>
    <t>some_marinosson</t>
  </si>
  <si>
    <t>dmalert</t>
  </si>
  <si>
    <t>missshandarenee</t>
  </si>
  <si>
    <t>danagarrison</t>
  </si>
  <si>
    <t>robinyearsley</t>
  </si>
  <si>
    <t>tastefullyso</t>
  </si>
  <si>
    <t>memoserrano</t>
  </si>
  <si>
    <t>margfontana</t>
  </si>
  <si>
    <t>savvy_writer</t>
  </si>
  <si>
    <t>saralmarino</t>
  </si>
  <si>
    <t>mediamashsocial</t>
  </si>
  <si>
    <t>valorey</t>
  </si>
  <si>
    <t>bombandbossy</t>
  </si>
  <si>
    <t>tiinakirves</t>
  </si>
  <si>
    <t>thedfellow</t>
  </si>
  <si>
    <t>k_mccullough</t>
  </si>
  <si>
    <t>scottdavthrive</t>
  </si>
  <si>
    <t>brewervasocial</t>
  </si>
  <si>
    <t>muhsinalaca</t>
  </si>
  <si>
    <t>fiscalcliffw</t>
  </si>
  <si>
    <t>mediabulge</t>
  </si>
  <si>
    <t>net_ambition</t>
  </si>
  <si>
    <t>robinquinninla</t>
  </si>
  <si>
    <t>techieappy</t>
  </si>
  <si>
    <t>webgirltj</t>
  </si>
  <si>
    <t>nlpwarrior</t>
  </si>
  <si>
    <t>danijel49195594</t>
  </si>
  <si>
    <t>sorilbrans</t>
  </si>
  <si>
    <t>gregorytsimpson</t>
  </si>
  <si>
    <t>socialguru007</t>
  </si>
  <si>
    <t>hashtagify</t>
  </si>
  <si>
    <t>sweetypw88</t>
  </si>
  <si>
    <t>nextwave</t>
  </si>
  <si>
    <t>vrajshahspeaks</t>
  </si>
  <si>
    <t>calocollective</t>
  </si>
  <si>
    <t>ammarketing_nl</t>
  </si>
  <si>
    <t>zelstom</t>
  </si>
  <si>
    <t>imananahuja</t>
  </si>
  <si>
    <t>tapcrawlers</t>
  </si>
  <si>
    <t>blairepaiso</t>
  </si>
  <si>
    <t>paigedoerner</t>
  </si>
  <si>
    <t>brandi_rand</t>
  </si>
  <si>
    <t>nismpulse</t>
  </si>
  <si>
    <t>jaimeshine</t>
  </si>
  <si>
    <t>brandsdiscovery</t>
  </si>
  <si>
    <t>koomekevo</t>
  </si>
  <si>
    <t>itskac</t>
  </si>
  <si>
    <t>fraasco85</t>
  </si>
  <si>
    <t>popup_2015</t>
  </si>
  <si>
    <t>startupmag17</t>
  </si>
  <si>
    <t>richardbouchez</t>
  </si>
  <si>
    <t>agencysimply</t>
  </si>
  <si>
    <t>supersaiyantoto</t>
  </si>
  <si>
    <t>cooeesocialhq</t>
  </si>
  <si>
    <t>manojpallai</t>
  </si>
  <si>
    <t>brettdixon</t>
  </si>
  <si>
    <t>dpomuk</t>
  </si>
  <si>
    <t>socialmedia2day</t>
  </si>
  <si>
    <t>sociallight_</t>
  </si>
  <si>
    <t>monisbukhari</t>
  </si>
  <si>
    <t>leadtail</t>
  </si>
  <si>
    <t>dankmbp</t>
  </si>
  <si>
    <t>bloggingtop25</t>
  </si>
  <si>
    <t>scholezforum</t>
  </si>
  <si>
    <t>maupanas</t>
  </si>
  <si>
    <t>madalynsklar</t>
  </si>
  <si>
    <t>franconegot</t>
  </si>
  <si>
    <t>bypeers</t>
  </si>
  <si>
    <t>samirlahlabat</t>
  </si>
  <si>
    <t>awarioapp</t>
  </si>
  <si>
    <t>southwestair</t>
  </si>
  <si>
    <t>samsungus</t>
  </si>
  <si>
    <t>oreo</t>
  </si>
  <si>
    <t>rebecca64279583</t>
  </si>
  <si>
    <t>natgeophotos</t>
  </si>
  <si>
    <t>who</t>
  </si>
  <si>
    <t>meetedgar</t>
  </si>
  <si>
    <t>heidicohen</t>
  </si>
  <si>
    <t>sellozoofficial</t>
  </si>
  <si>
    <t>kimmcreynolds</t>
  </si>
  <si>
    <t>sproutsocial</t>
  </si>
  <si>
    <t>Mentions</t>
  </si>
  <si>
    <t>Replies to</t>
  </si>
  <si>
    <t>#SMTLive Recap: Everything You Need to Know about TikTok https://t.co/li8CvOc6CN | #digitalmarketing #SocialMedia</t>
  </si>
  <si>
    <t>RT @imSrFaisal: #SMTLive Recap: Everything You Need to Know about TikTok https://t.co/li8CvOc6CN | #digitalmarketing #SocialMedia</t>
  </si>
  <si>
    <t>#SMTLive #VCBuzz #Digital360Chat</t>
  </si>
  <si>
    <t>#SMTLive Recap: How to Choose the Right Marketing Automation System for Your Team https://t.co/GaT6Qoue8W
#marketing #automation https://t.co/aN7eUDcjJe</t>
  </si>
  <si>
    <t>RT @socialmedia2day: 30 mins to #SMTLive -- here's how to participate. https://t.co/9kmturnjuV https://t.co/5W2aJ7j8X2</t>
  </si>
  <si>
    <t>RT @socialmedia2day: Today's chat is called "Social Media Content Creation: Finding Your Voice" Let's start with something simple. Q1 - Wha…</t>
  </si>
  <si>
    <t>A1:  Tone adds specific flavor to your voice based on factors like audience, situation, and channel. Essentially, there is one voice for your brand and many tones that refine that voice. Voice is a mission statement #SMTLive</t>
  </si>
  <si>
    <t>@socialmedia2day A2 #SMTLive
Give unique answers, tips, and share advice that comes from a genuine place. Over time, users will start to see you as a voice of reason and an expert in your field, and that's what having a unique voice is all about.</t>
  </si>
  <si>
    <t>RT @MadalynSklar: This is an awesome list of Twitter chats from @AwarioApp! _xD83D__xDE00_
Check out: #SocialROI (that I host every Tues 5pm ET), #smec…</t>
  </si>
  <si>
    <t>@socialmedia2day A3 Video brings it to life - through your people you are displaying personality / character #SMTlive</t>
  </si>
  <si>
    <t>RT @Brandi_Rand: @socialmedia2day A3: Various ways: use of certain language, emojis or gifs. Defining the role of your brand voice: are you…</t>
  </si>
  <si>
    <t>RT @socialmedia2day: Q3 - What are the different ways you can display your brand voice on social? #SMTLive https://t.co/I5Uk4EuEoX</t>
  </si>
  <si>
    <t>@socialmedia2day Tokyo-based digital marketing agency TAMKO here! #SMTLive _xD83D__xDC4B__xD83C__xDDEF__xD83C__xDDF5_</t>
  </si>
  <si>
    <t>I love #SMTLive - talking and brainstorming with likeminded content creators makes me feel all warm and fuzzy _xD83E__xDD70_ @socialmedia2day</t>
  </si>
  <si>
    <t>@AnnaNaylor__ @socialmedia2day SAME! It's the same reason I'm so excited for #SMWLA! Geeking about social is so fun. #SMTLive https://t.co/IhaySK7ZYD</t>
  </si>
  <si>
    <t>@ZelstOM @socialmedia2day @KimMcReynolds @SellozoOfficial YAS! I know when I talk in DMs to big brands (cough @SamsungUS cough @SouthwestAir cough) and it was a REAL human on the other end who had a sense of humor and was immensely caring and helpful *GASP* *insert applause* _xD83D__xDE1D_ #SMTLive</t>
  </si>
  <si>
    <t>RT @socialmedia2day: This has been an awesome conversation! Thank you all for joining and sharing your thoughts. We have one last Q for you…</t>
  </si>
  <si>
    <t>A1. The way you interact and behave on social media. The way you conduct yourself says a lot about the person/brand. #SMTLive https://t.co/Y3RuFGsmTZ</t>
  </si>
  <si>
    <t>A2. Just being you makes you unique. However, show some personality with your SMM and don’t be a douche bag. #SMTLive https://t.co/tEABv53Bef</t>
  </si>
  <si>
    <t>RT @JenniferBakerCo: @socialmedia2day A2: Being true to YOU or the values of the business. People know me for social media, hiking, and edu…</t>
  </si>
  <si>
    <t>RT @MoreLove_LessH8: @socialmedia2day A2: I think the key is consistency. Your brand should carry over the voice you've chosen to social me…</t>
  </si>
  <si>
    <t>A3. Share GIFS, other articles etc all in line with your brand voice and the image you want to portray. #SMTLive https://t.co/HRBytDBw4F</t>
  </si>
  <si>
    <t>A4. Lively, funny, quirky. Authoritative but not ‘boring’ or passive aggressive. #SMTLive https://t.co/ipCpsZxDEO</t>
  </si>
  <si>
    <t>A5. Being rude/arrogant. Not engaging. All sell, sell, sell. #SMTLive https://t.co/YvvTmVgg2L</t>
  </si>
  <si>
    <t>A6. #SMTLive https://t.co/MF1PeVnrds https://t.co/Q8gq53vZkN</t>
  </si>
  <si>
    <t>@CarveSocial @socialmedia2day Though some brands do it seamlessly - the one that comes to mind is @Oreo at the Superbowl: #SMTLive https://t.co/VXSJcRsiJa</t>
  </si>
  <si>
    <t>A3: Logos, themes, consistent color coding / imagery / hashtags. #smtlive</t>
  </si>
  <si>
    <t>Q1 - Putting your logo / image / public image out there. Sharing a consistent message. #eme6414 #smtlive https://t.co/kNl6rtUOm1</t>
  </si>
  <si>
    <t>Hmmm.. my answers are similar, but consistent imagery / logos / hashtags #smtlive https://t.co/L6fTmn6yDh</t>
  </si>
  <si>
    <t>A4: Human! Funny, quirky, friendly, kind, compassionate, empathetic, REAL. Not robotic,  overly professional, monotone, emotionless and reservered. Quick wit and humor can go a long way ;) #SMTLive</t>
  </si>
  <si>
    <t>A4 - Being insensitive, inconsiderate, condescending, or rude. Or sometimes being silent. Silence can sometimes mean acceptance. A business needs to know how to professionally speak up while maintaining integrity, consistency, values and rights of their followers. #SMTLive</t>
  </si>
  <si>
    <t>A6 - Liking, following, sharing, reacting. #SMTLive</t>
  </si>
  <si>
    <t>@socialmedia2day A1: In my mind, your brand voice is how you communicate your brand's personality to your audience. So which words you chose, your attitude while posting, etc. _xD83D__xDE0A_#SMTLive</t>
  </si>
  <si>
    <t>@socialmedia2day A2: I think you just need to try to be genuine instead of always trying to sell your product or services. Be fun and give your audience some useful content. _xD83D__xDE0A_ #SMTLive</t>
  </si>
  <si>
    <t>@socialmedia2day A4: I think people react better to brands that are more personable and who understand what their audience wants to hear _xD83D__xDE0A_ #SMTLive</t>
  </si>
  <si>
    <t>@GregoryTSimpson @socialmedia2day I know I do _xD83D__xDE4B__xD83C__xDFFB_‍♀️ #SMTLive</t>
  </si>
  <si>
    <t>@socialmedia2day A5: Either being rude or not responding to people who are trying to engage with them #SMTLive</t>
  </si>
  <si>
    <t>@Michelle__Roy @socialmedia2day Yes! And a lack of follow-up after initiating conversation. #SMTLive</t>
  </si>
  <si>
    <t>@bfrodriguez_ @socialmedia2day Thanks! Just being yourself and/or stick to your core values! #SMTLive</t>
  </si>
  <si>
    <t>@JenniferBakerCo @socialmedia2day Yep! It requires a lot of self-control and discipline, but cultivating an integrated brand is worth the pursuit. #SMTLive</t>
  </si>
  <si>
    <t>@socialmedia2day A3 - 3⃣ Ways:
Planned Content - here you have 100% control of displaying brand voice. often the least powerful.
Unplanned Real-Time Content - less control but v powerful &amp;amp; vital to be "relevant" 
Audience Engagement - crucial for giving flesh and bone to your brand voice
#SMTLive</t>
  </si>
  <si>
    <t>@socialmedia2day A4 - Above everything, social audiences want to know that you listen, that you care, and that you're knowledgeable. #SMTLive</t>
  </si>
  <si>
    <t>@socialmedia2day A5 - the biggest mistake that brands make is NOT BUILDING INTO THEIR STRATEGY Asking for the Sale. we're in a golden era of fun, relatable voices which is great but you gotta drive sales/conversions at the end of the day. gotta plan how you're going to close the loop. #SMTLive</t>
  </si>
  <si>
    <t>@socialmedia2day A6 - a very healthy dose of visuals. #SMTLive</t>
  </si>
  <si>
    <t>@socialmedia2day A4.
People prefer brands that use real, human voices and interactions rather than promotional jargon. They typically go for brands that have a sense of humor, but are also educational. It's a win-win! #SMTLive</t>
  </si>
  <si>
    <t>@socialmedia2day A5.
The biggest mistake a brand can make is losing their brand voice! If you're a bubbly, positive brand who all of a sudden becomes snarky and rude, your customers are going to be confused. They won't know what to associate your brand with anymore, and may disconnect #SMTLive</t>
  </si>
  <si>
    <t>@socialmedia2day A6.
Pictures and video! Visuals are an amazing way to convey who your brand is and what they do. This can also be done through podcasts, livestreams and webinars as these all have the ability to showcase your brand voice through a legitimate voice! #SMTLive</t>
  </si>
  <si>
    <t>RT @frogplum: @socialmedia2day A5.
The biggest mistake a brand can make is losing their brand voice! If you're a bubbly, positive brand wh…</t>
  </si>
  <si>
    <t>@socialmedia2day Loving all of these responses. #SMTlive</t>
  </si>
  <si>
    <t>Facts. #SMTlive https://t.co/OUiNG0yx2C</t>
  </si>
  <si>
    <t>@socialmedia2day A4: People tend to favor a conversational voice on social media. For the most part, keep it lighthearted and informal to include a little personality! #SMTLive</t>
  </si>
  <si>
    <t>@socialmedia2day A1: Brand Voice = Personality
Easy tip: Pretend your brand is a person. How do you want your brand to sound and be perceived? 
#SMTLive</t>
  </si>
  <si>
    <t>@socialmedia2day A6: Visuals. A picture (or video) is worth a thousand words! #SMTLive</t>
  </si>
  <si>
    <t>RT @socialmedia2day: Q4 - What types of voices do people tend to favor on social media? #SMTLive https://t.co/nyO32Q8kOR</t>
  </si>
  <si>
    <t>RT @socialmedia2day: Q2 - How do you make your voice on social media unique and distinguishable? #SMTLive https://t.co/DIGmZP66Nd</t>
  </si>
  <si>
    <t>A picture is worth a thousand words. But a gif? #SMTLive https://t.co/Aw9klTOCSD</t>
  </si>
  <si>
    <t>RT @Brandi_Rand: @socialmedia2day A1: Brand voice encompasses the way you communicate with your audience. It is comprised of tone, personal…</t>
  </si>
  <si>
    <t>RT @PaigeDoerner: @socialmedia2day A1: The way that you interact with the world as your brand! It’s your attitude, personality, uniqueness,…</t>
  </si>
  <si>
    <t>RT @socialmedia2day: Q5 - What are the biggest mistakes a brand can make on social media (in terms of their voice/written content)? #SMTLive</t>
  </si>
  <si>
    <t>@Rebecca64279583 Glanced through this hashtag chat ... some interesting points! #SMTLive #ED6306</t>
  </si>
  <si>
    <t>RT @CarveSocial: A1: Your brand voice is your brand's personality! It's a big part of what defines you. Your tone when communicating with y…</t>
  </si>
  <si>
    <t>RT @socialmedia2day: Planning future Twitter chats: What do you want to chat with the group + learn more about #SMTLive?</t>
  </si>
  <si>
    <t>RT @Brandi_Rand: @socialmedia2day A5: 1) changing brand voice w/o a strategic reason 2) attempting to be like other brands online (in your…</t>
  </si>
  <si>
    <t>RT @vrajshahspeaks: @socialmedia2day A5: #SMTLive 
1. Wrong Promises 
2. Wrong and Misplaced Content
3. By not responding for negative revi…</t>
  </si>
  <si>
    <t>A1: Your brand voice is your brand's personality! It's a big part of what defines you. Your tone when communicating with your clients/customers. Think about your audience when defining your brand voice. What do they want to hear? #SMTLive https://t.co/2gevEDr88O</t>
  </si>
  <si>
    <t>Problems with the keyboard, guys? _xD83D__xDE09_
@socialmedia2day 
#SMTLive https://t.co/9FwRQ0Ocvc</t>
  </si>
  <si>
    <t>FUN FACT: Social media scheduling is the #1 use for marketing automation today. How do you feel about this?  #SMTLive https://t.co/PbPPoAHwSn https://t.co/VHOwvGkBUc</t>
  </si>
  <si>
    <t>How to Participate in a Twitter chat https://t.co/cHM8Vvn0XD #smtlive</t>
  </si>
  <si>
    <t>#SMTLIve Recap: Defining Brand Voice https://t.co/sEmd9huqxA https://t.co/yX59SXUnqU</t>
  </si>
  <si>
    <t>#SMTLIve Recap: Defining Brand Voice https://t.co/L3XMKUPr1C</t>
  </si>
  <si>
    <t>#SMTLIve Recap: Defining Brand Voice https://t.co/X4ZbHorOBc https://t.co/4Y0OXlIF9k</t>
  </si>
  <si>
    <t>#SMTLIve Recap: Defining Brand Voice https://t.co/tsZqAIzTAx https://t.co/uSV7nMB9Fm</t>
  </si>
  <si>
    <t>#SMTLIve Recap: Defining Brand Voice https://t.co/fN1iVGBTbB https://t.co/XO2nb6h67s</t>
  </si>
  <si>
    <t>#SMTLIve Recap: Defining Brand Voice https://t.co/LotDctINFJ https://t.co/KvEfo2YqGO</t>
  </si>
  <si>
    <t>RT @socialmedia2day: In our most recent #SMTLive Twitter chat, we had a lively discussion on the how and why of brand voice. Here's a recap…</t>
  </si>
  <si>
    <t>#SMTLIve Recap: Defining Brand Voice
https://t.co/73NP7cWJ0w</t>
  </si>
  <si>
    <t>#SMTLIve Recap: Defining Brand Voice #livelongdigital #tweakmywebsite #seo https://t.co/oAhCFxaSVg</t>
  </si>
  <si>
    <t>RT @SocialGuru007: #SMTLIve Recap: Defining Brand Voice https://t.co/FASPxFZsv0</t>
  </si>
  <si>
    <t>#SMTLive Recap: Defining Brand Voice https://t.co/ZDPxcNJdNW https://t.co/aIkH26bewK</t>
  </si>
  <si>
    <t>Every #brand has a different, specific #target #audience, and brand #voice is one of your #company's main #tools in getting said audience's #attention.
Learn here:https://t.co/3xHdO4ai8r
#Binaryic #social #company #SMTLive #socialmedia #strategy https://t.co/EiRsZl6563</t>
  </si>
  <si>
    <t>RT @Binaryic: Every #brand has a different, specific #target #audience, and brand #voice is one of your #company's main #tools in getting s…</t>
  </si>
  <si>
    <t>Top story: #SMTLIve Recap: Defining Brand Voice
                     | Social Media Today https://t.co/2AZXMKoDZR, see more https://t.co/unFl8Ya5xH</t>
  </si>
  <si>
    <t>#SMTLIve Recap: Defining #BrandVoice via @socialmedia2day  https://t.co/Z6QL3a7kP9 https://t.co/Qh30dgdKzG</t>
  </si>
  <si>
    <t>Greg's Daily Planet is out! 
The Best on-line newspaper, according to him.
Subscribe now and get it daily! https://t.co/inKbtUa9g6 #nhldraft #smtlive</t>
  </si>
  <si>
    <t>#SMTLive Recap: Defining Brand Voice | Social Media Today https://t.co/pbIQPhYtzF</t>
  </si>
  <si>
    <t>#SMTLIve Recap: Defining Brand Voice https://t.co/Ehq53nmXRO</t>
  </si>
  <si>
    <t>#SMTLive Recap: Expertly Crafting Your Brand Voice https://t.co/Z7idtuH6JO</t>
  </si>
  <si>
    <t>#SMTLIve Recap: Defining Brand Voice https://t.co/7lVCPxyPrX #socialmedia</t>
  </si>
  <si>
    <t>#SMTLive Recap: Expertly Crafting Your Brand Voice https://t.co/CaYljVrWR8 #socialmedia</t>
  </si>
  <si>
    <t>#SMTLIve Recap: Defining Brand Voice https://t.co/zsjPgMsOG2 #socialmedia #marketing #strategy</t>
  </si>
  <si>
    <t>#SMTLive Recap: Expertly Crafting Your Brand Voice https://t.co/xMVaDSaSr6 #socialmedia #marketing #strategy</t>
  </si>
  <si>
    <t>#SMTLIve Recap: Defining Brand Voice https://t.co/vVNBGBPNrO
In our latest #SMTLive Twitter chat, we looked at how you define brand voice on social, which sparked some great recommendations from our community.
#socialmedia</t>
  </si>
  <si>
    <t>#SMTLive Recap: Expertly Crafting Your Brand Voice https://t.co/L77RW4Bn4V
How do you craft your brand voice? We asked our #SMTLive community for their thoughts.
#socialmedia</t>
  </si>
  <si>
    <t>#SMTLIve Recap: Defining Brand Voice https://t.co/eXM7jdkeCd https://t.co/aKNcCa25xa</t>
  </si>
  <si>
    <t>#SMTLive Recap: Expertly Crafting Your Brand Voice https://t.co/86rrP8BXFK https://t.co/6oKMvOTLZv</t>
  </si>
  <si>
    <t>#SMTLive Recap: Everything You Need to Know about TikTok https://t.co/a0BjG6c9ih https://t.co/LRQZ7ZlrDn</t>
  </si>
  <si>
    <t>RT @blairallenagen1: #SMTLive Recap: Everything You Need to Know about TikTok https://t.co/a0BjG6c9ih https://t.co/LRQZ7ZlrDn</t>
  </si>
  <si>
    <t>#SMTLIve Recap: Defining Brand Voice https://t.co/03bOs2IKWt https://t.co/TT5gNawgLm</t>
  </si>
  <si>
    <t>#SMTLive Recap: Expertly Crafting Your Brand Voice https://t.co/BvtQUQ7oNu https://t.co/S6T2vaXgML</t>
  </si>
  <si>
    <t>#SMTLIve Recap: Defining Brand Voice https://t.co/wPuwsm2ClC</t>
  </si>
  <si>
    <t>#SMTLive Recap: Expertly Crafting Your Brand Voice https://t.co/9jqxyDzCtC</t>
  </si>
  <si>
    <t>#SMTLIve Recap: Defining Brand Voice https://t.co/wPoZJDdMWZ</t>
  </si>
  <si>
    <t>#SMTLive Recap: Expertly Crafting Your Brand Voice https://t.co/9TQVc1Snhi</t>
  </si>
  <si>
    <t>#SMTLive Recap: Expertly Crafting Your Brand Voice https://t.co/xYSrRRMOPo https://t.co/svcsH5a4wM</t>
  </si>
  <si>
    <t>#SMTLIve Recap: Defining Brand Voice https://t.co/GXv31zoUOz https://t.co/vwS6N2Bu5A</t>
  </si>
  <si>
    <t>#SMTLive Recap: Expertly Crafting Your Brand Voice https://t.co/lNg2xI46zN https://t.co/x3jxANhvCq</t>
  </si>
  <si>
    <t>#SMTLIve Recap: Defining Brand Voice https://t.co/Wuoi4QIChB</t>
  </si>
  <si>
    <t>#SMTLive Recap: Expertly Crafting Your Brand Voice https://t.co/6CwCBeLCN8</t>
  </si>
  <si>
    <t>#SMTLive Recap: Defining Brand Voice https://t.co/76ox4YZfMU via @socialmedia2day</t>
  </si>
  <si>
    <t>#SocialMediaTips #SMTLIve Recap: Defining Brand Voice https://t.co/xlvJSfIjRu #socialmedia #DigitalMarketing</t>
  </si>
  <si>
    <t>#SocialMediaTips #SMTLive Recap: Expertly Crafting Your Brand Voice https://t.co/lNNXbTEe1H #socialmedia #DigitalMarketing</t>
  </si>
  <si>
    <t>RT @SoMe_Marinosson: #SocialMediaTips #SMTLive Recap: Expertly Crafting Your Brand Voice https://t.co/HYuQWcTd6n #socialmedia #DigitalMarketing</t>
  </si>
  <si>
    <t>#SMTLive Recap: Expertly Crafting Your Brand Voice https://t.co/Pc5yBGyMRb https://t.co/v8miz1ALzh</t>
  </si>
  <si>
    <t>#SMTLIve Recap: Defining Brand Voice https://t.co/VSOBlUAGgG</t>
  </si>
  <si>
    <t>#SMTLive Recap: Expertly Crafting Your Brand Voice https://t.co/k11Kbw8Ehg</t>
  </si>
  <si>
    <t>Defining Brand Voice #SocialMedia #SMTLIve  https://t.co/Vbp4hSobZ3</t>
  </si>
  <si>
    <t>Expertly Crafting Your Brand Voice #SocialMedia #SMTLive  https://t.co/UjOxn8zrXa</t>
  </si>
  <si>
    <t>#SMTLIve Recap: Defining Brand Voice https://t.co/hdMqXDC5r7 https://t.co/b7N5DPurVa</t>
  </si>
  <si>
    <t>#SMTLive Recap: Expertly Crafting Your Brand Voice https://t.co/wvPRCH8eTk https://t.co/UHNG7Z9aUH</t>
  </si>
  <si>
    <t>RT @socialmedia2day: Have you developed your brand voice yet? What does that even mean? We discussed this and more in our most recent #SMTL…</t>
  </si>
  <si>
    <t>#SMTLIve Recap: Defining Brand Voice https://t.co/1xZjnecDcO</t>
  </si>
  <si>
    <t>#SMTLive Recap: Defining Brand Voice https://t.co/AzJ6jew6Ju</t>
  </si>
  <si>
    <t>#SMTLive Recap: Expertly Crafting Your Brand Voice https://t.co/Mxm5iqR3ZJ</t>
  </si>
  <si>
    <t>#SMTLIve Recap: Defining Brand Voice https://t.co/LKAhk5UjD9</t>
  </si>
  <si>
    <t>#SMTLive Recap: Defining Brand Voice https://t.co/LXrYhue83u</t>
  </si>
  <si>
    <t>#SMTLive Recap: Expertly Crafting Your Brand Voice https://t.co/KvR7GcgDWV</t>
  </si>
  <si>
    <t>#SMTLive Recap: Expertly Crafting Your Brand Voice https://t.co/wF7ZjXBtfB #branding #brandvoice</t>
  </si>
  <si>
    <t>#SMTLive Recap: Expertly Crafting Your Brand Voice https://t.co/lhp5QiqHQa #SMM #Socialmedia</t>
  </si>
  <si>
    <t>RT @socialmedia2day: Our #SMTLive community shared some great insights into developing your brand voice in our most recent Twitter chat #sm…</t>
  </si>
  <si>
    <t>#SMTLIve Recap: Defining Brand Voice https://t.co/0sQqFCD6Iz https://t.co/9fwnTA1Pvr</t>
  </si>
  <si>
    <t>#SMTLive Recap: Expertly Crafting Your Brand Voice https://t.co/f8UWIXBGKO https://t.co/rlvlrVDnPf</t>
  </si>
  <si>
    <t>RT @mediabulge: #SMTLive Recap: Expertly Crafting Your Brand Voice https://t.co/f8UWIXBGKO https://t.co/rlvlrVDnPf</t>
  </si>
  <si>
    <t>#SMTLIve Recap: Defining Brand Voice https://t.co/f7R0ZlqWtH</t>
  </si>
  <si>
    <t>#SMTLIve Recap: Defining Brand Voice https://t.co/lZDQPREeUY</t>
  </si>
  <si>
    <t>#SMTLive Recap: Expertly Crafting Your Brand Voice https://t.co/fvJgry4RhG</t>
  </si>
  <si>
    <t>#SMTLive Recap: Expertly Crafting Your Brand Voice https://t.co/MyP5a2O8ln https://t.co/L5ZQJ2PLpJ</t>
  </si>
  <si>
    <t>#SMTLive Recap: Defining Brand Voice https://t.co/7KOajPU2Fs</t>
  </si>
  <si>
    <t>#SMTLive Recap: Expertly Crafting Your Brand Voice https://t.co/X6zlkOdULQ</t>
  </si>
  <si>
    <t>Late to the game today, #SMTLive! https://t.co/Hlkt6c59ue</t>
  </si>
  <si>
    <t>You also want to be thinking about the way you interact with your customers/audience (especially in DMs!) #SMTLive https://t.co/Gm01f5kZoG</t>
  </si>
  <si>
    <t>#SMTLive</t>
  </si>
  <si>
    <t>A4 
A voice that's reflective of the brand AND is platform appropriate. 
We can talk all day about which voices people favor, but if you're an old school insurance company suddenly slinging around Gen Z slang, it's probs missing the mark. #SMTLive https://t.co/14kOZupCFZ</t>
  </si>
  <si>
    <t>@MoreLove_LessH8 Oh yes, as a campaign it definitely could work well! #SMTLive</t>
  </si>
  <si>
    <t>@pnmcpherson I mean, that could be an interesting campaign similar to the 'not your parents' insurance campaign I've seen going around. If you play it off right, it could work and appeal to a new customer segment. _xD83E__xDD37_‍♀️#SMTLive</t>
  </si>
  <si>
    <t>@pnmcpherson Absolutely! #SMTLive</t>
  </si>
  <si>
    <t>#SMTLIve twitter chat starting so you'll see more tweets from me than usual. The will be about #SocialMedia #Content Creation: Finding Your Voice</t>
  </si>
  <si>
    <t>A1 Brand voice is the personality of your brand #SMTLIve</t>
  </si>
  <si>
    <t>@socialmedia2day A2. Give you voice personality on #SocialMedia. If you're a disruptive tech company, let that show through in your voice. #SMTLive</t>
  </si>
  <si>
    <t>@socialmedia2day You can display your #BrandVoice on #SocialMedia by the way you communicate. The words &amp;amp; Tone, videos, pics, images, etc. should all have the same style, look and feel. #SMTLive</t>
  </si>
  <si>
    <t>@socialmedia2day On #SocialMedia people tend to favor human voices with a sense of humor &amp;amp; compassion vs stuffy corporate voices #SMTLive</t>
  </si>
  <si>
    <t>@socialmedia2day One big mistake a brand can make on #SocialMedia w/ their brand voice is to be inconsistent in the way posts sound and look. Customers view a brand singularly &amp;amp; if multiple people are posting w/ a different voice or visual identity the brand appears schizophrenic #SMTLive</t>
  </si>
  <si>
    <t>@socialmedia2day A6: To communicate a brand without words on #SocialMedia I leverage our visual identity with images (happy employees, happy customers, images that represent the promise our brand delivers) as well as consistent colors, look, &amp;amp; feel #SMTLive</t>
  </si>
  <si>
    <t>Thanks to @socialmedia2day &amp;amp; everyone who participated for another great #SMTLIve #TwitterChat. Enjoy the rest of the day everyone!</t>
  </si>
  <si>
    <t>#SMTLive Recap: Expertly Crafting Your Brand Voice: Includes a few pieces of wisdom from me https://t.co/GvYeZsdRfM via socialmedia2day</t>
  </si>
  <si>
    <t>Recap from #SMTLive Twitter chat where I shared my expertise on brand voice.
#marketing #brandvoice #brand #twitter #socialmedia https://t.co/odYRbVwCEd</t>
  </si>
  <si>
    <t>#SMTLIve Recap: Defining Brand Voice https://t.co/FASPxFZsv0</t>
  </si>
  <si>
    <t>#SMTLive Recap: Expertly Crafting Your Brand Voice https://t.co/B74gkSw166</t>
  </si>
  <si>
    <t>#SMTLIve Recap: Defining Brand Voice https://t.co/wrEQvlLDqt https://t.co/zQOxqQA3O7</t>
  </si>
  <si>
    <t>#SMTLive Recap: Expertly Crafting Your Brand Voice https://t.co/AXUR4fRpZY https://t.co/rXuXzLL1v5</t>
  </si>
  <si>
    <t>RT @socialmedia2day "Do you even need a 'brand voice' on social? We discussed this and more in our most recent #SMTLive Twitter chat #smmhttps://www.socialmediatoday.com/news/smtlive-recap-expertly-crafting-your-brand-voice/556982/ …"</t>
  </si>
  <si>
    <t>RT @socialmedia2day: Did you miss our most recent #SMTLive Twitter chat on brand voice? Here's a recap of the discussion: #digitalmarketing…</t>
  </si>
  <si>
    <t>Expertly Crafting Your Brand Voice #SocialMedia #SMTLive  https://t.co/24gxPtMA8G</t>
  </si>
  <si>
    <t>@socialmedia2day A6: #SMTLive 
Visually we can represent our voice.
Such as powerful ad campaigns like @WHO and @NatGeoPhotos</t>
  </si>
  <si>
    <t>@MeetEdgar A7.
Start from #solobizchat, #SEMrushChat, #smechat, #SMTLive, #smmchat and many more... _xD83D__xDE42_</t>
  </si>
  <si>
    <t>@MadalynSklar @heidicohen I have attended many #TwitterChats 
I personally liked 
#TwitterSmarter 
#solobizchat 
#smechat 
#semchat &amp;amp;
#SMTLive 
#TwitterSmarter</t>
  </si>
  <si>
    <t>@socialmedia2day A1, Well brand's voice can be in different ways and things. 
From my prospective, brands voice is what users and audience want to here from the brand. 
Not only services but, solutions, supports, applications and many more things. _xD83D__xDE42_ #SMTLive</t>
  </si>
  <si>
    <t>@socialmedia2day #SMTLive</t>
  </si>
  <si>
    <t>@socialmedia2day A3: #SMTLive
Well I guess below things are help us to display our brand voice differently.
- Eye catchy content
- Powerful and classic visuals (Photos, Vectors, Videos, GIF &amp;amp; 3D or 360 photos)
- Consistancy 
- Care of your audience
- Nice Website 
- Customer Delights
and reviews.</t>
  </si>
  <si>
    <t>@socialmedia2day A4: #SMTLive 
Well in terms of favor, 
Audiences expectations will be 
- Timely and honest answers.
- Listen and Appreciate them for their actions. 
- Give them a chance to speak, like @socialmedia2day is doing with this conversation. 
- Ask them for help</t>
  </si>
  <si>
    <t>@socialmedia2day A5: #SMTLive 
1. Wrong Promises 
2. Wrong and Misplaced Content
3. By not responding for negative reviews like the positive one
4. Not understanding the needs and proving client wrong
5. False reports and analysis
6. No proper brand values (Visual, Website and Branding)</t>
  </si>
  <si>
    <t>@socialmedia2day @socialmedia2day #SMTLive 
Thanks to you for arranging such as useful conversation like this.❤
It's a great opportunity for all to speak openly on their beautiful thoughts. 
Great to see you all here. _xD83D__xDC8E__xD83D__xDE42_ 
Vraj . https://t.co/IZzuNlvDQC</t>
  </si>
  <si>
    <t>RT @socialmedia2day: This was one of our most active #SMTLive discussions to date - looking at the how and why of developing your brand voi…</t>
  </si>
  <si>
    <t>@socialmedia2day A1: Addressing your target audience with a uniform selection of values, words and attitude. #SMTLive</t>
  </si>
  <si>
    <t>@socialmedia2day A2: Be yourself. Say what you mean and mean what you say. #SMTLive</t>
  </si>
  <si>
    <t>@socialmedia2day A3: Showing “behind the scenes” content through platforms such as IG Stories displays brand voice while helping your audience to feel more connected. #SMTLive</t>
  </si>
  <si>
    <t>RT @CaloCollective: @socialmedia2day A2: Be yourself. Say what you mean and mean what you say. #SMTLive</t>
  </si>
  <si>
    <t>@socialmedia2day Hi y'all! I'm Jess, #KC native, marketing professional at @SellozoOfficial, grad student, mom-preneur, and part-time pirate (seriously). #SMTLive</t>
  </si>
  <si>
    <t>@ZelstOM @socialmedia2day @KimMcReynolds @SellozoOfficial Agreed! I think even 'bigger' brands are realizing that they need to come down 'from on high' and be more human in how the communicate. You can see that in how they post on social media, in ads, etc. Customers' expectations are changing...better keep up! _xD83D__xDE0E_ #SMTLive</t>
  </si>
  <si>
    <t>@MoreLove_LessH8 @ZelstOM @socialmedia2day @KimMcReynolds @SellozoOfficial Yes. They are starting to engage in the positioning-differentiation-brand triangle. Which combines two of these into brand identity, image and integrity. With the growth of social, marketing is more humanized than ever #SMTLive</t>
  </si>
  <si>
    <t>RT @Noble_VN: @MoreLove_LessH8 @ZelstOM @socialmedia2day @KimMcReynolds @SellozoOfficial Yes. They are starting to engage in the positionin…</t>
  </si>
  <si>
    <t>@socialmedia2day We're here! We are Zelst - a digital marketing agency based in Harrogate, North Yorkshire. We work on SEO, Content, PPC, Biddable Media, Social Media, and have two office cockapoos who keep our energy levels high! #SMTLive</t>
  </si>
  <si>
    <t>@ZelstOM @socialmedia2day This is wonderful advice. I think we get swept up to posting quickly and forget to read it out loud or have a colleague proofread it. It can make a big difference! I leave out words constantly when I type quickly _xD83E__xDD2A_#SMTLive</t>
  </si>
  <si>
    <t>@socialmedia2day A3: Your brand voice is in the way you write, the images and videos you share, the content material you share, your responses and engagements and also the look and feel of your profile. #SMTLive</t>
  </si>
  <si>
    <t>@socialmedia2day A2: You can do this by constantly evaluating and social listening. Then you will know what resonates with your audience and what doesn't.  #SMTLive</t>
  </si>
  <si>
    <t>@socialmedia2day A4: It depends on the brand, its goals and the audience. There's no straightforward approach. This is why research is necessary. #SMTLive</t>
  </si>
  <si>
    <t>RT @Brandi_Rand: @socialmedia2day A4: Not sure ppl favor a "type" of voice (each brand is unique). Actually, they favor voice you initially…</t>
  </si>
  <si>
    <t>@socialmedia2day A5: The biggest mistakes a brand can make: 
1. Not having a strategy.
2. Not researching keywords to get what they need to say.
3. Give different people the role of writing posts
4. Not engaging with audience in time and with clarity #SMTLive</t>
  </si>
  <si>
    <t>RT @MyCorporation: @socialmedia2day A5: It's always super cringeworthy when a brand jumps on a trending hashtag bandwagon... before researc…</t>
  </si>
  <si>
    <t>@socialmedia2day A5: #SMTLive https://t.co/uioex7YWUR</t>
  </si>
  <si>
    <t>@socialmedia2day A1: It's who you/your brand is - and what people say about you/your brand when you're not in the room. #SMTLive</t>
  </si>
  <si>
    <t>@socialmedia2day A2: Being true to YOU or the values of the business. People know me for social media, hiking, and education based on the content that I share. #SMTLive</t>
  </si>
  <si>
    <t>@socialmedia2day A3: Participating in a branding session to develop custom images that align with your brand. Participating in on-brand Twitter Chats. Following like-minded people. #SMTLive</t>
  </si>
  <si>
    <t>@socialmedia2day It's so true. Love these chats! #SMTLive</t>
  </si>
  <si>
    <t>@socialmedia2day A4: The personality of people you would want to hang out with! #SMTLive</t>
  </si>
  <si>
    <t>@socialmedia2day @SproutSocial Love this! Thanks for sharing... such a great resource! #SMTLive</t>
  </si>
  <si>
    <t>@socialmedia2day A5: Trying to hard to make their message 'fit' within a certain context and/or current event.  #SMTLive</t>
  </si>
  <si>
    <t>@socialmedia2day A6: 
#SMTLive https://t.co/DLkPjDx1mi</t>
  </si>
  <si>
    <t>RT @JenniferBakerCo: @socialmedia2day It's so true. Love these chats! #SMTLive</t>
  </si>
  <si>
    <t>@socialmedia2day A3: Be personable! Give your followers a glimpse into your workplace with behind the scenes photos of your team members and fun activities you participate in together. _xD83E__xDD73__xD83C__xDF89_ #SMTLive</t>
  </si>
  <si>
    <t>@socialmedia2day A4: Voices that are transparent and authentic are always held in high regard. Be yourself and be down to earth when communicating with fans. #SMTLive https://t.co/sap7Oo2FMu</t>
  </si>
  <si>
    <t>@socialmedia2day A5: It's always super cringeworthy when a brand jumps on a trending hashtag bandwagon... before researching whether or not this hashtag is relevant to what they do! _xD83D__xDE2C_ #SMTLive https://t.co/TiLqetMV70</t>
  </si>
  <si>
    <t>@socialmedia2day A6: Say it with a GIF! Share the love with your customer base through fun, relevant GIF imagery. #SMTLive https://t.co/oOwREaNpsS</t>
  </si>
  <si>
    <t>@socialmedia2day It all comes down to the personality. I've seen brands get lost in colors, designs and content. But it all comes down to the personality and tone. This is what separates Wendy's from McDonald's as brands. #SMTLive</t>
  </si>
  <si>
    <t>@socialmedia2day A5 - To watch the competitors too carefully. Your audience segment might be different, your branding and content might be attracting different people. Watching a competitor's content without understanding why they did what they did is one mistake brands make. #SMTLive</t>
  </si>
  <si>
    <t>RT @iMananAhuja: @socialmedia2day A5 - To watch the competitors too carefully. Your audience segment might be different, your branding and…</t>
  </si>
  <si>
    <t>@socialmedia2day Most brands behave like a 'Brand' on social media. People come to social media to fulfill their social needs. Brands must fit in seamlessly by voicing their opinions on social and current issues. #SMTLive #Tapcrawlers</t>
  </si>
  <si>
    <t>RT @tapcrawlers: @socialmedia2day Most brands behave like a 'Brand' on social media. People come to social media to fulfill their social ne…</t>
  </si>
  <si>
    <t>@socialmedia2day A1: something unique, conversational and human coming from any brand/business! #SMTLive</t>
  </si>
  <si>
    <t>@socialmedia2day A2: I’ve always gone by the rule that humans want to interact with other humans, even on social. You start there and find what organically comes out of these convos! Also, take risks! #SMTLive</t>
  </si>
  <si>
    <t>@socialmedia2day A3: I’m a huge fan of GIFs. There’s obviously a line of too much, but they can communicate so much, even when your witty words have run out (it happens!) #SMTLive</t>
  </si>
  <si>
    <t>@socialmedia2day A3: Also, TRAN-SPAR-EN-CY!! These days with so much noise, you’ll be doing your brand a favor by being honest— even if you have to agree with a customer who called you out on something. It’s a chance to, again, be human. And turn that Into a learning moment, and respect. #SMTLive</t>
  </si>
  <si>
    <t>@socialmedia2day A4: Honesty, a bit of cheek, thought leaders #SMTLive</t>
  </si>
  <si>
    <t>@socialmedia2day Being afraid to tackle issues head on in front of your audience. It’s a tricky one, but hiding and vagueness I think make it worse #SMTLive</t>
  </si>
  <si>
    <t>RT @BlairePaiso: @socialmedia2day Being afraid to tackle issues head on in front of your audience. It’s a tricky one, but hiding and vaguen…</t>
  </si>
  <si>
    <t>RT @BlairePaiso: @socialmedia2day A4: Honesty, a bit of cheek, thought leaders #SMTLive</t>
  </si>
  <si>
    <t>@socialmedia2day A1: The way that you interact with the world as your brand! It’s your attitude, personality, uniqueness, and representation of your mission to your audience. #SMTLive</t>
  </si>
  <si>
    <t>@socialmedia2day Hi #SMTLive! I'm checking in from Dallas. Late but here! https://t.co/6IICYd1lB7</t>
  </si>
  <si>
    <t>@socialmedia2day A1: Brand voice encompasses the way you communicate with your audience. It is comprised of tone, personality (girl/guy next door, stern professional/educator type, etc.), language you use and emotion you consistently evoke. #SMTLive</t>
  </si>
  <si>
    <t>@socialmedia2day A2: #BrandVoice is made unique most impact-fully by your personality and /or the unique quality you or your brand bring to the space/industry. Sometimes it your USP or it could be your even be your values. #SMTLive</t>
  </si>
  <si>
    <t>@socialmedia2day A3: Various ways: use of certain language, emojis or gifs. Defining the role of your brand voice: are you an authority or thought-leader who creates content? Are you a contributor who curates and shares content, case studies, stats, etc.? Regardless, consistency is key. #SMTLive</t>
  </si>
  <si>
    <t>@socialmedia2day A4: Not sure ppl favor a "type" of voice (each brand is unique). Actually, they favor voice you initially provided. What may not favor is a "change" in voice after becoming accustom to another. Unless there's a full pivot on the strategy, #brandvoice shouldn't change. #SMTLive</t>
  </si>
  <si>
    <t>@socialmedia2day A5: 1) changing brand voice w/o a strategic reason 2) attempting to be like other brands online (in your space or not). 3) lack of consistency after a cadence has been set (new video on Thursdays) 4) being inauthentic, jumping in cultural trends to be relevant. #SMTLive https://t.co/aBnUVtxS3e</t>
  </si>
  <si>
    <t>@socialmedia2day A6: 
_xD83D__xDCCC_ Branded templates for images, ebooks, etc. 
_xD83D__xDCCC_Gifs -- like I've been doing this entire chat 
_xD83D__xDCCC_ Video (if you create video for your brand you are a step above the rest!) 
_xD83D__xDCCC_ Similar filters for your creative / images
#SMTLive</t>
  </si>
  <si>
    <t>Check out the recap of when @socialmedia2day asked #Twitter users to share their #LinkedIn experiences using  #SMTLive. https://t.co/Ja1xBs5b3O https://t.co/4MHRP1yXsJ</t>
  </si>
  <si>
    <t>RT @nismpulse: Check out the recap of when @socialmedia2day asked #Twitter users to share their #LinkedIn experiences using  #SMTLive. http…</t>
  </si>
  <si>
    <t>#SMTLive Recap: Expertly Crafting Your Brand Voice https://t.co/Kiui5rzdNM via @socialmedia2day #branding #SMM #marketingstrategy https://t.co/AsHdrrWggZ</t>
  </si>
  <si>
    <t>RT @jaimeshine: #SMTLive Recap: Expertly Crafting Your Brand Voice https://t.co/Kiui5rzdNM via @socialmedia2day #branding #SMM #marketingst…</t>
  </si>
  <si>
    <t>RT @MoreLove_LessH8: @socialmedia2day A1: Brand voice in my opinion is the way you choose to communicate as your brand with the rest of the…</t>
  </si>
  <si>
    <t>RT @MoreLove_LessH8: @socialmedia2day @SocialLight_ @SproutSocial There's a difference between using snark and even sarcasm and being offen…</t>
  </si>
  <si>
    <t>RT @Leadtail: #SMTLive Recap: Expertly Crafting Your Brand Voice https://t.co/Uhrd8qGyjx via @socialmedia2day #DigitalMarketing https://t.c…</t>
  </si>
  <si>
    <t>Have you developed your brand voice yet? What does that even mean? We discussed this and more in our most recent #SMTLive Twitter chat #smm https://t.co/oTrJPTJXfz</t>
  </si>
  <si>
    <t>@socialmedia2day A1: Brand voice in my opinion is the way you choose to communicate as your brand with the rest of the world. Some brands' voices are straightforward, while others are more relaxed and conversational or casual. Pro tip: Choose based on your target audience's preferences. #SMTLive</t>
  </si>
  <si>
    <t>@socialmedia2day A2: I think the key is consistency. Your brand should carry over the voice you've chosen to social media from your website, blog, etc. Don't confuse your customers. Stand out by staying true to your brand's values and offering high-quality content. #SMTLive</t>
  </si>
  <si>
    <t>@socialmedia2day It can get tricky when you have multiple authors. But as long as everyone is able to mesh their own style with the voice of the brand, it usually works just fine. I like to encourage writers to hold on to some of themselves in blogs that aligns with the established voice #SMTLive</t>
  </si>
  <si>
    <t>@socialmedia2day A3: Your brand voice is not limited to just what you say/type and the words you use. It also includes the images you post, your GIF selections, and your overall social media aesthetic. All of it should stay true to your brand voice. Again, do NOT confuse your customers. #SMTLive</t>
  </si>
  <si>
    <t>@socialmedia2day A5: The biggest mistake a brand can make with their content and voice is not being consistent. I said it before, and I'll say it again: DON'T CONFUSE YOUR CUSTOMERS. #SMTLive https://t.co/BxRpGgzHcv</t>
  </si>
  <si>
    <t>@socialmedia2day @SocialLight_ @SproutSocial There's a difference between using snark and even sarcasm and being offensive. Getting a laugh is never worth offending someone else. #SMTLive</t>
  </si>
  <si>
    <t>@MoreLove_LessH8 100% -- And as brands grow, it's important to set guidelines so that the entire team knows how to speak and keep the voice consistent. #SMTLive</t>
  </si>
  <si>
    <t>@socialmedia2day @SproutSocial interested that 'Snarky' gets 33%.
#SMTLive</t>
  </si>
  <si>
    <t>@socialmedia2day @SproutSocial Thanks.. Agree that sometimes snarky comments can be hilarious and everyone likes a good laugh. Still surprised it gets a relatively high mention. #SMTLive</t>
  </si>
  <si>
    <t>@SocialLight_ @SproutSocial I think it's all about making your audience laugh. The 'snarky' brands need to be careful not to cross a line, but if they are done tastefully, they can definitely attract an audience that follows them just for a laugh. #SMTLive</t>
  </si>
  <si>
    <t>@SocialLight_ @SproutSocial ^Also, this really only works for certain brands. Don't try and be "snarky" or funny if it doesn't fit with your brand. It'll just annoy your audience and probably cause you to lose followers. #SMTLive</t>
  </si>
  <si>
    <t>@socialmedia2day Visually its best to stick to your brand colours as much as possible.   Consistency in your message in line with your overall strategy but add individual personality and make sure you create content as well as curating - show your audience who you REALLY are #SMTLive</t>
  </si>
  <si>
    <t>@socialmedia2day A4.   Depends a bit on the brand but can go far wrong with the following voice
- informative
- knowledgeable
- realistic
- attainable
- engaged
- non sales
#SMTLive</t>
  </si>
  <si>
    <t>#moniseum Who's ready #SMTLive? Today's topic: Social Media Content Creation: Finding Your Voice --- 1-hour count down starting now. https://t.co/80IUtkTN5w - https://t.co/Fd0IccRBzD</t>
  </si>
  <si>
    <t>#moniseum 30 mins to #SMTLive -- here's how to participate. https://t.co/132xdxp0oH https://t.co/mF7V1n9h2z - https://t.co/dHx1m6N7TY</t>
  </si>
  <si>
    <t>#moniseum We're about to kick off this chat. Who's here? Go ahead an introduce yourself. #SMTLive - https://t.co/eNUswj90Rf</t>
  </si>
  <si>
    <t>#moniseum Today's chat is called "Social Media Content Creation: Finding Your Voice" Let's start with something simple. Q1 - What is the definition of 'brand voice'? #SMTLive https://t.co/pOOk7wvPIv - https://t.co/z5gDVIxu7z</t>
  </si>
  <si>
    <t>#moniseum Q2 - How do you make your voice on social media unique and distinguishable? #SMTLive https://t.co/rqDqDvWreN - https://t.co/Rz6FpbSknw</t>
  </si>
  <si>
    <t>#moniseum MoreLove_LessH8 100% -- And as brands grow, it's important to set guidelines so that the entire team knows how to speak and keep the voice consistent. #SMTLive - https://t.co/qhREbiPTR0</t>
  </si>
  <si>
    <t>#moniseum Q3 - What are the different ways you can display your brand voice on social? #SMTLive https://t.co/sh7xVH7fJp - https://t.co/U13GQJ8Zkg</t>
  </si>
  <si>
    <t>#moniseum We are too! #SMTLive https://t.co/htlstnQiNZ - https://t.co/VJHXfse3vE</t>
  </si>
  <si>
    <t>#moniseum Q4 - What types of voices do people tend to favor on social media? #SMTLive https://t.co/RK6tVe35dG - https://t.co/6mmyUoFSAL</t>
  </si>
  <si>
    <t>#moniseum Q5 - What are the biggest mistakes a brand can make on social media (in terms of their voice/written content)? #SMTLive - https://t.co/4n7YRFR4LX</t>
  </si>
  <si>
    <t>#moniseum SocialLight_ SproutSocial ^Also, this really only works for certain brands. Don't try and be "snarky" or funny if it doesn't fit with your brand. It'll just annoy your audience and probably cause you to lose followers. #SMTLive - https://t.co/BTNVM3w3N6</t>
  </si>
  <si>
    <t>#moniseum This has been an awesome conversation! Thank you all for joining and sharing your thoughts. We have one last Q for you. Q6 - If you couldn't use words, how would you communicate your brand voice on social media? #SMTLive … https://t.co/0FGvfHuuMg</t>
  </si>
  <si>
    <t>#moniseum Thanks again for joining us today. Great chat #SMTLive! Make sure to look out for the recap of the chat later this week + the link to our next chat (June 25) here: https://t.co/V1SYuyZeTq - https://t.co/nGsMMEgLuh</t>
  </si>
  <si>
    <t>#moniseum Also, if anyone wants to share some real-life examples of a strong brand voice on social, feel free to keep sharing and we will add some into our recap. :) See you next time. #SMTLive - https://t.co/fpqgRvDfq2</t>
  </si>
  <si>
    <t>#moniseum Planning future Twitter chats: What do you want to chat with the group + learn more about #SMTLive? - https://t.co/nFVNmUHRXX</t>
  </si>
  <si>
    <t>#moniseum In our most recent #SMTLive Twitter chat, we had a lively discussion on the how and why of brand voice. Here's a recap: #smm https://t.co/bVfvj0eX9n - https://t.co/plsllO9OqM</t>
  </si>
  <si>
    <t>#moniseum Did you miss our most recent #SMTLive Twitter chat on brand voice? Here's a recap of the discussion: #digitalmarketing https://t.co/bVfvj0eX9n - https://t.co/jZVMGKCoGc</t>
  </si>
  <si>
    <t>#moniseum This was one of our most active #SMTLive discussions to date - looking at the how and why of developing your brand voice on social #smm https://t.co/bVfvj0eX9n - https://t.co/TASmeC2nnS</t>
  </si>
  <si>
    <t>#moniseum Have you developed your brand voice yet? What does that even mean? We discussed this and more in our most recent #SMTLive Twitter chat #smm https://t.co/FlDTizrRke - https://t.co/fU6jtOYl8j</t>
  </si>
  <si>
    <t>#moniseum Our #SMTLive community shared some great insights into developing your brand voice in our most recent Twitter chat #smm https://t.co/FlDTizrRke - https://t.co/30DJslithH</t>
  </si>
  <si>
    <t>#moniseum In our most recent #SMTLive Twitter chat, we had a lively discussion on the how and why of brand voice. Here's a recap: #smm https://t.co/bVfvj0eX9n - https://t.co/ACpSOdBjcK</t>
  </si>
  <si>
    <t>#moniseum Do you even need a 'brand voice' on social? We discussed this and more in our most recent #SMTLive Twitter chat #smm https://t.co/FlDTizrRke - https://t.co/BQSz27mPzL</t>
  </si>
  <si>
    <t>#moniseum Did you miss our most recent #SMTLive Twitter chat on brand voice? Here's a recap of the discussion: #digitalmarketing https://t.co/bVfvj0eX9n - https://t.co/4GktoyXiBC</t>
  </si>
  <si>
    <t>#moniseum Have you developed your brand voice yet? What does that even mean? We discussed this and more in our most recent #SMTLive Twitter chat #smm https://t.co/FlDTizrRke - https://t.co/QBJwxqabHM</t>
  </si>
  <si>
    <t>#moniseum Our #SMTLive community shared some great insights into developing your brand voice in our most recent Twitter chat #smm https://t.co/FlDTizrRke - https://t.co/svS9dbMfOV</t>
  </si>
  <si>
    <t>#SMTLive Recap: Expertly Crafting Your Brand Voice https://t.co/Uhrd8qGyjx via @socialmedia2day #DigitalMarketing https://t.co/9gfpPWIVs6</t>
  </si>
  <si>
    <t>#SMTLIve Recap: Defining Brand Voice https://t.co/lLZ6Dw9JSa - via @BloggingTop25, by @socialmedia2day https://t.co/eq0uw6o8ks</t>
  </si>
  <si>
    <t>RT @BloggingTop25: #SMTLIve Recap: Defining Brand Voice https://t.co/lLZ6Dw9JSa - via @BloggingTop25, by @socialmedia2day https://t.co/eq0u…</t>
  </si>
  <si>
    <t>Expertly Crafting Your Brand Voice #SocialMedia #SMTLive  https://t.co/5vBGHHpjsh</t>
  </si>
  <si>
    <t>This is an awesome list of Twitter chats from @AwarioApp! _xD83D__xDE00_
Check out: #SocialROI (that I host every Tues 5pm ET), #smechat, #SMTLive, #VCbuzz, #ContentClubUK, #CMWorld, #PPCchat, #SEOchat, #Digital360Chat, #SEMrushChat 
What's your favorite chat? _xD83E__xDD14_ https://t.co/u9zxDtMTvW</t>
  </si>
  <si>
    <t>Who's ready #SMTLive? Today's topic: Social Media Content Creation: Finding Your Voice --- 1-hour count down starting now. https://t.co/5LchAvLUEY</t>
  </si>
  <si>
    <t>30 mins to #SMTLive -- here's how to participate. https://t.co/9kmturnjuV https://t.co/5W2aJ7j8X2</t>
  </si>
  <si>
    <t>We're about to kick off this chat. Who's here? Go ahead an introduce yourself. #SMTLive</t>
  </si>
  <si>
    <t>Today's chat is called "Social Media Content Creation: Finding Your Voice" Let's start with something simple. Q1 - What is the definition of 'brand voice'? #SMTLive https://t.co/yQAqrPCXUv</t>
  </si>
  <si>
    <t>Q2 - How do you make your voice on social media unique and distinguishable? #SMTLive https://t.co/DIGmZP66Nd</t>
  </si>
  <si>
    <t>Q3 - What are the different ways you can display your brand voice on social? #SMTLive https://t.co/I5Uk4EuEoX</t>
  </si>
  <si>
    <t>We are too! #SMTLive https://t.co/kE59XeizUP</t>
  </si>
  <si>
    <t>Q4 - What types of voices do people tend to favor on social media? #SMTLive https://t.co/nyO32Q8kOR</t>
  </si>
  <si>
    <t>Q5 - What are the biggest mistakes a brand can make on social media (in terms of their voice/written content)? #SMTLive</t>
  </si>
  <si>
    <t>This has been an awesome conversation! Thank you all for joining and sharing your thoughts. We have one last Q for you. Q6 - If you couldn't use words, how would you communicate your brand voice on social media? #SMTLive https://t.co/rMuq95nSgX</t>
  </si>
  <si>
    <t>Thanks again for joining us today. Great chat #SMTLive! Make sure to look out for the recap of the chat later this week + the link to our next chat (June 25) here: https://t.co/Y0LImzPVkI</t>
  </si>
  <si>
    <t>Also, if anyone wants to share some real-life examples of a strong brand voice on social, feel free to keep sharing and we will add some into our recap. :) See you next time. #SMTLive</t>
  </si>
  <si>
    <t>Planning future Twitter chats: What do you want to chat with the group + learn more about #SMTLive?</t>
  </si>
  <si>
    <t>In our most recent #SMTLive Twitter chat, we had a lively discussion on the how and why of brand voice. Here's a recap: #smm https://t.co/Db2Gl5t03E</t>
  </si>
  <si>
    <t>Did you miss our most recent #SMTLive Twitter chat on brand voice? Here's a recap of the discussion: #digitalmarketing https://t.co/Db2Gl5t03E</t>
  </si>
  <si>
    <t>This was one of our most active #SMTLive discussions to date - looking at the how and why of developing your brand voice on social #smm https://t.co/Db2Gl5t03E</t>
  </si>
  <si>
    <t>Have you developed your brand voice yet? What does that even mean? We discussed this and more in our most recent #SMTLive Twitter chat #smm https://t.co/1IPax2UpqG</t>
  </si>
  <si>
    <t>Our #SMTLive community shared some great insights into developing your brand voice in our most recent Twitter chat #smm https://t.co/1IPax2UpqG</t>
  </si>
  <si>
    <t>Do you even need a 'brand voice' on social? We discussed this and more in our most recent #SMTLive Twitter chat #smm https://t.co/1IPax2UpqG</t>
  </si>
  <si>
    <t>Have you developed your brand voice yet? What does that even mean? We discussed this and more in our most recent #SMTLive Twitter chat #smm https://t.co/dkPha7xI1G</t>
  </si>
  <si>
    <t>#SMTLIve Recap: Defining Brand Voice #socialmedia #SMM https://t.co/jiKnkHHweD</t>
  </si>
  <si>
    <t>#SMTLive Recap: Expertly Crafting Your Brand Voice #socialmedia #SMM https://t.co/aS1gGSuOOc</t>
  </si>
  <si>
    <t>https://www.socialmediatoday.com/news/smtlive-recap-everything-you-need-to-know-about-tiktok/554765/</t>
  </si>
  <si>
    <t>https://www.socialmediatoday.com/news/smtlive-recap-how-to-choose-the-right-marketing-automation-system-for-you/552677/?fbclid=IwAR11WWIfeJ6M7eQ7HaZOUKlYlIycwfSkSs6sUDO5xXT6Z6NYPeq8zRLW5YE</t>
  </si>
  <si>
    <t>https://www.socialmediatoday.com/news/how-to-participate-in-a-twitter-chat/546805/</t>
  </si>
  <si>
    <t>https://twitter.com/socialmedia2day/status/1138476373520068608</t>
  </si>
  <si>
    <t>https://twitter.com/socialmedia2day/status/1138478081264562179</t>
  </si>
  <si>
    <t>https://twitter.com/socialmedia2day/status/1138481229119053825</t>
  </si>
  <si>
    <t>https://twitter.com/socialmedia2day/status/1138485923707068416</t>
  </si>
  <si>
    <t>https://twitter.com/socialmedia2day/status/1138488113083367424</t>
  </si>
  <si>
    <t>https://twitter.com/socialmedia2day/status/1138489944568193024</t>
  </si>
  <si>
    <t>https://twitter.com/MyCorporation/status/1138488927155699713</t>
  </si>
  <si>
    <t>https://www.socialmediatoday.com/news/smtlive-recap-defining-brand-voice/556881/?utm_source=dlvr.it&amp;utm_medium=twitter</t>
  </si>
  <si>
    <t>https://www.socialmediatoday.com/news/smtlive-recap-defining-brand-voice/556881/</t>
  </si>
  <si>
    <t>https://www.socialmediatoday.com/news/smtlive-recap-defining-brand-voice/556881/?utm_medium=social&amp;utm_campaign=blog-el-rincon</t>
  </si>
  <si>
    <t>https://www.socialmediatoday.com/news/smtlive-recap-defining-brand-voice/556881/ http://tweetedtimes.com/#!/qtttutors</t>
  </si>
  <si>
    <t>https://paper.li/Gregcarrasco/1389547462?edition_id=1ffcb140-910c-11e9-8f2d-002590a5ba2d</t>
  </si>
  <si>
    <t>https://www.socialmediatoday.com/news/smtlive-recap-expertly-crafting-your-brand-voice/556982/</t>
  </si>
  <si>
    <t>https://www.socialmediatoday.com/news/smtlive-recap-expertly-crafting-your-brand-voice/556982/?utm_source=dlvr.it&amp;utm_medium=twitter</t>
  </si>
  <si>
    <t>https://www.socialmediatoday.com/news/smtlive-recap-everything-you-need-to-know-about-tiktok/554765/?utm_source=dlvr.it&amp;utm_medium=twitter</t>
  </si>
  <si>
    <t>https://www.socialmediatoday.com/news/smtlive-recap-defining-brand-voice/556881/?utm_source=Sailthru&amp;utm_medium=email&amp;utm_campaign=Issue:%202019-06-17%20Social%20Media%20Today%20Newsletter%20%5Bissue:21452%5D&amp;utm_term=Social%20Media%20Today</t>
  </si>
  <si>
    <t>https://www.businessfast.co.uk/smtlive-recap-defining-brand-voice/</t>
  </si>
  <si>
    <t>https://www.techregister.co.uk/smtlive-recap-defining-brand-voice/</t>
  </si>
  <si>
    <t>https://www.businessfast.co.uk/smtlive-recap-expertly-crafting-your-brand-voice/</t>
  </si>
  <si>
    <t>http://dlvr.it/R6ss4L</t>
  </si>
  <si>
    <t>https://www.socialmediatoday.com/news/smtlive-recap-defining-brand-voice/556881/?utm_campaign=meetedgar&amp;utm_medium=social&amp;utm_source=meetedgar.com</t>
  </si>
  <si>
    <t>https://www.socialmediatoday.com/news/smtlive-recap-expertly-crafting-your-brand-voice/556982/?utm_campaign=meetedgar&amp;utm_medium=social&amp;utm_source=meetedgar.com</t>
  </si>
  <si>
    <t>https://twitter.com/GregoryTSimpson/status/1138482586609696769</t>
  </si>
  <si>
    <t>https://lnkd.in/dKtuje3</t>
  </si>
  <si>
    <t>https://www.socialmediatoday.com/news/smtlive-twitter-chat-recap-marketing-your-business-on-linkedin/555692/</t>
  </si>
  <si>
    <t>https://t.co/5LchAvLUEY https://twitter.com/socialmedia2day/status/1138460828422811649</t>
  </si>
  <si>
    <t>https://t.co/9kmturnjuV https://t.co/5W2aJ7j8X2 https://twitter.com/socialmedia2day/status/1138468289670262784</t>
  </si>
  <si>
    <t>https://twitter.com/socialmedia2day/status/1138475845264297984</t>
  </si>
  <si>
    <t>https://t.co/yQAqrPCXUv https://twitter.com/socialmedia2day/status/1138476373520068608</t>
  </si>
  <si>
    <t>https://t.co/DIGmZP66Nd https://twitter.com/socialmedia2day/status/1138478081264562179</t>
  </si>
  <si>
    <t>https://twitter.com/socialmedia2day/status/1138480004772315136</t>
  </si>
  <si>
    <t>https://t.co/I5Uk4EuEoX https://twitter.com/socialmedia2day/status/1138481229119053825</t>
  </si>
  <si>
    <t>https://t.co/kE59XeizUP https://twitter.com/socialmedia2day/status/1138483524216983554</t>
  </si>
  <si>
    <t>https://t.co/nyO32Q8kOR https://twitter.com/socialmedia2day/status/1138485923707068416</t>
  </si>
  <si>
    <t>https://twitter.com/socialmedia2day/status/1138489639088590848</t>
  </si>
  <si>
    <t>https://t.co/Y0LImzPVkI https://twitter.com/socialmedia2day/status/1138491306269904898</t>
  </si>
  <si>
    <t>https://twitter.com/socialmedia2day/status/1138491307528208384</t>
  </si>
  <si>
    <t>https://twitter.com/socialmedia2day/status/1138493502785032193</t>
  </si>
  <si>
    <t>https://t.co/Db2Gl5t03E https://twitter.com/socialmedia2day/status/1140220075607244801</t>
  </si>
  <si>
    <t>https://t.co/Db2Gl5t03E https://twitter.com/socialmedia2day/status/1140355932683218950</t>
  </si>
  <si>
    <t>https://t.co/Db2Gl5t03E https://twitter.com/socialmedia2day/status/1140476717510942720</t>
  </si>
  <si>
    <t>https://t.co/1IPax2UpqG https://twitter.com/socialmedia2day/status/1140941019220971520</t>
  </si>
  <si>
    <t>https://t.co/1IPax2UpqG https://twitter.com/socialmedia2day/status/1141061833304027139</t>
  </si>
  <si>
    <t>https://t.co/Db2Gl5t03E https://twitter.com/socialmedia2day/status/1141126040053583872</t>
  </si>
  <si>
    <t>https://t.co/1IPax2UpqG https://twitter.com/socialmedia2day/status/1141197692229554176</t>
  </si>
  <si>
    <t>https://t.co/Db2Gl5t03E https://twitter.com/socialmedia2day/status/1141730168165285889</t>
  </si>
  <si>
    <t>https://t.co/1IPax2UpqG https://twitter.com/socialmedia2day/status/1141846982761295874</t>
  </si>
  <si>
    <t>https://t.co/1IPax2UpqG https://twitter.com/socialmedia2day/status/1142349087511126016</t>
  </si>
  <si>
    <t>https://www.socialmediatoday.com/news/smtlive-recap-defining-brand-voice/556881/?utm_source=twitter&amp;utm_medium=post&amp;utm_campaign=seokay&amp;utm_term=blogging&amp;utm_content=knowledge&amp;ref=bloggingtop25&amp;pix=1q68_0_0</t>
  </si>
  <si>
    <t>https://twitter.com/MadalynSklar/status/1138313410272215043</t>
  </si>
  <si>
    <t>https://twitter.com/CCrossJohnson/status/1138480516875902976</t>
  </si>
  <si>
    <t>https://www.socialmediatoday.com/community/</t>
  </si>
  <si>
    <t>https://byp.ee/ZBYChq</t>
  </si>
  <si>
    <t>socialmediatoday.com</t>
  </si>
  <si>
    <t>twitter.com</t>
  </si>
  <si>
    <t>socialmediatoday.com tweetedtimes.com</t>
  </si>
  <si>
    <t>paper.li</t>
  </si>
  <si>
    <t>co.uk</t>
  </si>
  <si>
    <t>dlvr.it</t>
  </si>
  <si>
    <t>lnkd.in</t>
  </si>
  <si>
    <t>t.co twitter.com</t>
  </si>
  <si>
    <t>t.co t.co twitter.com</t>
  </si>
  <si>
    <t>byp.ee</t>
  </si>
  <si>
    <t>smtlive digitalmarketing socialmedia</t>
  </si>
  <si>
    <t>smtlive vcbuzz digital360chat</t>
  </si>
  <si>
    <t>smtlive marketing automation</t>
  </si>
  <si>
    <t>smtlive</t>
  </si>
  <si>
    <t>socialroi</t>
  </si>
  <si>
    <t>smwla smtlive</t>
  </si>
  <si>
    <t>eme6414 smtlive</t>
  </si>
  <si>
    <t>smtlive ed6306</t>
  </si>
  <si>
    <t>smtlive livelongdigital tweakmywebsite seo</t>
  </si>
  <si>
    <t>brand target audience voice company tools attention binaryic social company smtlive socialmedia strategy</t>
  </si>
  <si>
    <t>brand target audience voice company tools</t>
  </si>
  <si>
    <t>smtlive brandvoice</t>
  </si>
  <si>
    <t>nhldraft smtlive</t>
  </si>
  <si>
    <t>smtlive socialmedia</t>
  </si>
  <si>
    <t>smtlive socialmedia marketing strategy</t>
  </si>
  <si>
    <t>smtlive smtlive socialmedia</t>
  </si>
  <si>
    <t>socialmediatips smtlive socialmedia digitalmarketing</t>
  </si>
  <si>
    <t>socialmedia smtlive</t>
  </si>
  <si>
    <t>smtlive branding brandvoice</t>
  </si>
  <si>
    <t>smtlive smm socialmedia</t>
  </si>
  <si>
    <t>smtlive socialmedia content</t>
  </si>
  <si>
    <t>brandvoice socialmedia smtlive</t>
  </si>
  <si>
    <t>smtlive twitterchat</t>
  </si>
  <si>
    <t>smtlive marketing brandvoice brand twitter socialmedia</t>
  </si>
  <si>
    <t>smtlive digitalmarketing</t>
  </si>
  <si>
    <t>solobizchat semrushchat smechat smtlive smmchat</t>
  </si>
  <si>
    <t>twitterchats twittersmarter solobizchat smechat semchat smtlive twittersmarter</t>
  </si>
  <si>
    <t>kc smtlive</t>
  </si>
  <si>
    <t>smtlive tapcrawlers</t>
  </si>
  <si>
    <t>brandvoice smtlive</t>
  </si>
  <si>
    <t>twitter linkedin smtlive</t>
  </si>
  <si>
    <t>smtlive branding smm marketingstrategy</t>
  </si>
  <si>
    <t>smtlive branding smm</t>
  </si>
  <si>
    <t>smtlive smm</t>
  </si>
  <si>
    <t>moniseum smtlive</t>
  </si>
  <si>
    <t>moniseum smtlive smm</t>
  </si>
  <si>
    <t>moniseum smtlive digitalmarketing</t>
  </si>
  <si>
    <t>socialroi smechat smtlive vcbuzz contentclubuk cmworld ppcchat seochat digital360chat semrushchat</t>
  </si>
  <si>
    <t>smtlive socialmedia smm</t>
  </si>
  <si>
    <t>https://pbs.twimg.com/media/D8yMr_ZW4AAK8vj.jpg</t>
  </si>
  <si>
    <t>https://pbs.twimg.com/media/D8ym1joXsAEwGUB.jpg</t>
  </si>
  <si>
    <t>https://pbs.twimg.com/media/D8yyYyHXkAIEE6M.jpg</t>
  </si>
  <si>
    <t>https://pbs.twimg.com/tweet_video_thumb/D8y2SIxUwAAzJk9.jpg</t>
  </si>
  <si>
    <t>https://pbs.twimg.com/tweet_video_thumb/D8y6_1JXoAAseOT.jpg</t>
  </si>
  <si>
    <t>https://pbs.twimg.com/media/D8y6nBWXYAE-u4P.jpg</t>
  </si>
  <si>
    <t>https://pbs.twimg.com/media/D8y23erWsAALDrV.jpg</t>
  </si>
  <si>
    <t>https://pbs.twimg.com/media/D8yvqlWX4AAiovU.jpg</t>
  </si>
  <si>
    <t>https://pbs.twimg.com/media/D88jE7EWwAEa7C-.png</t>
  </si>
  <si>
    <t>https://pbs.twimg.com/media/D9EImskWkAANbhj.png https://pbs.twimg.com/media/D3uXzzAXkAEJ-bt.png</t>
  </si>
  <si>
    <t>https://pbs.twimg.com/media/D9KgEMXUYAAwP3c.jpg</t>
  </si>
  <si>
    <t>https://pbs.twimg.com/media/D9K17TuUYAA5tES.jpg</t>
  </si>
  <si>
    <t>https://pbs.twimg.com/media/D9K17WZUwAIrjbL.jpg</t>
  </si>
  <si>
    <t>https://pbs.twimg.com/media/D9K_T-sVAAEoPJh.jpg</t>
  </si>
  <si>
    <t>https://pbs.twimg.com/media/D9LNRSwU0AMgF38.jpg</t>
  </si>
  <si>
    <t>https://pbs.twimg.com/media/D9O4HJWUIAAWmTb.jpg</t>
  </si>
  <si>
    <t>https://pbs.twimg.com/media/D9PYhSuUwAA0nmR.jpg</t>
  </si>
  <si>
    <t>https://pbs.twimg.com/media/D9QNAiQWwAEQneC.jpg</t>
  </si>
  <si>
    <t>https://pbs.twimg.com/media/D9KeWpFUIAIkDFd.jpg</t>
  </si>
  <si>
    <t>https://pbs.twimg.com/media/D9U3P_mVAAAr6de.jpg</t>
  </si>
  <si>
    <t>https://pbs.twimg.com/media/D6rFVKuUwAMCUw6.jpg</t>
  </si>
  <si>
    <t>https://pbs.twimg.com/media/D9KeWaEUcAE47oh.jpg</t>
  </si>
  <si>
    <t>https://pbs.twimg.com/media/D9U3QAZVUAAf9Ja.jpg</t>
  </si>
  <si>
    <t>https://pbs.twimg.com/media/D9VDf_BVAAA0fXi.jpg</t>
  </si>
  <si>
    <t>https://pbs.twimg.com/media/D9K900EU0AgxEkT.jpg</t>
  </si>
  <si>
    <t>https://pbs.twimg.com/media/D9VF51LUYAAO_wr.jpg</t>
  </si>
  <si>
    <t>https://pbs.twimg.com/media/D9VRV41VUAAVs3P.jpg</t>
  </si>
  <si>
    <t>https://pbs.twimg.com/media/D9KhNicU4AMQEpC.jpg</t>
  </si>
  <si>
    <t>https://pbs.twimg.com/media/D9VaC3AUwAENKcP.jpg</t>
  </si>
  <si>
    <t>https://pbs.twimg.com/media/D9Kqtg2VUAAhqGR.jpg</t>
  </si>
  <si>
    <t>https://pbs.twimg.com/media/D9U70_FUwAE0t9i.jpg</t>
  </si>
  <si>
    <t>https://pbs.twimg.com/media/D9Z6q55UEAARrzL.jpg</t>
  </si>
  <si>
    <t>https://pbs.twimg.com/tweet_video_thumb/D8y0KdUVsAAZkE-.jpg</t>
  </si>
  <si>
    <t>https://pbs.twimg.com/tweet_video_thumb/D8y3t2xUYAMR2PB.jpg</t>
  </si>
  <si>
    <t>https://pbs.twimg.com/media/D9YNB3sU8AA_wAJ.jpg</t>
  </si>
  <si>
    <t>https://pbs.twimg.com/media/D9eP1iIUIAIyCIH.jpg</t>
  </si>
  <si>
    <t>https://pbs.twimg.com/tweet_video_thumb/D8y8SYgXoAEd2nF.jpg</t>
  </si>
  <si>
    <t>https://pbs.twimg.com/tweet_video_thumb/D8y7cNGW4AMJumm.jpg</t>
  </si>
  <si>
    <t>https://pbs.twimg.com/media/D8y7JESXoAETtWD.jpg</t>
  </si>
  <si>
    <t>https://pbs.twimg.com/tweet_video_thumb/D8y5GtYUcAA3JsY.jpg</t>
  </si>
  <si>
    <t>https://pbs.twimg.com/tweet_video_thumb/D8y5odLUYAAo5Cu.jpg</t>
  </si>
  <si>
    <t>https://pbs.twimg.com/tweet_video_thumb/D8y7YujUEAALp9f.jpg</t>
  </si>
  <si>
    <t>https://pbs.twimg.com/tweet_video_thumb/D8ywlujWsAAFM-4.jpg</t>
  </si>
  <si>
    <t>https://pbs.twimg.com/tweet_video_thumb/D8y7aQJXsAgmdaQ.jpg</t>
  </si>
  <si>
    <t>https://pbs.twimg.com/media/D9Mh8eZWwAMCMB2.jpg</t>
  </si>
  <si>
    <t>https://pbs.twimg.com/media/D9WonRjW4AAEK66.jpg</t>
  </si>
  <si>
    <t>https://pbs.twimg.com/tweet_video_thumb/D8y5toEWwAEDWeU.jpg</t>
  </si>
  <si>
    <t>https://pbs.twimg.com/media/D9g6zMkWwAEeWtb.jpg</t>
  </si>
  <si>
    <t>https://pbs.twimg.com/media/D9qRU2lX4AAC_zq.jpg</t>
  </si>
  <si>
    <t>https://pbs.twimg.com/tweet_video_thumb/D8ygCq4WsAIH2pw.jpg</t>
  </si>
  <si>
    <t>https://pbs.twimg.com/media/D8yuBeUXUAYGoDQ.jpg</t>
  </si>
  <si>
    <t>https://pbs.twimg.com/media/D8y6jKmWsAI98Ex.jpg</t>
  </si>
  <si>
    <t>http://pbs.twimg.com/profile_images/779710785073262592/u-k02k3g_normal.jpg</t>
  </si>
  <si>
    <t>http://pbs.twimg.com/profile_images/827740262348767232/jkrDk2WC_normal.jpg</t>
  </si>
  <si>
    <t>http://pbs.twimg.com/profile_images/1142042986949349378/8Tz-i76w_normal.jpg</t>
  </si>
  <si>
    <t>http://pbs.twimg.com/profile_images/1138196305786867712/bPTL_VPl_normal.jpg</t>
  </si>
  <si>
    <t>http://pbs.twimg.com/profile_images/1123989893502386177/SXDSPV5W_normal.png</t>
  </si>
  <si>
    <t>http://pbs.twimg.com/profile_images/1057051133544415233/G2b7vzsU_normal.jpg</t>
  </si>
  <si>
    <t>http://pbs.twimg.com/profile_images/533259350609891328/yAlSdl0H_normal.jpeg</t>
  </si>
  <si>
    <t>http://pbs.twimg.com/profile_images/733039850513895429/9DfDLHbP_normal.jpg</t>
  </si>
  <si>
    <t>http://pbs.twimg.com/profile_images/1195779228/DSC_0096__1__normal.JPG</t>
  </si>
  <si>
    <t>http://pbs.twimg.com/profile_images/883415380957446145/Z6enGChb_normal.jpg</t>
  </si>
  <si>
    <t>http://pbs.twimg.com/profile_images/855380026996383746/Yh1tIcw__normal.jpg</t>
  </si>
  <si>
    <t>http://pbs.twimg.com/profile_images/1115266224768917509/QBfObhBW_normal.jpg</t>
  </si>
  <si>
    <t>http://pbs.twimg.com/profile_images/1047176622598545408/Gy8L5gwM_normal.jpg</t>
  </si>
  <si>
    <t>http://pbs.twimg.com/profile_images/1126195046754201600/sjUnzhS2_normal.jpg</t>
  </si>
  <si>
    <t>http://pbs.twimg.com/profile_images/1061986914918653952/Lzh_LQtZ_normal.jpg</t>
  </si>
  <si>
    <t>http://pbs.twimg.com/profile_images/748933945954275328/pPLGvcTn_normal.jpg</t>
  </si>
  <si>
    <t>http://pbs.twimg.com/profile_images/1110483046447362048/AVdBThSa_normal.jpg</t>
  </si>
  <si>
    <t>http://pbs.twimg.com/profile_images/1059516129595412480/hpvZYEdv_normal.jpg</t>
  </si>
  <si>
    <t>http://pbs.twimg.com/profile_images/1101179954337902593/oe-YzmFj_normal.png</t>
  </si>
  <si>
    <t>http://pbs.twimg.com/profile_images/1002736917245583365/92bfic81_normal.jpg</t>
  </si>
  <si>
    <t>http://pbs.twimg.com/profile_images/1032020484244692993/5XxqoziN_normal.jpg</t>
  </si>
  <si>
    <t>http://pbs.twimg.com/profile_images/1120002100065337344/sZwDtunJ_normal.jpg</t>
  </si>
  <si>
    <t>http://pbs.twimg.com/profile_images/684125845523267584/-4NuXHdc_normal.jpg</t>
  </si>
  <si>
    <t>http://pbs.twimg.com/profile_images/1138519290146168833/oN7cTwxJ_normal.png</t>
  </si>
  <si>
    <t>http://pbs.twimg.com/profile_images/1135082121033330688/STyHI94p_normal.jpg</t>
  </si>
  <si>
    <t>http://pbs.twimg.com/profile_images/3696085537/aa6f87a66956844581148fc800933dca_normal.jpeg</t>
  </si>
  <si>
    <t>http://pbs.twimg.com/profile_images/1060019467059572739/DgAu2XEg_normal.jpg</t>
  </si>
  <si>
    <t>http://pbs.twimg.com/profile_images/1135600777395707904/S7EjEmET_normal.png</t>
  </si>
  <si>
    <t>http://pbs.twimg.com/profile_images/1141990914212212736/0ukWK_SU_normal.jpg</t>
  </si>
  <si>
    <t>http://pbs.twimg.com/profile_images/1106697498570227712/B6w3qb3N_normal.jpg</t>
  </si>
  <si>
    <t>http://pbs.twimg.com/profile_images/1042846734316130304/XRDTQffN_normal.jpg</t>
  </si>
  <si>
    <t>http://pbs.twimg.com/profile_images/660805633038401536/awevEdb9_normal.jpg</t>
  </si>
  <si>
    <t>http://pbs.twimg.com/profile_images/864593738567303168/PJVeXsri_normal.jpg</t>
  </si>
  <si>
    <t>http://pbs.twimg.com/profile_images/1138886860447649792/cwUSCwuR_normal.png</t>
  </si>
  <si>
    <t>http://pbs.twimg.com/profile_images/1078129974941569025/igBP3cwg_normal.jpg</t>
  </si>
  <si>
    <t>http://pbs.twimg.com/profile_images/853917644323524609/IPwyTFm2_normal.jpg</t>
  </si>
  <si>
    <t>http://pbs.twimg.com/profile_images/1035920562558652417/WEh7FXgL_normal.jpg</t>
  </si>
  <si>
    <t>http://pbs.twimg.com/profile_images/1127843538324996096/-HGW9NxC_normal.png</t>
  </si>
  <si>
    <t>http://pbs.twimg.com/profile_images/1052820122946215936/gMUo-CC0_normal.jpg</t>
  </si>
  <si>
    <t>http://pbs.twimg.com/profile_images/1136326613962858501/pVINrp4B_normal.jpg</t>
  </si>
  <si>
    <t>http://pbs.twimg.com/profile_images/882000197437583360/5YsrbFEf_normal.jpg</t>
  </si>
  <si>
    <t>http://pbs.twimg.com/profile_images/871790645861654528/qu7C766i_normal.jpg</t>
  </si>
  <si>
    <t>http://pbs.twimg.com/profile_images/472060260425801728/W4THeuJz_normal.jpeg</t>
  </si>
  <si>
    <t>http://pbs.twimg.com/profile_images/1050432840511438850/K6vKTiWm_normal.jpg</t>
  </si>
  <si>
    <t>http://pbs.twimg.com/profile_images/750618747463950336/ty1a2AYQ_normal.jpg</t>
  </si>
  <si>
    <t>http://pbs.twimg.com/profile_images/1938038343/R-SM_normal.jpg</t>
  </si>
  <si>
    <t>http://pbs.twimg.com/profile_images/927317502467731462/kJo1PAci_normal.jpg</t>
  </si>
  <si>
    <t>http://pbs.twimg.com/profile_images/2999967920/e6dc0306e5abed340cb05796022c6693_normal.jpeg</t>
  </si>
  <si>
    <t>http://pbs.twimg.com/profile_images/909753155977601024/EJDt8aR2_normal.jpg</t>
  </si>
  <si>
    <t>http://pbs.twimg.com/profile_images/378800000703257226/b667c7ecaeb46c9739e14925399d4085_normal.png</t>
  </si>
  <si>
    <t>http://pbs.twimg.com/profile_images/2856946373/36c9a22603b705821a368c884a7d169e_normal.png</t>
  </si>
  <si>
    <t>http://pbs.twimg.com/profile_images/3435106359/07dc0d8e6f141dd3500a59b1edbbbd87_normal.png</t>
  </si>
  <si>
    <t>http://pbs.twimg.com/profile_images/1133969845035380736/3Ht10o66_normal.jpg</t>
  </si>
  <si>
    <t>http://pbs.twimg.com/profile_images/378800000833619103/c20c5ea7ed0f15bfae45152643dd121d_normal.jpeg</t>
  </si>
  <si>
    <t>http://pbs.twimg.com/profile_images/913837869034176512/tiHXsYeu_normal.jpg</t>
  </si>
  <si>
    <t>http://pbs.twimg.com/profile_images/1131778643003301888/z19P-nGD_normal.jpg</t>
  </si>
  <si>
    <t>http://pbs.twimg.com/profile_images/706622262892490753/LB1AjIS-_normal.jpg</t>
  </si>
  <si>
    <t>http://pbs.twimg.com/profile_images/1080028028284166144/PR__WlG7_normal.jpg</t>
  </si>
  <si>
    <t>http://pbs.twimg.com/profile_images/1117715035411718144/8V_Gkzcx_normal.jpg</t>
  </si>
  <si>
    <t>http://pbs.twimg.com/profile_images/846409220832473088/-1Wh0Keo_normal.jpg</t>
  </si>
  <si>
    <t>http://pbs.twimg.com/profile_images/896705564465479681/9Nc3o-uo_normal.jpg</t>
  </si>
  <si>
    <t>http://pbs.twimg.com/profile_images/1042648534317596672/XQW2BGvd_normal.jpg</t>
  </si>
  <si>
    <t>http://pbs.twimg.com/profile_images/3346866136/44bafe581019fa2603283cbc5e41f3ff_normal.png</t>
  </si>
  <si>
    <t>http://pbs.twimg.com/profile_images/1123135282784550914/zaT_1nRw_normal.jpg</t>
  </si>
  <si>
    <t>http://pbs.twimg.com/profile_images/796829915819675648/IPI1Ko6Q_normal.jpg</t>
  </si>
  <si>
    <t>http://pbs.twimg.com/profile_images/736879472750780416/_GsBKi2F_normal.jpg</t>
  </si>
  <si>
    <t>http://pbs.twimg.com/profile_images/918243413228642304/SNxPOiou_normal.jpg</t>
  </si>
  <si>
    <t>http://pbs.twimg.com/profile_images/3120841902/7276aa9ca2b09cdb1a09fa6029dc8e25_normal.jpeg</t>
  </si>
  <si>
    <t>http://pbs.twimg.com/profile_images/963126625616277504/1Uemylby_normal.jpg</t>
  </si>
  <si>
    <t>http://pbs.twimg.com/profile_images/1140226670638575616/pxKf6sSE_normal.jpg</t>
  </si>
  <si>
    <t>http://pbs.twimg.com/profile_images/3472430640/41e9867276e72689c7b815388944c171_normal.jpeg</t>
  </si>
  <si>
    <t>http://pbs.twimg.com/profile_images/1133520919752843264/k01PTz6s_normal.jpg</t>
  </si>
  <si>
    <t>http://pbs.twimg.com/profile_images/623697160777826305/RFY-hwl__normal.png</t>
  </si>
  <si>
    <t>http://pbs.twimg.com/profile_images/1095743669653696513/PtaZZUX4_normal.jpg</t>
  </si>
  <si>
    <t>http://pbs.twimg.com/profile_images/986840344884142080/nHlNfz7c_normal.jpg</t>
  </si>
  <si>
    <t>http://pbs.twimg.com/profile_images/513739177809027072/u2iNS-2b_normal.jpeg</t>
  </si>
  <si>
    <t>http://pbs.twimg.com/profile_images/1068574976415096832/uAw2NhmA_normal.jpg</t>
  </si>
  <si>
    <t>http://pbs.twimg.com/profile_images/1115931363176275968/u_8HPpFC_normal.png</t>
  </si>
  <si>
    <t>http://pbs.twimg.com/profile_images/687723622631211010/wbNDhRAd_normal.jpg</t>
  </si>
  <si>
    <t>http://pbs.twimg.com/profile_images/1024837641177419776/tJFKIyaw_normal.jpg</t>
  </si>
  <si>
    <t>http://abs.twimg.com/sticky/default_profile_images/default_profile_normal.png</t>
  </si>
  <si>
    <t>http://pbs.twimg.com/profile_images/869220255096201217/sfE2rJKJ_normal.jpg</t>
  </si>
  <si>
    <t>http://pbs.twimg.com/profile_images/1027353027450101760/7GJRxppp_normal.jpg</t>
  </si>
  <si>
    <t>http://pbs.twimg.com/profile_images/1035896694469283840/nMLw8WsR_normal.jpg</t>
  </si>
  <si>
    <t>http://pbs.twimg.com/profile_images/1085227085671686144/ORDbOMYy_normal.jpg</t>
  </si>
  <si>
    <t>http://pbs.twimg.com/profile_images/1139241933304410112/0O577FfN_normal.jpg</t>
  </si>
  <si>
    <t>http://pbs.twimg.com/profile_images/835197609853726721/F2m94jEo_normal.jpg</t>
  </si>
  <si>
    <t>http://pbs.twimg.com/profile_images/1138952185645920257/96T-exz-_normal.jpg</t>
  </si>
  <si>
    <t>http://pbs.twimg.com/profile_images/1087039147662024704/pVV5ZWgU_normal.jpg</t>
  </si>
  <si>
    <t>http://pbs.twimg.com/profile_images/476707212849467392/I_jVndo-_normal.jpeg</t>
  </si>
  <si>
    <t>http://pbs.twimg.com/profile_images/920628397046366209/uirb1rTv_normal.jpg</t>
  </si>
  <si>
    <t>http://pbs.twimg.com/profile_images/1062464463373242375/-SpI7BWn_normal.jpg</t>
  </si>
  <si>
    <t>http://pbs.twimg.com/profile_images/1666039394/nextwave-twtter_normal.png</t>
  </si>
  <si>
    <t>http://pbs.twimg.com/profile_images/1138842152929288193/OrCpulEk_normal.jpg</t>
  </si>
  <si>
    <t>http://pbs.twimg.com/profile_images/1059306021296922625/oyxW1qo-_normal.jpg</t>
  </si>
  <si>
    <t>http://pbs.twimg.com/profile_images/696143278807375872/_8KOQ7tg_normal.jpg</t>
  </si>
  <si>
    <t>http://pbs.twimg.com/profile_images/930723232440881153/UiMVephh_normal.jpg</t>
  </si>
  <si>
    <t>http://pbs.twimg.com/profile_images/920290068463415296/mTBxCjYa_normal.jpg</t>
  </si>
  <si>
    <t>http://pbs.twimg.com/profile_images/1047587406956953614/0OlHfwRT_normal.jpg</t>
  </si>
  <si>
    <t>http://pbs.twimg.com/profile_images/1138658531039535104/NRal9s56_normal.jpg</t>
  </si>
  <si>
    <t>http://pbs.twimg.com/profile_images/1139347558436888576/OuXStoOw_normal.jpg</t>
  </si>
  <si>
    <t>http://pbs.twimg.com/profile_images/1131275260140105728/xz3wRU-f_normal.jpg</t>
  </si>
  <si>
    <t>http://pbs.twimg.com/profile_images/1057379626547380224/3IayBRL6_normal.jpg</t>
  </si>
  <si>
    <t>http://pbs.twimg.com/profile_images/834381266959134720/54tYALBI_normal.jpg</t>
  </si>
  <si>
    <t>http://pbs.twimg.com/profile_images/1114942744458334209/Zxrqhu7c_normal.jpg</t>
  </si>
  <si>
    <t>http://pbs.twimg.com/profile_images/1089086024284889089/T3NuZSIa_normal.jpg</t>
  </si>
  <si>
    <t>http://pbs.twimg.com/profile_images/638743553951277056/4LwCevuI_normal.jpg</t>
  </si>
  <si>
    <t>http://pbs.twimg.com/profile_images/931102764838588416/51KkKUF4_normal.jpg</t>
  </si>
  <si>
    <t>http://pbs.twimg.com/profile_images/61932938/08-08-17-08-drawn-600_normal.jpg</t>
  </si>
  <si>
    <t>http://pbs.twimg.com/profile_images/1099385783218290690/2aaaq1sr_normal.png</t>
  </si>
  <si>
    <t>http://pbs.twimg.com/profile_images/1095516462981103616/0MEUpQHQ_normal.png</t>
  </si>
  <si>
    <t>http://pbs.twimg.com/profile_images/1103037214005571584/-bB2dNVN_normal.png</t>
  </si>
  <si>
    <t>http://pbs.twimg.com/profile_images/1141409124586070018/6_8Ki_4X_normal.jpg</t>
  </si>
  <si>
    <t>http://pbs.twimg.com/profile_images/929112443137286144/f9x4tTrN_normal.jpg</t>
  </si>
  <si>
    <t>http://pbs.twimg.com/profile_images/826105958728364034/IQKVAXHy_normal.jpg</t>
  </si>
  <si>
    <t>http://pbs.twimg.com/profile_images/487242217887502337/qOMRQbPk_normal.jpeg</t>
  </si>
  <si>
    <t>http://pbs.twimg.com/profile_images/1042821947544018944/88Ev2_yM_normal.jpg</t>
  </si>
  <si>
    <t>http://pbs.twimg.com/profile_images/913811675505192960/0xPcrAab_normal.jpg</t>
  </si>
  <si>
    <t>http://pbs.twimg.com/profile_images/708751114552811521/HghjzyMv_normal.jpg</t>
  </si>
  <si>
    <t>http://pbs.twimg.com/profile_images/1137997473090363392/EyZeHbj1_normal.jpg</t>
  </si>
  <si>
    <t>http://pbs.twimg.com/profile_images/1081211195871371264/ETPYeugA_normal.jpg</t>
  </si>
  <si>
    <t>http://pbs.twimg.com/profile_images/971518376076984320/eQdX_nIQ_normal.jpg</t>
  </si>
  <si>
    <t>http://pbs.twimg.com/profile_images/713702978440601601/of_6jI2N_normal.jpg</t>
  </si>
  <si>
    <t>http://pbs.twimg.com/profile_images/765923204380651520/mGV6s7t3_normal.jpg</t>
  </si>
  <si>
    <t>http://pbs.twimg.com/profile_images/1116448696642744322/gfixxYfC_normal.jpg</t>
  </si>
  <si>
    <t>https://twitter.com/#!/imsrfaisal/status/1134445445323866113</t>
  </si>
  <si>
    <t>https://twitter.com/#!/linkbuildingmoz/status/1137992054758412288</t>
  </si>
  <si>
    <t>https://twitter.com/#!/christhames35/status/1138218282908098560</t>
  </si>
  <si>
    <t>https://twitter.com/#!/marisalouw/status/1138439494498230272</t>
  </si>
  <si>
    <t>https://twitter.com/#!/violetsriy/status/1138468346184253440</t>
  </si>
  <si>
    <t>https://twitter.com/#!/mftnjd/status/1138477625612165126</t>
  </si>
  <si>
    <t>https://twitter.com/#!/redphantom/status/1138478023160737792</t>
  </si>
  <si>
    <t>https://twitter.com/#!/clowerycontent/status/1138481530395906048</t>
  </si>
  <si>
    <t>https://twitter.com/#!/jennykim/status/1138481597290897408</t>
  </si>
  <si>
    <t>https://twitter.com/#!/markcbiddle/status/1138482887710429188</t>
  </si>
  <si>
    <t>https://twitter.com/#!/mrand247/status/1138482979628552200</t>
  </si>
  <si>
    <t>https://twitter.com/#!/growmap/status/1138484514483822594</t>
  </si>
  <si>
    <t>https://twitter.com/#!/smcstl/status/1138485332675112965</t>
  </si>
  <si>
    <t>https://twitter.com/#!/tamkoen/status/1138486435307147264</t>
  </si>
  <si>
    <t>https://twitter.com/#!/annanaylor__/status/1138484085800755200</t>
  </si>
  <si>
    <t>https://twitter.com/#!/pnmcpherson/status/1138485237963403264</t>
  </si>
  <si>
    <t>https://twitter.com/#!/morelove_lessh8/status/1138485005875863552</t>
  </si>
  <si>
    <t>https://twitter.com/#!/medialabsmpd/status/1138490256808919041</t>
  </si>
  <si>
    <t>https://twitter.com/#!/elevatedonline/status/1138477587209080833</t>
  </si>
  <si>
    <t>https://twitter.com/#!/elevatedonline/status/1138478576330784769</t>
  </si>
  <si>
    <t>https://twitter.com/#!/elevatedonline/status/1138479179815632897</t>
  </si>
  <si>
    <t>https://twitter.com/#!/elevatedonline/status/1138479198035677184</t>
  </si>
  <si>
    <t>https://twitter.com/#!/elevatedonline/status/1138482270803779585</t>
  </si>
  <si>
    <t>https://twitter.com/#!/elevatedonline/status/1138487423548178434</t>
  </si>
  <si>
    <t>https://twitter.com/#!/elevatedonline/status/1138489502421409793</t>
  </si>
  <si>
    <t>https://twitter.com/#!/elevatedonline/status/1138490419120103424</t>
  </si>
  <si>
    <t>https://twitter.com/#!/jenniferbakerco/status/1138490036918390786</t>
  </si>
  <si>
    <t>https://twitter.com/#!/silalott/status/1138482698446606337</t>
  </si>
  <si>
    <t>https://twitter.com/#!/silalott/status/1138483045177143297</t>
  </si>
  <si>
    <t>https://twitter.com/#!/silalott/status/1138483223313432576</t>
  </si>
  <si>
    <t>https://twitter.com/#!/silalott/status/1138486656976195584</t>
  </si>
  <si>
    <t>https://twitter.com/#!/silalott/status/1138490286823358465</t>
  </si>
  <si>
    <t>https://twitter.com/#!/silalott/status/1138490637731487744</t>
  </si>
  <si>
    <t>https://twitter.com/#!/michelle__roy/status/1138477126326411267</t>
  </si>
  <si>
    <t>https://twitter.com/#!/michelle__roy/status/1138480533158223879</t>
  </si>
  <si>
    <t>https://twitter.com/#!/michelle__roy/status/1138487645213003777</t>
  </si>
  <si>
    <t>https://twitter.com/#!/michelle__roy/status/1138487728738377730</t>
  </si>
  <si>
    <t>https://twitter.com/#!/michelle__roy/status/1138488821501349889</t>
  </si>
  <si>
    <t>https://twitter.com/#!/mycorporation/status/1138489721514934272</t>
  </si>
  <si>
    <t>https://twitter.com/#!/jenniferbakerco/status/1138480476891623425</t>
  </si>
  <si>
    <t>https://twitter.com/#!/bfrodriguez_/status/1138480916672733185</t>
  </si>
  <si>
    <t>https://twitter.com/#!/bfrodriguez_/status/1138483525001326593</t>
  </si>
  <si>
    <t>https://twitter.com/#!/bfrodriguez_/status/1138489738409730049</t>
  </si>
  <si>
    <t>https://twitter.com/#!/bfrodriguez_/status/1138491022424576006</t>
  </si>
  <si>
    <t>https://twitter.com/#!/bfrodriguez_/status/1138491382027436032</t>
  </si>
  <si>
    <t>https://twitter.com/#!/frogplum/status/1138487308598927360</t>
  </si>
  <si>
    <t>https://twitter.com/#!/frogplum/status/1138488940896215045</t>
  </si>
  <si>
    <t>https://twitter.com/#!/frogplum/status/1138490695059030016</t>
  </si>
  <si>
    <t>https://twitter.com/#!/ccrossjohnson/status/1138490814466789377</t>
  </si>
  <si>
    <t>https://twitter.com/#!/ccrossjohnson/status/1138480516875902976</t>
  </si>
  <si>
    <t>https://twitter.com/#!/ccrossjohnson/status/1138491518438842368</t>
  </si>
  <si>
    <t>https://twitter.com/#!/imarketinginc/status/1138486887654469632</t>
  </si>
  <si>
    <t>https://twitter.com/#!/imarketinginc/status/1138487880215482368</t>
  </si>
  <si>
    <t>https://twitter.com/#!/imarketinginc/status/1138491901911359489</t>
  </si>
  <si>
    <t>https://twitter.com/#!/scupbrasil/status/1138492042101841921</t>
  </si>
  <si>
    <t>https://twitter.com/#!/iamdesireaka/status/1138492063786438656</t>
  </si>
  <si>
    <t>https://twitter.com/#!/svanismail/status/1138491034344787970</t>
  </si>
  <si>
    <t>https://twitter.com/#!/svanismail/status/1138492090483167233</t>
  </si>
  <si>
    <t>https://twitter.com/#!/aranducito/status/1138493207220805632</t>
  </si>
  <si>
    <t>https://twitter.com/#!/jfouts/status/1138497446961541120</t>
  </si>
  <si>
    <t>https://twitter.com/#!/elenacsalazar/status/1138502977763733505</t>
  </si>
  <si>
    <t>https://twitter.com/#!/elenacsalazar/status/1138503128393736192</t>
  </si>
  <si>
    <t>https://twitter.com/#!/angelastack/status/1138506070144552961</t>
  </si>
  <si>
    <t>https://twitter.com/#!/ahikiiriza/status/1138489823940005888</t>
  </si>
  <si>
    <t>https://twitter.com/#!/ahikiiriza/status/1138507951487037440</t>
  </si>
  <si>
    <t>https://twitter.com/#!/staymotivated_7/status/1138508733879898113</t>
  </si>
  <si>
    <t>https://twitter.com/#!/bwatwood/status/1138509402196119553</t>
  </si>
  <si>
    <t>https://twitter.com/#!/paulcharrison/status/1138518254572441600</t>
  </si>
  <si>
    <t>https://twitter.com/#!/genepetrovlmc/status/1138522538215170048</t>
  </si>
  <si>
    <t>https://twitter.com/#!/marifasanaro/status/1138527135163981830</t>
  </si>
  <si>
    <t>https://twitter.com/#!/seoscottsdale/status/1138619368319922176</t>
  </si>
  <si>
    <t>https://twitter.com/#!/phoebebain/status/1138631267300327424</t>
  </si>
  <si>
    <t>https://twitter.com/#!/directmediatips/status/1138646339653423105</t>
  </si>
  <si>
    <t>https://twitter.com/#!/xoxogoldie/status/1138702408962445314</t>
  </si>
  <si>
    <t>https://twitter.com/#!/xoxogoldie/status/1138702712760131584</t>
  </si>
  <si>
    <t>https://twitter.com/#!/xoxogoldie/status/1138702752060715008</t>
  </si>
  <si>
    <t>https://twitter.com/#!/epagedigitalind/status/1138787200164716545</t>
  </si>
  <si>
    <t>https://twitter.com/#!/carvesocial/status/1138479068079362049</t>
  </si>
  <si>
    <t>https://twitter.com/#!/noble_vn/status/1138482967087652866</t>
  </si>
  <si>
    <t>https://twitter.com/#!/vshadders/status/1138850982702583813</t>
  </si>
  <si>
    <t>https://twitter.com/#!/peeljoanna/status/1138879561725169664</t>
  </si>
  <si>
    <t>https://twitter.com/#!/mojodaddy/status/1138958773937156096</t>
  </si>
  <si>
    <t>https://twitter.com/#!/flowery6/status/1139167803221716993</t>
  </si>
  <si>
    <t>https://twitter.com/#!/jbethjs/status/1139172783429181440</t>
  </si>
  <si>
    <t>https://twitter.com/#!/wajihtabish/status/1139701644969611265</t>
  </si>
  <si>
    <t>https://twitter.com/#!/wisenotherwise/status/1139935004136529920</t>
  </si>
  <si>
    <t>https://twitter.com/#!/andiramdani/status/1140149651187744768</t>
  </si>
  <si>
    <t>https://twitter.com/#!/richmckinney/status/1140149778401189889</t>
  </si>
  <si>
    <t>https://twitter.com/#!/novumarketing/status/1140173687833808896</t>
  </si>
  <si>
    <t>https://twitter.com/#!/socialmedianex/status/1140173688639119361</t>
  </si>
  <si>
    <t>https://twitter.com/#!/kaizenads/status/1140184007386136576</t>
  </si>
  <si>
    <t>https://twitter.com/#!/sam18th/status/1140199354197630976</t>
  </si>
  <si>
    <t>https://twitter.com/#!/web_pixelportal/status/1140224439298211841</t>
  </si>
  <si>
    <t>https://twitter.com/#!/ricardozam/status/1140232483314778112</t>
  </si>
  <si>
    <t>https://twitter.com/#!/prospertaru/status/1140303134578941952</t>
  </si>
  <si>
    <t>https://twitter.com/#!/romanjancic/status/1140344274262904834</t>
  </si>
  <si>
    <t>https://twitter.com/#!/ginevraadamoli/status/1140457565068746753</t>
  </si>
  <si>
    <t>https://twitter.com/#!/binaryic/status/1140493207479828481</t>
  </si>
  <si>
    <t>https://twitter.com/#!/tejashweta/status/1140494509509234688</t>
  </si>
  <si>
    <t>https://twitter.com/#!/qtttutors/status/1140527639683371008</t>
  </si>
  <si>
    <t>https://twitter.com/#!/elainebeare/status/1140550909870706689</t>
  </si>
  <si>
    <t>https://twitter.com/#!/lindseybwashere/status/1140561351640866817</t>
  </si>
  <si>
    <t>https://twitter.com/#!/gregcarrasco/status/1140627191744458752</t>
  </si>
  <si>
    <t>https://twitter.com/#!/robcairns/status/1140752246566785041</t>
  </si>
  <si>
    <t>https://twitter.com/#!/wisd0m_bridge/status/1140780793934958592</t>
  </si>
  <si>
    <t>https://twitter.com/#!/wisd0m_bridge/status/1140780908040998913</t>
  </si>
  <si>
    <t>https://twitter.com/#!/wisd0m_bridge/status/1140781016673476609</t>
  </si>
  <si>
    <t>https://twitter.com/#!/bestclerks/status/1140147504262066176</t>
  </si>
  <si>
    <t>https://twitter.com/#!/bestclerks/status/1140877504082841600</t>
  </si>
  <si>
    <t>https://twitter.com/#!/dewieirig/status/1140146774868406272</t>
  </si>
  <si>
    <t>https://twitter.com/#!/dewieirig/status/1140877873152221185</t>
  </si>
  <si>
    <t>https://twitter.com/#!/micwonderland/status/1140147558360276992</t>
  </si>
  <si>
    <t>https://twitter.com/#!/micwonderland/status/1140878225775747072</t>
  </si>
  <si>
    <t>https://twitter.com/#!/cjscribe/status/1140146798075502593</t>
  </si>
  <si>
    <t>https://twitter.com/#!/cjscribe/status/1140878440268214273</t>
  </si>
  <si>
    <t>https://twitter.com/#!/jamesbullock81/status/1140147769035747329</t>
  </si>
  <si>
    <t>https://twitter.com/#!/jamesbullock81/status/1140878830111883264</t>
  </si>
  <si>
    <t>https://twitter.com/#!/blairallenagen1/status/1128931625461411840</t>
  </si>
  <si>
    <t>https://twitter.com/#!/blairallenagen1/status/1139803130491617280</t>
  </si>
  <si>
    <t>https://twitter.com/#!/blairallenagen1/status/1140147765206327296</t>
  </si>
  <si>
    <t>https://twitter.com/#!/blairallenagen1/status/1140878830267035648</t>
  </si>
  <si>
    <t>https://twitter.com/#!/bzsms/status/1140154870684618752</t>
  </si>
  <si>
    <t>https://twitter.com/#!/bzsms/status/1140879659720237056</t>
  </si>
  <si>
    <t>https://twitter.com/#!/keithflynn/status/1140166436339535872</t>
  </si>
  <si>
    <t>https://twitter.com/#!/keithflynn/status/1140891267909541888</t>
  </si>
  <si>
    <t>https://twitter.com/#!/junelevenco/status/1140892299078975489</t>
  </si>
  <si>
    <t>https://twitter.com/#!/giovanbatistag/status/1140182372270276610</t>
  </si>
  <si>
    <t>https://twitter.com/#!/giovanbatistag/status/1140894941981233153</t>
  </si>
  <si>
    <t>https://twitter.com/#!/followermob/status/1140171494041034752</t>
  </si>
  <si>
    <t>https://twitter.com/#!/followermob/status/1140896840663150593</t>
  </si>
  <si>
    <t>https://twitter.com/#!/janevlyang/status/1140899878597353472</t>
  </si>
  <si>
    <t>https://twitter.com/#!/some_marinosson/status/1140154401807638528</t>
  </si>
  <si>
    <t>https://twitter.com/#!/some_marinosson/status/1140901856081797120</t>
  </si>
  <si>
    <t>https://twitter.com/#!/dmalert/status/1140902139033804800</t>
  </si>
  <si>
    <t>https://twitter.com/#!/missshandarenee/status/1140907518715031552</t>
  </si>
  <si>
    <t>https://twitter.com/#!/danagarrison/status/1140169643325362176</t>
  </si>
  <si>
    <t>https://twitter.com/#!/danagarrison/status/1140909519033307137</t>
  </si>
  <si>
    <t>https://twitter.com/#!/robinyearsley/status/1140183996363620352</t>
  </si>
  <si>
    <t>https://twitter.com/#!/robinyearsley/status/1140913800981471232</t>
  </si>
  <si>
    <t>https://twitter.com/#!/tastefullyso/status/1140150911383158784</t>
  </si>
  <si>
    <t>https://twitter.com/#!/tastefullyso/status/1140917087906304002</t>
  </si>
  <si>
    <t>https://twitter.com/#!/memoserrano/status/1140941181796397058</t>
  </si>
  <si>
    <t>https://twitter.com/#!/margfontana/status/1140941517718265856</t>
  </si>
  <si>
    <t>https://twitter.com/#!/savvy_writer/status/1140941819099930624</t>
  </si>
  <si>
    <t>https://twitter.com/#!/saralmarino/status/1140942872604270593</t>
  </si>
  <si>
    <t>https://twitter.com/#!/mediamashsocial/status/1140174928655855616</t>
  </si>
  <si>
    <t>https://twitter.com/#!/mediamashsocial/status/1140500387906183168</t>
  </si>
  <si>
    <t>https://twitter.com/#!/mediamashsocial/status/1140988097578053637</t>
  </si>
  <si>
    <t>https://twitter.com/#!/valorey/status/1140184338534948864</t>
  </si>
  <si>
    <t>https://twitter.com/#!/valorey/status/1140441064681218048</t>
  </si>
  <si>
    <t>https://twitter.com/#!/valorey/status/1140990163050536961</t>
  </si>
  <si>
    <t>https://twitter.com/#!/bombandbossy/status/1140991899723059200</t>
  </si>
  <si>
    <t>https://twitter.com/#!/tiinakirves/status/1141016275277271040</t>
  </si>
  <si>
    <t>https://twitter.com/#!/thedfellow/status/1141017296183296000</t>
  </si>
  <si>
    <t>https://twitter.com/#!/k_mccullough/status/1141017699713245184</t>
  </si>
  <si>
    <t>https://twitter.com/#!/scottdavthrive/status/1141049805428256768</t>
  </si>
  <si>
    <t>https://twitter.com/#!/brewervasocial/status/1141061845677223936</t>
  </si>
  <si>
    <t>https://twitter.com/#!/muhsinalaca/status/1141061964342398976</t>
  </si>
  <si>
    <t>https://twitter.com/#!/fiscalcliffw/status/1141063180883357696</t>
  </si>
  <si>
    <t>https://twitter.com/#!/mediabulge/status/1140161356923990016</t>
  </si>
  <si>
    <t>https://twitter.com/#!/mediabulge/status/1140883863540916224</t>
  </si>
  <si>
    <t>https://twitter.com/#!/net_ambition/status/1141101891960524800</t>
  </si>
  <si>
    <t>https://twitter.com/#!/robinquinninla/status/1141135714198802432</t>
  </si>
  <si>
    <t>https://twitter.com/#!/techieappy/status/1140228357969367041</t>
  </si>
  <si>
    <t>https://twitter.com/#!/techieappy/status/1140389374317797387</t>
  </si>
  <si>
    <t>https://twitter.com/#!/techieappy/status/1141192083841200128</t>
  </si>
  <si>
    <t>https://twitter.com/#!/webgirltj/status/1141234434617663488</t>
  </si>
  <si>
    <t>https://twitter.com/#!/nlpwarrior/status/1141259299445981185</t>
  </si>
  <si>
    <t>https://twitter.com/#!/danijel49195594/status/1138486070872555521</t>
  </si>
  <si>
    <t>https://twitter.com/#!/danijel49195594/status/1141312557908729856</t>
  </si>
  <si>
    <t>https://twitter.com/#!/sorilbrans/status/1140672970005852160</t>
  </si>
  <si>
    <t>https://twitter.com/#!/sorilbrans/status/1141397744629821445</t>
  </si>
  <si>
    <t>https://twitter.com/#!/pnmcpherson/status/1138482902847578112</t>
  </si>
  <si>
    <t>https://twitter.com/#!/pnmcpherson/status/1138483605439623168</t>
  </si>
  <si>
    <t>https://twitter.com/#!/pnmcpherson/status/1138486099855069184</t>
  </si>
  <si>
    <t>https://twitter.com/#!/pnmcpherson/status/1138486813662695424</t>
  </si>
  <si>
    <t>https://twitter.com/#!/pnmcpherson/status/1138488107496497152</t>
  </si>
  <si>
    <t>https://twitter.com/#!/morelove_lessh8/status/1138487633821261828</t>
  </si>
  <si>
    <t>https://twitter.com/#!/gregorytsimpson/status/1138483889431883777</t>
  </si>
  <si>
    <t>https://twitter.com/#!/gregorytsimpson/status/1138476589614804992</t>
  </si>
  <si>
    <t>https://twitter.com/#!/gregorytsimpson/status/1138476878107480065</t>
  </si>
  <si>
    <t>https://twitter.com/#!/gregorytsimpson/status/1138479622440570887</t>
  </si>
  <si>
    <t>https://twitter.com/#!/gregorytsimpson/status/1138482586609696769</t>
  </si>
  <si>
    <t>https://twitter.com/#!/gregorytsimpson/status/1138486748839854081</t>
  </si>
  <si>
    <t>https://twitter.com/#!/gregorytsimpson/status/1138489542351175680</t>
  </si>
  <si>
    <t>https://twitter.com/#!/gregorytsimpson/status/1138491641659105280</t>
  </si>
  <si>
    <t>https://twitter.com/#!/gregorytsimpson/status/1138492641748930560</t>
  </si>
  <si>
    <t>https://twitter.com/#!/gregorytsimpson/status/1141052676165308416</t>
  </si>
  <si>
    <t>https://twitter.com/#!/gregorytsimpson/status/1141432751268278273</t>
  </si>
  <si>
    <t>https://twitter.com/#!/socialguru007/status/1140169402173796353</t>
  </si>
  <si>
    <t>https://twitter.com/#!/socialguru007/status/1140889239678324736</t>
  </si>
  <si>
    <t>https://twitter.com/#!/socialguru007/status/1141113882867466241</t>
  </si>
  <si>
    <t>https://twitter.com/#!/socialguru007/status/1141539182059200513</t>
  </si>
  <si>
    <t>https://twitter.com/#!/hashtagify/status/1141649429889507334</t>
  </si>
  <si>
    <t>https://twitter.com/#!/sweetypw88/status/1141736888736329731</t>
  </si>
  <si>
    <t>https://twitter.com/#!/nextwave/status/1141750320692961283</t>
  </si>
  <si>
    <t>https://twitter.com/#!/vrajshahspeaks/status/1138492354455920640</t>
  </si>
  <si>
    <t>https://twitter.com/#!/vrajshahspeaks/status/1138914248640344064</t>
  </si>
  <si>
    <t>https://twitter.com/#!/vrajshahspeaks/status/1141762347637153793</t>
  </si>
  <si>
    <t>https://twitter.com/#!/vrajshahspeaks/status/1138477048719003648</t>
  </si>
  <si>
    <t>https://twitter.com/#!/vrajshahspeaks/status/1138477108689285120</t>
  </si>
  <si>
    <t>https://twitter.com/#!/vrajshahspeaks/status/1138479013230522369</t>
  </si>
  <si>
    <t>https://twitter.com/#!/vrajshahspeaks/status/1138479535396085761</t>
  </si>
  <si>
    <t>https://twitter.com/#!/vrajshahspeaks/status/1138480279251763201</t>
  </si>
  <si>
    <t>https://twitter.com/#!/vrajshahspeaks/status/1138482899676684290</t>
  </si>
  <si>
    <t>https://twitter.com/#!/vrajshahspeaks/status/1138483736188604417</t>
  </si>
  <si>
    <t>https://twitter.com/#!/vrajshahspeaks/status/1138487484189331456</t>
  </si>
  <si>
    <t>https://twitter.com/#!/vrajshahspeaks/status/1138489431629946882</t>
  </si>
  <si>
    <t>https://twitter.com/#!/vrajshahspeaks/status/1138491143807614977</t>
  </si>
  <si>
    <t>https://twitter.com/#!/vrajshahspeaks/status/1138491835939250178</t>
  </si>
  <si>
    <t>https://twitter.com/#!/vrajshahspeaks/status/1140480626778202112</t>
  </si>
  <si>
    <t>https://twitter.com/#!/calocollective/status/1138480471975665664</t>
  </si>
  <si>
    <t>https://twitter.com/#!/calocollective/status/1138482428018798592</t>
  </si>
  <si>
    <t>https://twitter.com/#!/calocollective/status/1138483380264218624</t>
  </si>
  <si>
    <t>https://twitter.com/#!/ammarketing_nl/status/1138482585326276615</t>
  </si>
  <si>
    <t>https://twitter.com/#!/morelove_lessh8/status/1138477283814105089</t>
  </si>
  <si>
    <t>https://twitter.com/#!/morelove_lessh8/status/1138483910143348740</t>
  </si>
  <si>
    <t>https://twitter.com/#!/noble_vn/status/1138486205891395584</t>
  </si>
  <si>
    <t>https://twitter.com/#!/ammarketing_nl/status/1138486311684382727</t>
  </si>
  <si>
    <t>https://twitter.com/#!/zelstom/status/1138476699237126150</t>
  </si>
  <si>
    <t>https://twitter.com/#!/zelstom/status/1138480607607119873</t>
  </si>
  <si>
    <t>https://twitter.com/#!/morelove_lessh8/status/1138479587489406976</t>
  </si>
  <si>
    <t>https://twitter.com/#!/noble_vn/status/1138482656314875905</t>
  </si>
  <si>
    <t>https://twitter.com/#!/noble_vn/status/1138482741534756866</t>
  </si>
  <si>
    <t>https://twitter.com/#!/noble_vn/status/1138483795370348545</t>
  </si>
  <si>
    <t>https://twitter.com/#!/noble_vn/status/1138486907350978563</t>
  </si>
  <si>
    <t>https://twitter.com/#!/noble_vn/status/1138487981898162178</t>
  </si>
  <si>
    <t>https://twitter.com/#!/noble_vn/status/1138489728716759041</t>
  </si>
  <si>
    <t>https://twitter.com/#!/noble_vn/status/1138489814385401859</t>
  </si>
  <si>
    <t>https://twitter.com/#!/noble_vn/status/1138490915826360327</t>
  </si>
  <si>
    <t>https://twitter.com/#!/jenniferbakerco/status/1138478774788481024</t>
  </si>
  <si>
    <t>https://twitter.com/#!/jenniferbakerco/status/1138478916090368000</t>
  </si>
  <si>
    <t>https://twitter.com/#!/jenniferbakerco/status/1138481847078465540</t>
  </si>
  <si>
    <t>https://twitter.com/#!/jenniferbakerco/status/1138485931147759616</t>
  </si>
  <si>
    <t>https://twitter.com/#!/jenniferbakerco/status/1138487326030663682</t>
  </si>
  <si>
    <t>https://twitter.com/#!/jenniferbakerco/status/1138488317903888389</t>
  </si>
  <si>
    <t>https://twitter.com/#!/jenniferbakerco/status/1138488892980682759</t>
  </si>
  <si>
    <t>https://twitter.com/#!/jenniferbakerco/status/1138490592919465987</t>
  </si>
  <si>
    <t>https://twitter.com/#!/ammarketing_nl/status/1138486386913357826</t>
  </si>
  <si>
    <t>https://twitter.com/#!/mycorporation/status/1138482096882606080</t>
  </si>
  <si>
    <t>https://twitter.com/#!/mycorporation/status/1138488478520434688</t>
  </si>
  <si>
    <t>https://twitter.com/#!/mycorporation/status/1138488927155699713</t>
  </si>
  <si>
    <t>https://twitter.com/#!/mycorporation/status/1138490909027213312</t>
  </si>
  <si>
    <t>https://twitter.com/#!/ammarketing_nl/status/1138490185639968769</t>
  </si>
  <si>
    <t>https://twitter.com/#!/imananahuja/status/1138490273296785408</t>
  </si>
  <si>
    <t>https://twitter.com/#!/imananahuja/status/1138492495325814784</t>
  </si>
  <si>
    <t>https://twitter.com/#!/imananahuja/status/1138496544087433218</t>
  </si>
  <si>
    <t>https://twitter.com/#!/imananahuja/status/1138497542063370250</t>
  </si>
  <si>
    <t>https://twitter.com/#!/ammarketing_nl/status/1138497646518308865</t>
  </si>
  <si>
    <t>https://twitter.com/#!/tapcrawlers/status/1138495544479948800</t>
  </si>
  <si>
    <t>https://twitter.com/#!/ammarketing_nl/status/1138497697483251712</t>
  </si>
  <si>
    <t>https://twitter.com/#!/blairepaiso/status/1138498698462126080</t>
  </si>
  <si>
    <t>https://twitter.com/#!/blairepaiso/status/1138499189460033536</t>
  </si>
  <si>
    <t>https://twitter.com/#!/blairepaiso/status/1138499553005408256</t>
  </si>
  <si>
    <t>https://twitter.com/#!/blairepaiso/status/1138499943763652608</t>
  </si>
  <si>
    <t>https://twitter.com/#!/blairepaiso/status/1138500447503732736</t>
  </si>
  <si>
    <t>https://twitter.com/#!/blairepaiso/status/1138501161101586432</t>
  </si>
  <si>
    <t>https://twitter.com/#!/ammarketing_nl/status/1138501411749212160</t>
  </si>
  <si>
    <t>https://twitter.com/#!/ammarketing_nl/status/1138501525947527168</t>
  </si>
  <si>
    <t>https://twitter.com/#!/paigedoerner/status/1138477232765186051</t>
  </si>
  <si>
    <t>https://twitter.com/#!/ammarketing_nl/status/1138505282450001923</t>
  </si>
  <si>
    <t>https://twitter.com/#!/brandi_rand/status/1138479079576023041</t>
  </si>
  <si>
    <t>https://twitter.com/#!/brandi_rand/status/1138479850921103362</t>
  </si>
  <si>
    <t>https://twitter.com/#!/brandi_rand/status/1138480569988329482</t>
  </si>
  <si>
    <t>https://twitter.com/#!/brandi_rand/status/1138482333022085125</t>
  </si>
  <si>
    <t>https://twitter.com/#!/brandi_rand/status/1138487591739805696</t>
  </si>
  <si>
    <t>https://twitter.com/#!/brandi_rand/status/1138490962487980034</t>
  </si>
  <si>
    <t>https://twitter.com/#!/brandi_rand/status/1138492171219329024</t>
  </si>
  <si>
    <t>https://twitter.com/#!/ammarketing_nl/status/1138482684081180673</t>
  </si>
  <si>
    <t>https://twitter.com/#!/ammarketing_nl/status/1138505321503186944</t>
  </si>
  <si>
    <t>https://twitter.com/#!/nismpulse/status/1140292455251742721</t>
  </si>
  <si>
    <t>https://twitter.com/#!/ammarketing_nl/status/1140294568782499840</t>
  </si>
  <si>
    <t>https://twitter.com/#!/jaimeshine/status/1141003475108749312</t>
  </si>
  <si>
    <t>https://twitter.com/#!/ammarketing_nl/status/1141004226837000193</t>
  </si>
  <si>
    <t>https://twitter.com/#!/ammarketing_nl/status/1138471237578043392</t>
  </si>
  <si>
    <t>https://twitter.com/#!/ammarketing_nl/status/1138478859312123904</t>
  </si>
  <si>
    <t>https://twitter.com/#!/ammarketing_nl/status/1138486334220374017</t>
  </si>
  <si>
    <t>https://twitter.com/#!/ammarketing_nl/status/1138490167306661890</t>
  </si>
  <si>
    <t>https://twitter.com/#!/ammarketing_nl/status/1138490208528285697</t>
  </si>
  <si>
    <t>https://twitter.com/#!/ammarketing_nl/status/1138493934110461954</t>
  </si>
  <si>
    <t>https://twitter.com/#!/ammarketing_nl/status/1141064559316340736</t>
  </si>
  <si>
    <t>https://twitter.com/#!/ammarketing_nl/status/1141728985715478528</t>
  </si>
  <si>
    <t>https://twitter.com/#!/ammarketing_nl/status/1141781825548935174</t>
  </si>
  <si>
    <t>https://twitter.com/#!/brandsdiscovery/status/1141780862423511040</t>
  </si>
  <si>
    <t>https://twitter.com/#!/brandsdiscovery/status/1141793843123281921</t>
  </si>
  <si>
    <t>https://twitter.com/#!/koomekevo/status/1141808060874276876</t>
  </si>
  <si>
    <t>https://twitter.com/#!/koomekevo/status/1141809648170876929</t>
  </si>
  <si>
    <t>https://twitter.com/#!/itskac/status/1141850022511820806</t>
  </si>
  <si>
    <t>https://twitter.com/#!/fraasco85/status/1141853645870379009</t>
  </si>
  <si>
    <t>https://twitter.com/#!/popup_2015/status/1141854727539449856</t>
  </si>
  <si>
    <t>https://twitter.com/#!/startupmag17/status/1141854891738054656</t>
  </si>
  <si>
    <t>https://twitter.com/#!/richardbouchez/status/1141855850098806790</t>
  </si>
  <si>
    <t>https://twitter.com/#!/agencysimply/status/1138543583869452293</t>
  </si>
  <si>
    <t>https://twitter.com/#!/agencysimply/status/1141871482819268608</t>
  </si>
  <si>
    <t>https://twitter.com/#!/supersaiyantoto/status/1141912670494310400</t>
  </si>
  <si>
    <t>https://twitter.com/#!/cooeesocialhq/status/1141945632707567616</t>
  </si>
  <si>
    <t>https://twitter.com/#!/manojpallai/status/1141964672003977216</t>
  </si>
  <si>
    <t>https://twitter.com/#!/brettdixon/status/1142091366626934784</t>
  </si>
  <si>
    <t>https://twitter.com/#!/dpomuk/status/1142093111679696896</t>
  </si>
  <si>
    <t>https://twitter.com/#!/morelove_lessh8/status/1138477931104280576</t>
  </si>
  <si>
    <t>https://twitter.com/#!/morelove_lessh8/status/1138478895823540234</t>
  </si>
  <si>
    <t>https://twitter.com/#!/morelove_lessh8/status/1138480446847815681</t>
  </si>
  <si>
    <t>https://twitter.com/#!/morelove_lessh8/status/1138481739217739778</t>
  </si>
  <si>
    <t>https://twitter.com/#!/morelove_lessh8/status/1138489009204842497</t>
  </si>
  <si>
    <t>https://twitter.com/#!/morelove_lessh8/status/1138489795511017473</t>
  </si>
  <si>
    <t>https://twitter.com/#!/socialmedia2day/status/1138480004772315136</t>
  </si>
  <si>
    <t>https://twitter.com/#!/sociallight_/status/1138487266853212160</t>
  </si>
  <si>
    <t>https://twitter.com/#!/sociallight_/status/1138489467684249606</t>
  </si>
  <si>
    <t>https://twitter.com/#!/socialmedia2day/status/1138488793844060166</t>
  </si>
  <si>
    <t>https://twitter.com/#!/socialmedia2day/status/1138489639088590848</t>
  </si>
  <si>
    <t>https://twitter.com/#!/sociallight_/status/1138483215465943040</t>
  </si>
  <si>
    <t>https://twitter.com/#!/sociallight_/status/1138487042617290753</t>
  </si>
  <si>
    <t>https://twitter.com/#!/monisbukhari/status/1138461237283631104</t>
  </si>
  <si>
    <t>https://twitter.com/#!/monisbukhari/status/1138468723285794816</t>
  </si>
  <si>
    <t>https://twitter.com/#!/monisbukhari/status/1138476292448358400</t>
  </si>
  <si>
    <t>https://twitter.com/#!/monisbukhari/status/1138478818224742400</t>
  </si>
  <si>
    <t>https://twitter.com/#!/monisbukhari/status/1138478821819211782</t>
  </si>
  <si>
    <t>https://twitter.com/#!/monisbukhari/status/1138481349780807681</t>
  </si>
  <si>
    <t>https://twitter.com/#!/monisbukhari/status/1138481351710183425</t>
  </si>
  <si>
    <t>https://twitter.com/#!/monisbukhari/status/1138486360606748674</t>
  </si>
  <si>
    <t>https://twitter.com/#!/monisbukhari/status/1138486365514096640</t>
  </si>
  <si>
    <t>https://twitter.com/#!/monisbukhari/status/1138488846633590784</t>
  </si>
  <si>
    <t>https://twitter.com/#!/monisbukhari/status/1138491419365191680</t>
  </si>
  <si>
    <t>https://twitter.com/#!/monisbukhari/status/1138491422829686786</t>
  </si>
  <si>
    <t>https://twitter.com/#!/monisbukhari/status/1138491427804078081</t>
  </si>
  <si>
    <t>https://twitter.com/#!/monisbukhari/status/1138491429628645377</t>
  </si>
  <si>
    <t>https://twitter.com/#!/monisbukhari/status/1138496417952129025</t>
  </si>
  <si>
    <t>https://twitter.com/#!/monisbukhari/status/1140220839054495749</t>
  </si>
  <si>
    <t>https://twitter.com/#!/monisbukhari/status/1140358003276820481</t>
  </si>
  <si>
    <t>https://twitter.com/#!/monisbukhari/status/1140477468974956545</t>
  </si>
  <si>
    <t>https://twitter.com/#!/monisbukhari/status/1140945724819103745</t>
  </si>
  <si>
    <t>https://twitter.com/#!/monisbukhari/status/1141062580460490752</t>
  </si>
  <si>
    <t>https://twitter.com/#!/monisbukhari/status/1141126766246936576</t>
  </si>
  <si>
    <t>https://twitter.com/#!/monisbukhari/status/1141199709723340801</t>
  </si>
  <si>
    <t>https://twitter.com/#!/monisbukhari/status/1141732589235056641</t>
  </si>
  <si>
    <t>https://twitter.com/#!/monisbukhari/status/1141848376360787969</t>
  </si>
  <si>
    <t>https://twitter.com/#!/monisbukhari/status/1142349120948101120</t>
  </si>
  <si>
    <t>https://twitter.com/#!/leadtail/status/1141727158714404865</t>
  </si>
  <si>
    <t>https://twitter.com/#!/dankmbp/status/1142385378529337345</t>
  </si>
  <si>
    <t>https://twitter.com/#!/bloggingtop25/status/1142385246446505984</t>
  </si>
  <si>
    <t>https://twitter.com/#!/scholezforum/status/1142385944433217536</t>
  </si>
  <si>
    <t>https://twitter.com/#!/maupanas/status/1142417721918926850</t>
  </si>
  <si>
    <t>https://twitter.com/#!/madalynsklar/status/1138480240467021825</t>
  </si>
  <si>
    <t>https://twitter.com/#!/franconegot/status/1138513505789927424</t>
  </si>
  <si>
    <t>https://twitter.com/#!/socialmedia2day/status/1138460828422811649</t>
  </si>
  <si>
    <t>https://twitter.com/#!/socialmedia2day/status/1138468289670262784</t>
  </si>
  <si>
    <t>https://twitter.com/#!/socialmedia2day/status/1138475845264297984</t>
  </si>
  <si>
    <t>https://twitter.com/#!/socialmedia2day/status/1138476373520068608</t>
  </si>
  <si>
    <t>https://twitter.com/#!/socialmedia2day/status/1138478081264562179</t>
  </si>
  <si>
    <t>https://twitter.com/#!/socialmedia2day/status/1138481229119053825</t>
  </si>
  <si>
    <t>https://twitter.com/#!/socialmedia2day/status/1138483524216983554</t>
  </si>
  <si>
    <t>https://twitter.com/#!/socialmedia2day/status/1138485923707068416</t>
  </si>
  <si>
    <t>https://twitter.com/#!/socialmedia2day/status/1138488113083367424</t>
  </si>
  <si>
    <t>https://twitter.com/#!/socialmedia2day/status/1138489944568193024</t>
  </si>
  <si>
    <t>https://twitter.com/#!/socialmedia2day/status/1138491306269904898</t>
  </si>
  <si>
    <t>https://twitter.com/#!/socialmedia2day/status/1138491307528208384</t>
  </si>
  <si>
    <t>https://twitter.com/#!/socialmedia2day/status/1138493502785032193</t>
  </si>
  <si>
    <t>https://twitter.com/#!/socialmedia2day/status/1140220075607244801</t>
  </si>
  <si>
    <t>https://twitter.com/#!/socialmedia2day/status/1140355932683218950</t>
  </si>
  <si>
    <t>https://twitter.com/#!/socialmedia2day/status/1140476717510942720</t>
  </si>
  <si>
    <t>https://twitter.com/#!/socialmedia2day/status/1140941019220971520</t>
  </si>
  <si>
    <t>https://twitter.com/#!/socialmedia2day/status/1141061833304027139</t>
  </si>
  <si>
    <t>https://twitter.com/#!/socialmedia2day/status/1141126040053583872</t>
  </si>
  <si>
    <t>https://twitter.com/#!/socialmedia2day/status/1141197692229554176</t>
  </si>
  <si>
    <t>https://twitter.com/#!/socialmedia2day/status/1141730168165285889</t>
  </si>
  <si>
    <t>https://twitter.com/#!/socialmedia2day/status/1141846982761295874</t>
  </si>
  <si>
    <t>https://twitter.com/#!/socialmedia2day/status/1142349087511126016</t>
  </si>
  <si>
    <t>https://twitter.com/#!/franconegot/status/1142676192283254785</t>
  </si>
  <si>
    <t>https://twitter.com/#!/bypeers/status/1142712426753744896</t>
  </si>
  <si>
    <t>https://twitter.com/#!/samirlahlabat/status/1140242720021274624</t>
  </si>
  <si>
    <t>https://twitter.com/#!/samirlahlabat/status/1142839869225492481</t>
  </si>
  <si>
    <t>1134445445323866113</t>
  </si>
  <si>
    <t>1137992054758412288</t>
  </si>
  <si>
    <t>1138218282908098560</t>
  </si>
  <si>
    <t>1138439494498230272</t>
  </si>
  <si>
    <t>1138468346184253440</t>
  </si>
  <si>
    <t>1138477625612165126</t>
  </si>
  <si>
    <t>1138478023160737792</t>
  </si>
  <si>
    <t>1138481530395906048</t>
  </si>
  <si>
    <t>1138481597290897408</t>
  </si>
  <si>
    <t>1138482887710429188</t>
  </si>
  <si>
    <t>1138482979628552200</t>
  </si>
  <si>
    <t>1138484514483822594</t>
  </si>
  <si>
    <t>1138485332675112965</t>
  </si>
  <si>
    <t>1138486435307147264</t>
  </si>
  <si>
    <t>1138484085800755200</t>
  </si>
  <si>
    <t>1138485237963403264</t>
  </si>
  <si>
    <t>1138485005875863552</t>
  </si>
  <si>
    <t>1138490256808919041</t>
  </si>
  <si>
    <t>1138477587209080833</t>
  </si>
  <si>
    <t>1138478576330784769</t>
  </si>
  <si>
    <t>1138479179815632897</t>
  </si>
  <si>
    <t>1138479198035677184</t>
  </si>
  <si>
    <t>1138482270803779585</t>
  </si>
  <si>
    <t>1138487423548178434</t>
  </si>
  <si>
    <t>1138489502421409793</t>
  </si>
  <si>
    <t>1138490419120103424</t>
  </si>
  <si>
    <t>1138490036918390786</t>
  </si>
  <si>
    <t>1138482698446606337</t>
  </si>
  <si>
    <t>1138483045177143297</t>
  </si>
  <si>
    <t>1138483223313432576</t>
  </si>
  <si>
    <t>1138486656976195584</t>
  </si>
  <si>
    <t>1138490286823358465</t>
  </si>
  <si>
    <t>1138490637731487744</t>
  </si>
  <si>
    <t>1138477126326411267</t>
  </si>
  <si>
    <t>1138480533158223879</t>
  </si>
  <si>
    <t>1138487645213003777</t>
  </si>
  <si>
    <t>1138487728738377730</t>
  </si>
  <si>
    <t>1138488821501349889</t>
  </si>
  <si>
    <t>1138489721514934272</t>
  </si>
  <si>
    <t>1138480476891623425</t>
  </si>
  <si>
    <t>1138480916672733185</t>
  </si>
  <si>
    <t>1138483525001326593</t>
  </si>
  <si>
    <t>1138489738409730049</t>
  </si>
  <si>
    <t>1138491022424576006</t>
  </si>
  <si>
    <t>1138491382027436032</t>
  </si>
  <si>
    <t>1138487308598927360</t>
  </si>
  <si>
    <t>1138488940896215045</t>
  </si>
  <si>
    <t>1138490695059030016</t>
  </si>
  <si>
    <t>1138490814466789377</t>
  </si>
  <si>
    <t>1138480516875902976</t>
  </si>
  <si>
    <t>1138491518438842368</t>
  </si>
  <si>
    <t>1138486887654469632</t>
  </si>
  <si>
    <t>1138487880215482368</t>
  </si>
  <si>
    <t>1138491901911359489</t>
  </si>
  <si>
    <t>1138492042101841921</t>
  </si>
  <si>
    <t>1138492063786438656</t>
  </si>
  <si>
    <t>1138491034344787970</t>
  </si>
  <si>
    <t>1138492090483167233</t>
  </si>
  <si>
    <t>1138493207220805632</t>
  </si>
  <si>
    <t>1138497446961541120</t>
  </si>
  <si>
    <t>1138502977763733505</t>
  </si>
  <si>
    <t>1138503128393736192</t>
  </si>
  <si>
    <t>1138506070144552961</t>
  </si>
  <si>
    <t>1138489823940005888</t>
  </si>
  <si>
    <t>1138507951487037440</t>
  </si>
  <si>
    <t>1138508733879898113</t>
  </si>
  <si>
    <t>1138509402196119553</t>
  </si>
  <si>
    <t>1138518254572441600</t>
  </si>
  <si>
    <t>1138522538215170048</t>
  </si>
  <si>
    <t>1138527135163981830</t>
  </si>
  <si>
    <t>1138619368319922176</t>
  </si>
  <si>
    <t>1138631267300327424</t>
  </si>
  <si>
    <t>1138646339653423105</t>
  </si>
  <si>
    <t>1138702408962445314</t>
  </si>
  <si>
    <t>1138702712760131584</t>
  </si>
  <si>
    <t>1138702752060715008</t>
  </si>
  <si>
    <t>1138787200164716545</t>
  </si>
  <si>
    <t>1138479068079362049</t>
  </si>
  <si>
    <t>1138482967087652866</t>
  </si>
  <si>
    <t>1138850982702583813</t>
  </si>
  <si>
    <t>1138879561725169664</t>
  </si>
  <si>
    <t>1138958773937156096</t>
  </si>
  <si>
    <t>1139167803221716993</t>
  </si>
  <si>
    <t>1139172783429181440</t>
  </si>
  <si>
    <t>1139701644969611265</t>
  </si>
  <si>
    <t>1139935004136529920</t>
  </si>
  <si>
    <t>1140149651187744768</t>
  </si>
  <si>
    <t>1140149778401189889</t>
  </si>
  <si>
    <t>1140173687833808896</t>
  </si>
  <si>
    <t>1140173688639119361</t>
  </si>
  <si>
    <t>1140184007386136576</t>
  </si>
  <si>
    <t>1140199354197630976</t>
  </si>
  <si>
    <t>1140224439298211841</t>
  </si>
  <si>
    <t>1140232483314778112</t>
  </si>
  <si>
    <t>1140303134578941952</t>
  </si>
  <si>
    <t>1140344274262904834</t>
  </si>
  <si>
    <t>1140457565068746753</t>
  </si>
  <si>
    <t>1140493207479828481</t>
  </si>
  <si>
    <t>1140494509509234688</t>
  </si>
  <si>
    <t>1140527639683371008</t>
  </si>
  <si>
    <t>1140550909870706689</t>
  </si>
  <si>
    <t>1140561351640866817</t>
  </si>
  <si>
    <t>1140627191744458752</t>
  </si>
  <si>
    <t>1140752246566785041</t>
  </si>
  <si>
    <t>1140780793934958592</t>
  </si>
  <si>
    <t>1140780908040998913</t>
  </si>
  <si>
    <t>1140781016673476609</t>
  </si>
  <si>
    <t>1140147504262066176</t>
  </si>
  <si>
    <t>1140877504082841600</t>
  </si>
  <si>
    <t>1140146774868406272</t>
  </si>
  <si>
    <t>1140877873152221185</t>
  </si>
  <si>
    <t>1140147558360276992</t>
  </si>
  <si>
    <t>1140878225775747072</t>
  </si>
  <si>
    <t>1140146798075502593</t>
  </si>
  <si>
    <t>1140878440268214273</t>
  </si>
  <si>
    <t>1140147769035747329</t>
  </si>
  <si>
    <t>1140878830111883264</t>
  </si>
  <si>
    <t>1128931625461411840</t>
  </si>
  <si>
    <t>1139803130491617280</t>
  </si>
  <si>
    <t>1140147765206327296</t>
  </si>
  <si>
    <t>1140878830267035648</t>
  </si>
  <si>
    <t>1140154870684618752</t>
  </si>
  <si>
    <t>1140879659720237056</t>
  </si>
  <si>
    <t>1140166436339535872</t>
  </si>
  <si>
    <t>1140891267909541888</t>
  </si>
  <si>
    <t>1140892299078975489</t>
  </si>
  <si>
    <t>1140182372270276610</t>
  </si>
  <si>
    <t>1140894941981233153</t>
  </si>
  <si>
    <t>1140171494041034752</t>
  </si>
  <si>
    <t>1140896840663150593</t>
  </si>
  <si>
    <t>1140899878597353472</t>
  </si>
  <si>
    <t>1140154401807638528</t>
  </si>
  <si>
    <t>1140901856081797120</t>
  </si>
  <si>
    <t>1140902139033804800</t>
  </si>
  <si>
    <t>1140907518715031552</t>
  </si>
  <si>
    <t>1140169643325362176</t>
  </si>
  <si>
    <t>1140909519033307137</t>
  </si>
  <si>
    <t>1140183996363620352</t>
  </si>
  <si>
    <t>1140913800981471232</t>
  </si>
  <si>
    <t>1140150911383158784</t>
  </si>
  <si>
    <t>1140917087906304002</t>
  </si>
  <si>
    <t>1140941181796397058</t>
  </si>
  <si>
    <t>1140941517718265856</t>
  </si>
  <si>
    <t>1140941819099930624</t>
  </si>
  <si>
    <t>1140942872604270593</t>
  </si>
  <si>
    <t>1140174928655855616</t>
  </si>
  <si>
    <t>1140500387906183168</t>
  </si>
  <si>
    <t>1140988097578053637</t>
  </si>
  <si>
    <t>1140184338534948864</t>
  </si>
  <si>
    <t>1140441064681218048</t>
  </si>
  <si>
    <t>1140990163050536961</t>
  </si>
  <si>
    <t>1140991899723059200</t>
  </si>
  <si>
    <t>1141016275277271040</t>
  </si>
  <si>
    <t>1141017296183296000</t>
  </si>
  <si>
    <t>1141017699713245184</t>
  </si>
  <si>
    <t>1141049805428256768</t>
  </si>
  <si>
    <t>1141061845677223936</t>
  </si>
  <si>
    <t>1141061964342398976</t>
  </si>
  <si>
    <t>1141063180883357696</t>
  </si>
  <si>
    <t>1140161356923990016</t>
  </si>
  <si>
    <t>1140883863540916224</t>
  </si>
  <si>
    <t>1141101891960524800</t>
  </si>
  <si>
    <t>1141135714198802432</t>
  </si>
  <si>
    <t>1140228357969367041</t>
  </si>
  <si>
    <t>1140389374317797387</t>
  </si>
  <si>
    <t>1141192083841200128</t>
  </si>
  <si>
    <t>1141234434617663488</t>
  </si>
  <si>
    <t>1141259299445981185</t>
  </si>
  <si>
    <t>1138486070872555521</t>
  </si>
  <si>
    <t>1141312557908729856</t>
  </si>
  <si>
    <t>1140672970005852160</t>
  </si>
  <si>
    <t>1141397744629821445</t>
  </si>
  <si>
    <t>1138482902847578112</t>
  </si>
  <si>
    <t>1138483605439623168</t>
  </si>
  <si>
    <t>1138486099855069184</t>
  </si>
  <si>
    <t>1138486813662695424</t>
  </si>
  <si>
    <t>1138488107496497152</t>
  </si>
  <si>
    <t>1138487633821261828</t>
  </si>
  <si>
    <t>1138483889431883777</t>
  </si>
  <si>
    <t>1138476589614804992</t>
  </si>
  <si>
    <t>1138476878107480065</t>
  </si>
  <si>
    <t>1138479622440570887</t>
  </si>
  <si>
    <t>1138482586609696769</t>
  </si>
  <si>
    <t>1138486748839854081</t>
  </si>
  <si>
    <t>1138489542351175680</t>
  </si>
  <si>
    <t>1138491641659105280</t>
  </si>
  <si>
    <t>1138492641748930560</t>
  </si>
  <si>
    <t>1141052676165308416</t>
  </si>
  <si>
    <t>1141432751268278273</t>
  </si>
  <si>
    <t>1140169402173796353</t>
  </si>
  <si>
    <t>1140889239678324736</t>
  </si>
  <si>
    <t>1141113882867466241</t>
  </si>
  <si>
    <t>1141539182059200513</t>
  </si>
  <si>
    <t>1141649429889507334</t>
  </si>
  <si>
    <t>1141736888736329731</t>
  </si>
  <si>
    <t>1141750320692961283</t>
  </si>
  <si>
    <t>1138492354455920640</t>
  </si>
  <si>
    <t>1138914248640344064</t>
  </si>
  <si>
    <t>1141762347637153793</t>
  </si>
  <si>
    <t>1138477048719003648</t>
  </si>
  <si>
    <t>1138477108689285120</t>
  </si>
  <si>
    <t>1138479013230522369</t>
  </si>
  <si>
    <t>1138479535396085761</t>
  </si>
  <si>
    <t>1138480279251763201</t>
  </si>
  <si>
    <t>1138482899676684290</t>
  </si>
  <si>
    <t>1138483736188604417</t>
  </si>
  <si>
    <t>1138487484189331456</t>
  </si>
  <si>
    <t>1138489431629946882</t>
  </si>
  <si>
    <t>1138491143807614977</t>
  </si>
  <si>
    <t>1138491835939250178</t>
  </si>
  <si>
    <t>1140480626778202112</t>
  </si>
  <si>
    <t>1138480471975665664</t>
  </si>
  <si>
    <t>1138482428018798592</t>
  </si>
  <si>
    <t>1138483380264218624</t>
  </si>
  <si>
    <t>1138482585326276615</t>
  </si>
  <si>
    <t>1138477283814105089</t>
  </si>
  <si>
    <t>1138483910143348740</t>
  </si>
  <si>
    <t>1138486205891395584</t>
  </si>
  <si>
    <t>1138486311684382727</t>
  </si>
  <si>
    <t>1138476699237126150</t>
  </si>
  <si>
    <t>1138480607607119873</t>
  </si>
  <si>
    <t>1138479587489406976</t>
  </si>
  <si>
    <t>1138482656314875905</t>
  </si>
  <si>
    <t>1138482741534756866</t>
  </si>
  <si>
    <t>1138483795370348545</t>
  </si>
  <si>
    <t>1138486907350978563</t>
  </si>
  <si>
    <t>1138487981898162178</t>
  </si>
  <si>
    <t>1138489728716759041</t>
  </si>
  <si>
    <t>1138489814385401859</t>
  </si>
  <si>
    <t>1138490915826360327</t>
  </si>
  <si>
    <t>1138478774788481024</t>
  </si>
  <si>
    <t>1138478916090368000</t>
  </si>
  <si>
    <t>1138481847078465540</t>
  </si>
  <si>
    <t>1138485931147759616</t>
  </si>
  <si>
    <t>1138487326030663682</t>
  </si>
  <si>
    <t>1138488317903888389</t>
  </si>
  <si>
    <t>1138488892980682759</t>
  </si>
  <si>
    <t>1138490592919465987</t>
  </si>
  <si>
    <t>1138486386913357826</t>
  </si>
  <si>
    <t>1138482096882606080</t>
  </si>
  <si>
    <t>1138488478520434688</t>
  </si>
  <si>
    <t>1138488927155699713</t>
  </si>
  <si>
    <t>1138490909027213312</t>
  </si>
  <si>
    <t>1138490185639968769</t>
  </si>
  <si>
    <t>1138490273296785408</t>
  </si>
  <si>
    <t>1138492495325814784</t>
  </si>
  <si>
    <t>1138496544087433218</t>
  </si>
  <si>
    <t>1138497542063370250</t>
  </si>
  <si>
    <t>1138497646518308865</t>
  </si>
  <si>
    <t>1138495544479948800</t>
  </si>
  <si>
    <t>1138497697483251712</t>
  </si>
  <si>
    <t>1138498698462126080</t>
  </si>
  <si>
    <t>1138499189460033536</t>
  </si>
  <si>
    <t>1138499553005408256</t>
  </si>
  <si>
    <t>1138499943763652608</t>
  </si>
  <si>
    <t>1138500447503732736</t>
  </si>
  <si>
    <t>1138501161101586432</t>
  </si>
  <si>
    <t>1138501411749212160</t>
  </si>
  <si>
    <t>1138501525947527168</t>
  </si>
  <si>
    <t>1138477232765186051</t>
  </si>
  <si>
    <t>1138505282450001923</t>
  </si>
  <si>
    <t>1138479079576023041</t>
  </si>
  <si>
    <t>1138479850921103362</t>
  </si>
  <si>
    <t>1138480569988329482</t>
  </si>
  <si>
    <t>1138482333022085125</t>
  </si>
  <si>
    <t>1138487591739805696</t>
  </si>
  <si>
    <t>1138490962487980034</t>
  </si>
  <si>
    <t>1138492171219329024</t>
  </si>
  <si>
    <t>1138482684081180673</t>
  </si>
  <si>
    <t>1138505321503186944</t>
  </si>
  <si>
    <t>1140292455251742721</t>
  </si>
  <si>
    <t>1140294568782499840</t>
  </si>
  <si>
    <t>1141003475108749312</t>
  </si>
  <si>
    <t>1141004226837000193</t>
  </si>
  <si>
    <t>1138471237578043392</t>
  </si>
  <si>
    <t>1138478859312123904</t>
  </si>
  <si>
    <t>1138486334220374017</t>
  </si>
  <si>
    <t>1138490167306661890</t>
  </si>
  <si>
    <t>1138490208528285697</t>
  </si>
  <si>
    <t>1138493934110461954</t>
  </si>
  <si>
    <t>1141064559316340736</t>
  </si>
  <si>
    <t>1141728985715478528</t>
  </si>
  <si>
    <t>1141781825548935174</t>
  </si>
  <si>
    <t>1141780862423511040</t>
  </si>
  <si>
    <t>1141793843123281921</t>
  </si>
  <si>
    <t>1141808060874276876</t>
  </si>
  <si>
    <t>1141809648170876929</t>
  </si>
  <si>
    <t>1141850022511820806</t>
  </si>
  <si>
    <t>1141853645870379009</t>
  </si>
  <si>
    <t>1141854727539449856</t>
  </si>
  <si>
    <t>1141854891738054656</t>
  </si>
  <si>
    <t>1141855850098806790</t>
  </si>
  <si>
    <t>1138543583869452293</t>
  </si>
  <si>
    <t>1141871482819268608</t>
  </si>
  <si>
    <t>1141912670494310400</t>
  </si>
  <si>
    <t>1141945632707567616</t>
  </si>
  <si>
    <t>1141964672003977216</t>
  </si>
  <si>
    <t>1142091366626934784</t>
  </si>
  <si>
    <t>1142093111679696896</t>
  </si>
  <si>
    <t>1138477931104280576</t>
  </si>
  <si>
    <t>1138478895823540234</t>
  </si>
  <si>
    <t>1138480446847815681</t>
  </si>
  <si>
    <t>1138481739217739778</t>
  </si>
  <si>
    <t>1138489009204842497</t>
  </si>
  <si>
    <t>1138489795511017473</t>
  </si>
  <si>
    <t>1138480004772315136</t>
  </si>
  <si>
    <t>1138487266853212160</t>
  </si>
  <si>
    <t>1138489467684249606</t>
  </si>
  <si>
    <t>1138488793844060166</t>
  </si>
  <si>
    <t>1138489639088590848</t>
  </si>
  <si>
    <t>1138483215465943040</t>
  </si>
  <si>
    <t>1138487042617290753</t>
  </si>
  <si>
    <t>1138461237283631104</t>
  </si>
  <si>
    <t>1138468723285794816</t>
  </si>
  <si>
    <t>1138476292448358400</t>
  </si>
  <si>
    <t>1138478818224742400</t>
  </si>
  <si>
    <t>1138478821819211782</t>
  </si>
  <si>
    <t>1138481349780807681</t>
  </si>
  <si>
    <t>1138481351710183425</t>
  </si>
  <si>
    <t>1138486360606748674</t>
  </si>
  <si>
    <t>1138486365514096640</t>
  </si>
  <si>
    <t>1138488846633590784</t>
  </si>
  <si>
    <t>1138491419365191680</t>
  </si>
  <si>
    <t>1138491422829686786</t>
  </si>
  <si>
    <t>1138491427804078081</t>
  </si>
  <si>
    <t>1138491429628645377</t>
  </si>
  <si>
    <t>1138496417952129025</t>
  </si>
  <si>
    <t>1140220839054495749</t>
  </si>
  <si>
    <t>1140358003276820481</t>
  </si>
  <si>
    <t>1140477468974956545</t>
  </si>
  <si>
    <t>1140945724819103745</t>
  </si>
  <si>
    <t>1141062580460490752</t>
  </si>
  <si>
    <t>1141126766246936576</t>
  </si>
  <si>
    <t>1141199709723340801</t>
  </si>
  <si>
    <t>1141732589235056641</t>
  </si>
  <si>
    <t>1141848376360787969</t>
  </si>
  <si>
    <t>1142349120948101120</t>
  </si>
  <si>
    <t>1141727158714404865</t>
  </si>
  <si>
    <t>1142385378529337345</t>
  </si>
  <si>
    <t>1142385246446505984</t>
  </si>
  <si>
    <t>1142385944433217536</t>
  </si>
  <si>
    <t>1142417721918926850</t>
  </si>
  <si>
    <t>1138480240467021825</t>
  </si>
  <si>
    <t>1138513505789927424</t>
  </si>
  <si>
    <t>1138460828422811649</t>
  </si>
  <si>
    <t>1138468289670262784</t>
  </si>
  <si>
    <t>1138475845264297984</t>
  </si>
  <si>
    <t>1138476373520068608</t>
  </si>
  <si>
    <t>1138478081264562179</t>
  </si>
  <si>
    <t>1138481229119053825</t>
  </si>
  <si>
    <t>1138483524216983554</t>
  </si>
  <si>
    <t>1138485923707068416</t>
  </si>
  <si>
    <t>1138488113083367424</t>
  </si>
  <si>
    <t>1138489944568193024</t>
  </si>
  <si>
    <t>1138491306269904898</t>
  </si>
  <si>
    <t>1138491307528208384</t>
  </si>
  <si>
    <t>1138493502785032193</t>
  </si>
  <si>
    <t>1140220075607244801</t>
  </si>
  <si>
    <t>1140355932683218950</t>
  </si>
  <si>
    <t>1140476717510942720</t>
  </si>
  <si>
    <t>1140941019220971520</t>
  </si>
  <si>
    <t>1141061833304027139</t>
  </si>
  <si>
    <t>1141126040053583872</t>
  </si>
  <si>
    <t>1141197692229554176</t>
  </si>
  <si>
    <t>1141730168165285889</t>
  </si>
  <si>
    <t>1141846982761295874</t>
  </si>
  <si>
    <t>1142349087511126016</t>
  </si>
  <si>
    <t>1142676192283254785</t>
  </si>
  <si>
    <t>1142712426753744896</t>
  </si>
  <si>
    <t>1140242720021274624</t>
  </si>
  <si>
    <t>1142839869225492481</t>
  </si>
  <si>
    <t>1137811931174232065</t>
  </si>
  <si>
    <t>1138484410565767168</t>
  </si>
  <si>
    <t>1138489664564858880</t>
  </si>
  <si>
    <t>1138480034749005825</t>
  </si>
  <si>
    <t>1138485238051561473</t>
  </si>
  <si>
    <t>1138913327814459392</t>
  </si>
  <si>
    <t>1141760203504926721</t>
  </si>
  <si>
    <t>1138483478268432384</t>
  </si>
  <si>
    <t>1138478563873742849</t>
  </si>
  <si>
    <t>1138485719947776003</t>
  </si>
  <si>
    <t>1138486504416776192</t>
  </si>
  <si>
    <t/>
  </si>
  <si>
    <t>919655180118917121</t>
  </si>
  <si>
    <t>15441074</t>
  </si>
  <si>
    <t>1115265988130480128</t>
  </si>
  <si>
    <t>121448326</t>
  </si>
  <si>
    <t>3784671</t>
  </si>
  <si>
    <t>394480640</t>
  </si>
  <si>
    <t>1107917192711061504</t>
  </si>
  <si>
    <t>2310818341</t>
  </si>
  <si>
    <t>244084609</t>
  </si>
  <si>
    <t>1075897518435770368</t>
  </si>
  <si>
    <t>2698523634</t>
  </si>
  <si>
    <t>2192794098</t>
  </si>
  <si>
    <t>2469354751</t>
  </si>
  <si>
    <t>14164297</t>
  </si>
  <si>
    <t>934110718147944449</t>
  </si>
  <si>
    <t>en</t>
  </si>
  <si>
    <t>und</t>
  </si>
  <si>
    <t>tl</t>
  </si>
  <si>
    <t>1138313410272215043</t>
  </si>
  <si>
    <t>Crowdfire App</t>
  </si>
  <si>
    <t>TwinyBots</t>
  </si>
  <si>
    <t>Twitter Web App</t>
  </si>
  <si>
    <t>Buffer</t>
  </si>
  <si>
    <t>Twitter for iPhone</t>
  </si>
  <si>
    <t>Twitter Web Client</t>
  </si>
  <si>
    <t>Twitter for Android</t>
  </si>
  <si>
    <t>TweetDeck</t>
  </si>
  <si>
    <t>T7 App</t>
  </si>
  <si>
    <t>Direct Media Tips and Tricks</t>
  </si>
  <si>
    <t>Paper.li</t>
  </si>
  <si>
    <t>IFTTT</t>
  </si>
  <si>
    <t>Fenix 2</t>
  </si>
  <si>
    <t>SocialBee.io v2</t>
  </si>
  <si>
    <t>The Tweeted Times</t>
  </si>
  <si>
    <t>Hootsuite Inc.</t>
  </si>
  <si>
    <t>Twibble.io</t>
  </si>
  <si>
    <t>SocialReport.com</t>
  </si>
  <si>
    <t>Circleboom</t>
  </si>
  <si>
    <t>WordPress.com</t>
  </si>
  <si>
    <t>Meet Edgar</t>
  </si>
  <si>
    <t>LinkedIn</t>
  </si>
  <si>
    <t>Twitter bot first</t>
  </si>
  <si>
    <t>ByPeers Social CRM</t>
  </si>
  <si>
    <t>Retweet</t>
  </si>
  <si>
    <t>0.0103975,51.543815 
0.147328,51.543815 
0.147328,51.626165 
0.0103975,51.626165</t>
  </si>
  <si>
    <t>148.9959216,-35.480260417 
149.263643456,-35.480260417 
149.263643456,-35.147699163 
148.9959216,-35.147699163</t>
  </si>
  <si>
    <t>72.4367386,22.9232559 
72.7037246,22.9232559 
72.7037246,23.1046616 
72.4367386,23.1046616</t>
  </si>
  <si>
    <t>United Kingdom</t>
  </si>
  <si>
    <t>Australia</t>
  </si>
  <si>
    <t>India</t>
  </si>
  <si>
    <t>GB</t>
  </si>
  <si>
    <t>AU</t>
  </si>
  <si>
    <t>IN</t>
  </si>
  <si>
    <t>Ilford, London</t>
  </si>
  <si>
    <t>Canberra, Australian Capital Territory</t>
  </si>
  <si>
    <t>Ahmadabad City, India</t>
  </si>
  <si>
    <t>00486f39ae8bd30d</t>
  </si>
  <si>
    <t>01e4b0c84959d430</t>
  </si>
  <si>
    <t>272983f6b52c196e</t>
  </si>
  <si>
    <t>Ilford</t>
  </si>
  <si>
    <t>Canberra</t>
  </si>
  <si>
    <t>Ahmadabad City</t>
  </si>
  <si>
    <t>city</t>
  </si>
  <si>
    <t>https://api.twitter.com/1.1/geo/id/00486f39ae8bd30d.json</t>
  </si>
  <si>
    <t>https://api.twitter.com/1.1/geo/id/01e4b0c84959d430.json</t>
  </si>
  <si>
    <t>https://api.twitter.com/1.1/geo/id/272983f6b52c196e.json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</si>
  <si>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</si>
  <si>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</si>
  <si>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</si>
  <si>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</si>
  <si>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</si>
  <si>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</si>
  <si>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</si>
  <si>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</si>
  <si>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</si>
  <si>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</si>
  <si>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</si>
  <si>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</si>
  <si>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</si>
  <si>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</si>
  <si>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</si>
  <si>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</si>
  <si>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</si>
  <si>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</si>
  <si>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</si>
  <si>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</si>
  <si>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</si>
  <si>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Shahrukh Al Faisal</t>
  </si>
  <si>
    <t>Link Building Tips 2019</t>
  </si>
  <si>
    <t>Chris _xD83C__xDFAF_ Making plans &amp; building brands</t>
  </si>
  <si>
    <t>Marisa Louw</t>
  </si>
  <si>
    <t>رياض محمد نبيل</t>
  </si>
  <si>
    <t>Social Media Today</t>
  </si>
  <si>
    <t>Marjan ftnjd</t>
  </si>
  <si>
    <t>Rick Barron _xD83D__xDE0E_</t>
  </si>
  <si>
    <t>Christian Lowery</t>
  </si>
  <si>
    <t>Jenny Kim</t>
  </si>
  <si>
    <t>Awario</t>
  </si>
  <si>
    <t>Madalyn Sklar _xD83D__xDE80_ Digital Marketing since 1996</t>
  </si>
  <si>
    <t>Mark C Biddle</t>
  </si>
  <si>
    <t>Mike Rand</t>
  </si>
  <si>
    <t>Mrs. Brandi</t>
  </si>
  <si>
    <t>Gail Gardner</t>
  </si>
  <si>
    <t>Social Media Club</t>
  </si>
  <si>
    <t>TAMKO</t>
  </si>
  <si>
    <t>Anna Naylor</t>
  </si>
  <si>
    <t>Phoebe McPherson • ✈️ #SMWLA</t>
  </si>
  <si>
    <t>Jess</t>
  </si>
  <si>
    <t>Southwest Airlines</t>
  </si>
  <si>
    <t>Samsung US</t>
  </si>
  <si>
    <t>(((theMediaLabS)))</t>
  </si>
  <si>
    <t>Elevated Online</t>
  </si>
  <si>
    <t>Jennifer Baker</t>
  </si>
  <si>
    <t>OREO Cookie</t>
  </si>
  <si>
    <t>Sila Lott</t>
  </si>
  <si>
    <t>Michelle Roy _xD83C__xDF38_</t>
  </si>
  <si>
    <t>Gregory T Simpson</t>
  </si>
  <si>
    <t>MyCorporation</t>
  </si>
  <si>
    <t>poet preacher Bryant</t>
  </si>
  <si>
    <t>Frogplum Solutions</t>
  </si>
  <si>
    <t>CourtneyCrossJohnson</t>
  </si>
  <si>
    <t>IMI</t>
  </si>
  <si>
    <t>Scup</t>
  </si>
  <si>
    <t>Desire Aka</t>
  </si>
  <si>
    <t>Svan Ismail</t>
  </si>
  <si>
    <t>matias estivaletti</t>
  </si>
  <si>
    <t>Janet Fouts</t>
  </si>
  <si>
    <t>Elena Salazar | Digital Marketer</t>
  </si>
  <si>
    <t>Paige Doerner</t>
  </si>
  <si>
    <t>Angela Stack</t>
  </si>
  <si>
    <t>Benjamin M. Ahikiiriza _xD83C__xDDFA__xD83C__xDDEC_</t>
  </si>
  <si>
    <t>Jesus Is Real</t>
  </si>
  <si>
    <t>_xD835__xDC35__xD835__xDCC7__xD835__xDCBE__xD835__xDCC9__xD835__xDCC9_ _xD835__xDCB2__xD835__xDCB6__xD835__xDCC9__xD835__xDCCC__xD835__xDC5C__xD835__xDC5C__xD835__xDCB9_</t>
  </si>
  <si>
    <t>Rebecca Goddard</t>
  </si>
  <si>
    <t>Paul Harrison _xD83C__xDDEA__xD83C__xDDFA_</t>
  </si>
  <si>
    <t>Carve</t>
  </si>
  <si>
    <t>Gene Petrov - Leadership Based Marketing</t>
  </si>
  <si>
    <t>Mari Fasanaro</t>
  </si>
  <si>
    <t>Adam N</t>
  </si>
  <si>
    <t>Phoebe Bain</t>
  </si>
  <si>
    <t>Direct Media Tips</t>
  </si>
  <si>
    <t>HOPE</t>
  </si>
  <si>
    <t>⚡ Vraj Shah _xD83D__xDCF8_</t>
  </si>
  <si>
    <t>EPage Digital Media</t>
  </si>
  <si>
    <t>Vuyokazi</t>
  </si>
  <si>
    <t>VShadders</t>
  </si>
  <si>
    <t>Joanna Peel</t>
  </si>
  <si>
    <t>MojoWeb Productions</t>
  </si>
  <si>
    <t>Emma Salerno</t>
  </si>
  <si>
    <t>Julia Jornsay-Silverberg</t>
  </si>
  <si>
    <t>Wajih Tabish</t>
  </si>
  <si>
    <t>Confused Say</t>
  </si>
  <si>
    <t>Andi Ramdani</t>
  </si>
  <si>
    <t>Rich McKinney</t>
  </si>
  <si>
    <t>Steve Olsen</t>
  </si>
  <si>
    <t>Kaizen</t>
  </si>
  <si>
    <t>Parameshwaran Samy™</t>
  </si>
  <si>
    <t>Webdesign | SEO | SEA | Berlin  _xD83C__xDD7E_</t>
  </si>
  <si>
    <t>Ricardo Zamjai</t>
  </si>
  <si>
    <t>Prosper Taruvinga • Digital Marketing Expert</t>
  </si>
  <si>
    <t>Roman Jancic</t>
  </si>
  <si>
    <t>Social Guru</t>
  </si>
  <si>
    <t>Ginevra Adamoli Ph.D</t>
  </si>
  <si>
    <t>Binaryic</t>
  </si>
  <si>
    <t>TEJASH SHAH</t>
  </si>
  <si>
    <t>Quality Training</t>
  </si>
  <si>
    <t>Elaine Beare</t>
  </si>
  <si>
    <t>Lindsey _xD83D__xDC81__xD83C__xDFFB_</t>
  </si>
  <si>
    <t>Greg Carrasco</t>
  </si>
  <si>
    <t>Rob Cairns</t>
  </si>
  <si>
    <t>Natalie Choi</t>
  </si>
  <si>
    <t>BestClerks</t>
  </si>
  <si>
    <t>Dewi Eirig Jones _xD83C__xDFF4__xDB40__xDC67__xDB40__xDC62__xDB40__xDC77__xDB40__xDC6C__xDB40__xDC73__xDB40__xDC7F_</t>
  </si>
  <si>
    <t>Michelle Wonderland</t>
  </si>
  <si>
    <t>Laura Tate</t>
  </si>
  <si>
    <t>James Bullock</t>
  </si>
  <si>
    <t>Blair Allen Agency</t>
  </si>
  <si>
    <t>Brian Zenarosa</t>
  </si>
  <si>
    <t>In Like Flynn</t>
  </si>
  <si>
    <t>Social &amp; Email Marketing _xD83C__xDDF3__xD83C__xDDEC__xD83C__xDDEC__xD83C__xDDE7_</t>
  </si>
  <si>
    <t>Giovanbatista</t>
  </si>
  <si>
    <t>Follower Mob _xD83E__xDD16_</t>
  </si>
  <si>
    <t>Marinosson</t>
  </si>
  <si>
    <t>Digital Marketing</t>
  </si>
  <si>
    <t>Mingle Media Design</t>
  </si>
  <si>
    <t>DanaGarrison</t>
  </si>
  <si>
    <t>Robin Yearsley</t>
  </si>
  <si>
    <t>TasteFullySocial</t>
  </si>
  <si>
    <t>Memo SERRANO</t>
  </si>
  <si>
    <t>Margaret Fontana</t>
  </si>
  <si>
    <t>Amandah T. Blackwell</t>
  </si>
  <si>
    <t>Sara Marino</t>
  </si>
  <si>
    <t>Media Mash</t>
  </si>
  <si>
    <t>Valorey</t>
  </si>
  <si>
    <t>Bombandbossy</t>
  </si>
  <si>
    <t>Tiina Kirves</t>
  </si>
  <si>
    <t>Thedigitalfellow</t>
  </si>
  <si>
    <t>Karen McCullough</t>
  </si>
  <si>
    <t>Scott Davenport</t>
  </si>
  <si>
    <t>Sarah Brewer</t>
  </si>
  <si>
    <t>Muhsin Alaca</t>
  </si>
  <si>
    <t>Cliff Worley</t>
  </si>
  <si>
    <t>Media Bulge</t>
  </si>
  <si>
    <t>Net Ambition</t>
  </si>
  <si>
    <t>Robin Quinn</t>
  </si>
  <si>
    <t>Appytechie</t>
  </si>
  <si>
    <t>Terry Johnson</t>
  </si>
  <si>
    <t>Heather V Masters</t>
  </si>
  <si>
    <t>Danijela</t>
  </si>
  <si>
    <t>Sorilbran</t>
  </si>
  <si>
    <t>@hashtagify</t>
  </si>
  <si>
    <t>Paulette</t>
  </si>
  <si>
    <t>Nextwave Concepts</t>
  </si>
  <si>
    <t>Nat Geo Photography</t>
  </si>
  <si>
    <t>World Health Organization (WHO)</t>
  </si>
  <si>
    <t>MeetEdgar</t>
  </si>
  <si>
    <t>HeidiCohen</t>
  </si>
  <si>
    <t>Calo Collective Media — Social Media Agency</t>
  </si>
  <si>
    <t>Anna M.</t>
  </si>
  <si>
    <t>Sellozo</t>
  </si>
  <si>
    <t>Kim McReynolds</t>
  </si>
  <si>
    <t>Zelst</t>
  </si>
  <si>
    <t>Sprout Social</t>
  </si>
  <si>
    <t>Manan Ahuja</t>
  </si>
  <si>
    <t>Tapcrawlers</t>
  </si>
  <si>
    <t>_xD83D__xDC51_B</t>
  </si>
  <si>
    <t>National Institute for Social Media</t>
  </si>
  <si>
    <t>Jaime Shine _xD83D__xDD8B_️</t>
  </si>
  <si>
    <t>Alanah Light</t>
  </si>
  <si>
    <t>Leadtail</t>
  </si>
  <si>
    <t>DiscoverBrands</t>
  </si>
  <si>
    <t>Kevin Koome</t>
  </si>
  <si>
    <t>Kelly Ann Collins</t>
  </si>
  <si>
    <t>Francesco Corvino</t>
  </si>
  <si>
    <t>Pop-Up</t>
  </si>
  <si>
    <t>StartUp Mag</t>
  </si>
  <si>
    <t>richard bouchez</t>
  </si>
  <si>
    <t>Simply Social Agency</t>
  </si>
  <si>
    <t>Roderick Baylon, SEO</t>
  </si>
  <si>
    <t>Keryn Potts</t>
  </si>
  <si>
    <t>Manoj Pallai</t>
  </si>
  <si>
    <t>Brett Dixon</t>
  </si>
  <si>
    <t>DP Online Marketing</t>
  </si>
  <si>
    <t>Monis Bukhari</t>
  </si>
  <si>
    <t>Dan K</t>
  </si>
  <si>
    <t>Blogging for Business</t>
  </si>
  <si>
    <t>Scholezforum</t>
  </si>
  <si>
    <t>Panagiotis Mavroskol</t>
  </si>
  <si>
    <t>Extreme Marketing</t>
  </si>
  <si>
    <t>ByPeers</t>
  </si>
  <si>
    <t>Samir Lahlabat</t>
  </si>
  <si>
    <t>A Young Artist, Blogger, Visual Jockey and a Motivator from Bangladesh.</t>
  </si>
  <si>
    <t>The simplicity of creating #Backlinks
  ====D https://t.co/DD2P53K7T2
  #LinkBuilding made Easy _xD83D__xDC4D__xD83D__xDC4D__xD83D__xDC4D_</t>
  </si>
  <si>
    <t>Creating _xD83E__xDDE0_ Lead Gen Machines _xD83E__xDD16_ w/ MARCOMs, Strategic Marketing Plans _xD83D__xDCC8_ &amp; Internal Communications_xD83D__xDCF1_ Strategies / I'm a Twitter Chatter _xD83D__xDC49_ Engagement = Growth</t>
  </si>
  <si>
    <t>Independent Marketing Professional | Jill Of All Trades | Just call me 'eM'</t>
  </si>
  <si>
    <t>مدير #التسويق_الرقمي في @balotmkt |هدفي رفع الوعي والتثقيف في #تسويق_الكتروني و #التجارة_الالكترونية | النقاشات تولد افكار ابداعية| انطلاقة صاروخية مرة ثانية _xD83D__xDE80_</t>
  </si>
  <si>
    <t>#SocialMedia insights, best practices, and tips from best thinkers in #socialmarketing, Signup for our newsletter here: https://t.co/xUdOJdQVZT</t>
  </si>
  <si>
    <t>live my life</t>
  </si>
  <si>
    <t>Social Media industry dude _xD83D__xDE80_  | Writer at Digital Donut | following the digital world _xD83C__xDF0E_| Follow me on Instagram _xD83D__xDCF7_: https://t.co/xYcUDicqv3</t>
  </si>
  <si>
    <t>entrepreneur, freelancer, investor, social media nerd, taco lover</t>
  </si>
  <si>
    <t>Deputy GC @KochIndustries and @iDueProcess and @PLENNetwork Board Member; Retweets not endorsements.</t>
  </si>
  <si>
    <t>Social listening tool_xD83D__xDC99_
Discover and join conversations that matter to your business!</t>
  </si>
  <si>
    <t>Twitter Marketing Expert. Host #TwitterSmarter chat Thurs 1pm ET and podcast. https://t.co/nBDQrJYmZT. #SocialROI chat host Tues 5pm ET. #CTCpodcast</t>
  </si>
  <si>
    <t>Digital comms manager.</t>
  </si>
  <si>
    <t>Mike Rand is Professional Marketer &amp; Social Media Enthusiast who enjoys Networking, Technology, Sports and all things #Sooners. Helping people breakthrough</t>
  </si>
  <si>
    <t>Networker. Social Dir, African-Am Mktg. for top 10 Global brand. _xD83D__xDC69__xD83C__xDFFD_‍_xD83D__xDCBB_Diversity Advocate ✊_xD83C__xDFFE_ Comms Dir.: @ColorCommNtwk #Dallas. #WokeMom: @MOBBUnited</t>
  </si>
  <si>
    <t>Map Your Path To Grow Your #SmallBiz https://t.co/5dyfZx1qrF Connect w/me on LinkedIn, Skype growmap https://t.co/BJn9lL9KdF</t>
  </si>
  <si>
    <t>Social Media Club of St. Louis. Follow us to get notice of our next local event. Join our community to connect with other STL social media fans.</t>
  </si>
  <si>
    <t>We provide digital energy for good brands, helping them make a business impact online through #marketing. In #Japan, Taiwan, Singapore, London, US｜日本語：@tamkoJP</t>
  </si>
  <si>
    <t>Digital Content Exec at @ZelstOM Gilmore Girls fanatic. Coffee drinker. Calligrapher. Sufferer of Wanderlust. Views my own.</t>
  </si>
  <si>
    <t>I work behind-the-scenes to build brands &amp; beautiful social media presences // sometimes I blog about #plantbased food. _xD83E__xDD51_ IG: _honestlythough</t>
  </si>
  <si>
    <t>“Do not be overcome by hate. But conquer hate with love.” - Lailah Gifty Akita, Think Great: Be Great!</t>
  </si>
  <si>
    <t>We run on #SouthwestHeart! Follow to see more from the best Employees and Customers in the world. For a formal response, please use the link provided.</t>
  </si>
  <si>
    <t>Official Twitter of Samsung USA.</t>
  </si>
  <si>
    <t>2_xD83D__xDC36_&amp; our #tech mom_xD83D__xDC3E_ #digital #media #sales #biz #cisco #aws #ai #data #code #alwayslearning #[rt=0] #sar #k9s #firewife_xD83D__xDD25_#nohate✌️#tikkunOlam #ZenDogStuff™</t>
  </si>
  <si>
    <t>Socia Media and Virtual Assistant Agency based in Surrey, UK. We deliver kick-ass services to take your business to the next level!</t>
  </si>
  <si>
    <t>#SocialMedia trainer &amp; business owner; baker in name &amp; hobby; hiker; adult educator; battler against traditional orthodoxies; MEd, BEd, &amp; BA #HootAmb #YGK _xD83C__xDF32_</t>
  </si>
  <si>
    <t>Your favorite cookie, filling your world with playful moments, 280 characters at a time.</t>
  </si>
  <si>
    <t>Faculty Librarian | Millennial | Collegiate | W.O.G. | Momma | Writer @MyTCCLibrary Into #infolit #Instruction #ISLT #Academia #SocialMedia #Faith &amp; #Mothering</t>
  </si>
  <si>
    <t>Marketing Enthusiast _xD83E__xDDE0_ Plant Based_xD83C__xDF31_ Traveler _xD83C__xDF0D_ Positive Vibes _xD83C__xDF38_ Digital Strategy Manager</t>
  </si>
  <si>
    <t>#Marketing @Medidata #AI #MachineLearning #RPA #IoT #Fintech #SaaS #SocialMedia #Cloud #CMO #BoardofDirectors Runner/Ironman @SimpsonGreg Tweets Mine</t>
  </si>
  <si>
    <t>Trusted industry leader in online business filings | incorporations | LLCs          | trademarks | copyrights. Tweets by @deborahsweeney.</t>
  </si>
  <si>
    <t>social media strategist by day and preacher by night. | IG: bryantfrodriguez</t>
  </si>
  <si>
    <t>Digital Marketing, Branding + App Development company that works with dynamic brands to create impactful solutions for all marketing and development needs.</t>
  </si>
  <si>
    <t>Advocate | Nonprofit _xD83E__xDD84_ | Philanthropist | Urban &amp; Junior Leaguer | Jersey girl | GIF _xD83D__xDC78__xD83C__xDFFE_| _xD83D__xDC95__xD83D__xDC9A_</t>
  </si>
  <si>
    <t>Internet Marketing Inc. (IMI) designs and implements a cohesive, comprehensive, multi-channel strategy that increases revenue and brand value.</t>
  </si>
  <si>
    <t>O Scup Social é uma plataforma de gerenciamento de redes sociais que te ajuda a aprimorar serviços, produtos e campanhas.</t>
  </si>
  <si>
    <t>Digital Strategist - Based in Uganda. ❤ Social Selling |Marketing |Strategy.
❤ meetups (Tell me about an Event) | Liverpool FC| KCCA FC.</t>
  </si>
  <si>
    <t>✡Digital Influencer✡ ✡Blogger @NowThenDigital✡
 @arsenal followed me in 2015
✡Twitter Manager @lifestyleugpics✡
✡Got a celebrity tip?_xD83D__xDC47_
✡WhatsApp +256790536205</t>
  </si>
  <si>
    <t>matias guillermo estivaletti</t>
  </si>
  <si>
    <t>Speaker, #leadership and #mindfulness coach, author- #MindfulSocial #WhenLifeHitstheFan. I tweet about #caregiving, #socialmedia #selfcare #EQ My Opinions.</t>
  </si>
  <si>
    <t>_xD83D__xDC69_‍_xD83D__xDCBB_ #DigitalMarketing Manager @vmware _xD83E__xDDD8_‍♀️ #RYT200 Yoga Instructor _xD83C__xDF0E_ Avid Traveler</t>
  </si>
  <si>
    <t>Cats, Chihuahuas, and #CraftBeer _xD83D__xDE3B__xD83D__xDC15__xD83C__xDF7A_ Communications at @lollypopfarm, Social Media at @rocbrewingco_xD83D__xDCCD_Rochester, NY</t>
  </si>
  <si>
    <t>Head Geek at #CodeStack. Holder of a BA Hons. &amp; MSc. Passionate about the web! Lover of dogs! ITTralee &amp; UCC Alumni. #seo #web #ui #ux #ITT #UCC #tech #code</t>
  </si>
  <si>
    <t>Integrated Digital Marketing  Communications. Law. Animal Farming. CEO Generational Digital. Steve Jobs is my only Competition.</t>
  </si>
  <si>
    <t>_xD835__xDDE0__xD835__xDE06_ _xD835__xDE01__xD835__xDE04__xD835__xDDF2__xD835__xDDF2__xD835__xDE01__xD835__xDE00_ _xD835__xDDEE__xD835__xDDFF__xD835__xDDF2_ _xD835__xDDEE__xD835__xDDEF__xD835__xDDFC__xD835__xDE02__xD835__xDE01_ _xD835__xDDDD__xD835__xDDD8__xD835__xDDE6__xD835__xDDE8__xD835__xDDE6_. #JesusSaves _xD83D__xDD25_ #Ministry #teamStallion #Maga #1DDrive #Christian #Bible #God #Preach _xD83C__xDDFA__xD83C__xDDF8_</t>
  </si>
  <si>
    <t>Retired faculty developer, adjunct, social media advocate ... and one of the older digital natives</t>
  </si>
  <si>
    <t>Principal Saint Brigid Saint Augustine Partnership School</t>
  </si>
  <si>
    <t>CEO of global social agency @CarveSocial. Papa to the Pirate Twins. Skier. Terrible Sailor. Tesla / EV advocate. #ForTheWeb</t>
  </si>
  <si>
    <t>Carve is a global social agency. We help world-leading organisations build meaningful relationships with the people who matter to them.</t>
  </si>
  <si>
    <t>_xD83D__xDC99_ Coaching marketers to become leaders _xD83D__xDC99_ Leaders cultivate &amp; nurture community _xD83D__xDC99_ Community gets marketing results _xD83D__xDC99_ Join _xD83D__xDCE7_ newsletter _xD83D__xDC47__xD83C__xDFFB__xD83D__xDC47__xD83C__xDFFB_</t>
  </si>
  <si>
    <t>Amante de #cinema, #Gamergirl, #Critica (nas horas vagas), #Wanderer, Autodidata, Poliglota, #SocialMedia, Editora no @gamepresscombr e criadora de conteúdo. ©</t>
  </si>
  <si>
    <t>Helpful advice on #SEO #Mobile
#Digital #SocialMedia #Marketing for both newbies &amp; experienced Internet Marketers. I also tweet #business &amp; #technology ideas.</t>
  </si>
  <si>
    <t>Social Media Fellow at Business Insider // Freelance Writer at Social Media Today // Views my own</t>
  </si>
  <si>
    <t>Social media is no longer social, it's direct.</t>
  </si>
  <si>
    <t>Just do it.</t>
  </si>
  <si>
    <t>Helping entrepreneurs and companies to generate better brand values, #webtraffic and #ROI through #SocialMediaMarketing.</t>
  </si>
  <si>
    <t>EPage Digital Media is a digital marketing company operating from Noida, UP India. We are a team of digital marketing professionals with decades of experience.</t>
  </si>
  <si>
    <t>#PR and #Communications is my love language.</t>
  </si>
  <si>
    <t>When you tire of London, you tire of life.</t>
  </si>
  <si>
    <t>Social Media Manager. Ex @sciencespo | Alumna @Celsa_Officiel. Prof @SciencesPo38 | #education #art #design _xD83D__xDEB5_✏️_xD83D__xDCDA_</t>
  </si>
  <si>
    <t>A Web Design and E-Marketing Boutique; Pat McKenna, President</t>
  </si>
  <si>
    <t>Observer, Listener, Marketer, Lover of green earth, Cycler - Marketing, Communication, Social Media at Vertiv Co.</t>
  </si>
  <si>
    <t>enthusiastic #socialmedia strategist; #youtuber; speaker; ruckusmaker; SM Director @telescocreative; #blogger; yogi; authenticity advocate #braverybeats</t>
  </si>
  <si>
    <t>Social Media Marketing Manager Twitter, linkden Strategist,Expart Graphic Designer.</t>
  </si>
  <si>
    <t>#FreelanceWriter #SocialMediaConsultant</t>
  </si>
  <si>
    <t>Tech Geek! | Socmed Enthusiast | Digital Content Management for @officialgtvid | IG : andyramdani</t>
  </si>
  <si>
    <t>Automated tweets about faith, family, health, sports, marketing, finance, and life tips.  It's possible that some tweets may not represent my views or beliefs.</t>
  </si>
  <si>
    <t>We help #CourseCreators, #Coaches &amp; #Consultants get more leads &amp; sales with #FacebookAds &amp; #ChatBots. Follow https://t.co/fB9Xjsojkb</t>
  </si>
  <si>
    <t>I help out small businesses, churches &amp; nonprofits w/ their #socialmedia. I also create &amp; edit Wikipedia entries. Here to offer a helping hand!</t>
  </si>
  <si>
    <t>Kaizen Digital Marketing Solutions. Long&amp;Short Term Digital Marketing Strategy. Business plans. Video Marketing. Logo, Graphic, Web design</t>
  </si>
  <si>
    <t>Online Marketer By Profession. Love Creative and Trendy Things. | SEO | Marketing | Online Branding | Social Media | Online Marketer | IT Professional</t>
  </si>
  <si>
    <t>Agentur Pixelportal: #Webdesign, #WordPress, #SEO, #AdWords, #Socialmedia Instagram https://t.co/6BlB1hCHLt linkedin https://t.co/1CrVr9StMr</t>
  </si>
  <si>
    <t>IT Consulting, Social Media Tech, Networking &amp; Internet Technologies, Video Gaming</t>
  </si>
  <si>
    <t>I Believe That Every Online Business Should Be Profitable And Enjoyable. _xD83D__xDD96_</t>
  </si>
  <si>
    <t>Student of Internet Marketing https://t.co/IXW90gCdxr</t>
  </si>
  <si>
    <t>I'm a social guru</t>
  </si>
  <si>
    <t>PhD #SocialMedia &amp; Analytics. @IDGtechtalk social media _xD83D__xDC78_ Lifestyle blogger by night - Opinions are my own. #IDGtechtalk #WomenInTech</t>
  </si>
  <si>
    <t>Digital Marketing pros with Digital Know-how. We are Digital Thinkers and Makers focusing on addressing your business goals.  #DigitalStrategy #DigitalExpert</t>
  </si>
  <si>
    <t>Technopreneur in Digital World,  ECommerce Expert, Shopify Expert and Spiritual Writer</t>
  </si>
  <si>
    <t>Our training center offers convenient, affordable classes tailored to fit every need</t>
  </si>
  <si>
    <t>Communication and Social Media Professional #EmployeeExperience #Leadership #SocialMedia https://t.co/bDJGV0aKUs.  Views expressed are my own.</t>
  </si>
  <si>
    <t>26. Dallas Stars fan. Can probably make you laugh. Sassy &amp; slightly over dramatic. Texas Tech Alumna.</t>
  </si>
  <si>
    <t>Human.</t>
  </si>
  <si>
    <t>Digital Marketer who specializes in getting leads that convert for clients. WordPress Security Expert | Podcaster |Digital Marketer| Web Designer| Learn It All</t>
  </si>
  <si>
    <t>STEMM Content Producer @UNSW. Kiwi in Australia, designer &amp; visual storyteller. Interested in #branding.  Proud sister of deafblind artist David Choi</t>
  </si>
  <si>
    <t>https://t.co/N2sFROzkd2 Find here the best #SEO services from only $1! #SearchEngineOptimization #Backlinks #PBNs #YoutubeSeo #SocialMediaMarketing</t>
  </si>
  <si>
    <t>Social media &amp; web design specialist - Does a bit of farming - Bilingual - Cymraeg - Grammar Police Welcomed - Buy me coffee https://t.co/v5uThW0E9A</t>
  </si>
  <si>
    <t>Creative content strategist, digital marketer, online editor, UX doctor, wordslinger, king-maker, Whisky lover, yoga enthusiast</t>
  </si>
  <si>
    <t>Making an impact with Real Content &amp; Real Social Media. Specializing in Real estate &amp; niche industries. Get the book https://t.co/uBuwZRoBMP</t>
  </si>
  <si>
    <t>Australian abroad. Loud about Digital #Marketing, #Search Marketing, (#SEO #AdWords), Display &amp; beyond. Founder of https://t.co/wxWXzJKlhd</t>
  </si>
  <si>
    <t>At Blair Allen, we are a different kind of digital marketing agency. We help businesses transform their marketing infrastructure.</t>
  </si>
  <si>
    <t>I help BRANDS upscale their online presence through a LEGIT Social Media Strategy. #ProLife #Christian #MAGA #AsOne _xD83C__xDDF5__xD83C__xDDED_ _xD83C__xDDFA__xD83C__xDDF8_</t>
  </si>
  <si>
    <t>Foodie w/ some jokes | Owner @FlynnMediaGroup | Social Media Junkie | Proud Father &amp; Husband | Life is short, Make fun of it! Go Irish!</t>
  </si>
  <si>
    <t>#Contentmarketing for #SMEs and #startups. _xD83D__xDCE9_hello@junelevenco.com #SEO #SocialMedia #EmailMarketing Book a consultation _xD83D__xDC49_ https://t.co/HW2w0i7UTD</t>
  </si>
  <si>
    <t>"Success isn't a result of spontaneous combustion. You must set yourself on fire." - Arnold H. Glasow
#Entrepreneur and #Marketing Consultant</t>
  </si>
  <si>
    <t>mobbin on twitta part of the @jobsinsosh mob sometimes I feel like a bot _xD83E__xDD16_ sometimes I don't</t>
  </si>
  <si>
    <t>On a non-linear journey through career &amp; life. #Writer. Mostly posts on #Marketing. And whatever else I like. _xD83D__xDE0A_ Owner of 2 cute #dogs _xD83D__xDC36_ ♥️. Bubble tea fan! _xD83D__xDC4C_</t>
  </si>
  <si>
    <t>Social Media Business Stragegist at @5vartigaldur  and overall a good person.  Let's connect!</t>
  </si>
  <si>
    <t>#DigitalMarketing Alerts and updates, must have resource for #GrowthHacking &amp; Digital #Marketers</t>
  </si>
  <si>
    <t>We are a Brooklyn-based Creative Services Boutique with a focus on Content Curation Design and Web Development.</t>
  </si>
  <si>
    <t>Consultant/Advisor. Speaker/MC. Social/Live Video Specialist. Marketing Agency. Influencer Mktg. Business Psych. Blockchain FREE CLASSES https://t.co/d6OIixffxF</t>
  </si>
  <si>
    <t>#Tech consultant, #digitalmarketing specialist. Winner of #StartUp Weekend, Ireland. #interoperability #TC307 #blockchain #ai #iot</t>
  </si>
  <si>
    <t>TasteFully Social verbindt bedrijven met mensen. TS helpt Nederlandse bedrijven met hun social strategie, implementatie en start het dialoog op social media.</t>
  </si>
  <si>
    <t>Management &amp; Booking @latinpowermusic @_sbplayer | Contacto memos@latinpowermusic.com.mx | Tel. México (81) 1605 2537</t>
  </si>
  <si>
    <t>Digital Innovation Officer @hmhnewjersey _xD83C__xDFA5_ Media Producer | Founder of _xD83C__xDDEE__xD83C__xDDF9_ @italianamergirl &amp; _xD83C__xDFAC_ #TheFilmmakerForum @TheFilmmakerFor #MargaretFontanaMedia</t>
  </si>
  <si>
    <t>Adventurous #Blogger, #ContentWriter, #Copywriter, #Screenwriter and #Ghostwriter | Travel &amp; Animal Lover | Hiker</t>
  </si>
  <si>
    <t>Family, food, coffee ☕️, sports, _xD83D__xDCF7_, Sci-Fi, technology, recruiting, marketing - manager of great ideas. Opinions are my own _xD83D__xDE0F_ #OneCore</t>
  </si>
  <si>
    <t>Boutique digital marketing agency delivering social search and mobile solutions for a global client base.</t>
  </si>
  <si>
    <t>God bless this hot mess</t>
  </si>
  <si>
    <t>https://t.co/gONMDHDIPS</t>
  </si>
  <si>
    <t>Lifelong digital adventurer.</t>
  </si>
  <si>
    <t>A Premium #Business #Consulting Firm,Value Driven and User-Centric approach to transform #Brands &amp; Individuals #Digitally</t>
  </si>
  <si>
    <t>Social Media Enthusiast, Branding Expert, Millennial Evangelist, Keynote Speaker - Driving the Customer Experience - Author-Gaining the Generational Advantage</t>
  </si>
  <si>
    <t>Hey everyone! I'm the content writer and social media guy at Thrive Search Marketing!</t>
  </si>
  <si>
    <t>SocialMedia Management services | #SocialMedia | #Marketing | #futureofwork | #coaching | #smm | #Influencer | LinkedIn - https://t.co/wmaPrtnvKL</t>
  </si>
  <si>
    <t>Scripts, MS-VS, MS-SQL, DEV-Express Deveplopment, Gaming, Programmer</t>
  </si>
  <si>
    <t>Digital Engagement Director @KaporCenter, Former Chief Digital Officer for @thesharkdaymond &amp; NASDAQ @thecenter Advisory Board. Need help with your marketing?⏬</t>
  </si>
  <si>
    <t>We manage your social media account, so that you can focus on your business.</t>
  </si>
  <si>
    <t>#Onlinemarketing #Internetmarketing Follow me on FB: https://t.co/iuZLMtPwq9</t>
  </si>
  <si>
    <t>Book editing, book coaching &amp; manuscript evaluations, specializing in uplifting memoir and fiction, self-help, health, media. 25+ yrs in biz.</t>
  </si>
  <si>
    <t>#Gadgets Lovers, #apps &amp; #mobile news, Latest mobile #Phones, #PCs and #Tablets, #Buyingguide, #Smarthomes, #Gaming, #cars and #tech #Howtos all in #appytechie</t>
  </si>
  <si>
    <t>Digital Marketing Strategist ➨ I help small businesses get unstuck with digital marketing and grow their business with the right marketing strategy</t>
  </si>
  <si>
    <t>Business Facilitator, NLP trainer/coach, loves technology, strategy, business, PM,  social media, digital marketing &amp; life! And passionate about supporting YOU!</t>
  </si>
  <si>
    <t>Content Marketing @ShelfInc | #smallbiz  #homebiz | Metrics Geek | #digitalmarketing  #marketing #contentmarketing | I just think content is the bee's knees.</t>
  </si>
  <si>
    <t>We help you find the best twitter hashtags for your needs. Free.</t>
  </si>
  <si>
    <t>A graduate of @towsonU. Former blogger of Ms. Charm’s Chic. I love writing, social media, and content marketing. Tweets are all my own.</t>
  </si>
  <si>
    <t>The professional bio: Helped grow a company for six years and now I do it for myself. Online and offline marketing. For the personal bio check out @ZDotC.</t>
  </si>
  <si>
    <t>All things photography from National Geographic. Like us on Facebook: https://t.co/17NiJ0092Z</t>
  </si>
  <si>
    <t>We are the #UnitedNations’ health agency. We are committed to achieve better health for everyone, everywhere - #HealthForAll</t>
  </si>
  <si>
    <t>Meet Edgar: the only app that stops social media updates from going to waste. Join us Wednesdays 4pm ET/1 pm PT for #SoloBizChat</t>
  </si>
  <si>
    <t>Top Global Marketing Influencer. 20+ years B2B, B2C. NFP &amp; media experience. Professor, Speaker, Blogger. #digitalmarketing #marketing_xD83D__xDC4D_</t>
  </si>
  <si>
    <t>Marketing firm specializing in strategic paid and organic social media campaigns and community engagement with a focus on brand awareness and lead generation.</t>
  </si>
  <si>
    <t>Freelance Digital Marketer &amp; Consultant, travel addict, workaholic and a coffee-lover. Genius is the ability to put into effect what is on your mind -F.</t>
  </si>
  <si>
    <t>Sellozo helps #Amazon sellers save time and money by fully-automating their #SponsoredProductAds!</t>
  </si>
  <si>
    <t>Caffeinated, energetic, and creative marketing go-to girl. Branding, messaging, typography: oh la la! I take too many pics, Wannabe Chopped champion.</t>
  </si>
  <si>
    <t>Yorkshire’s top dog in the digital landscape, expertly cultivating growth online. Basically, a bunch of approachable people approaching #DigitalMarketing. _xD83E__xDD13_</t>
  </si>
  <si>
    <t>Social media management platform for businesses. Give the 30-day trial a spin: https://t.co/wSxSChVdH3
Support: @SproutSupport
Also, meet @BambuBySprout!</t>
  </si>
  <si>
    <t>No Risk, No Reward</t>
  </si>
  <si>
    <t>Digital Marketing Services</t>
  </si>
  <si>
    <t>Social Media &amp; Community Manager at @whogivesacrapTP                               _xD83C__xDF19__xD83C__xDF7E_✈️_xD83C__xDF75__xD83D__xDCF1_♉️ _xD83C__xDFB5_</t>
  </si>
  <si>
    <t>Elevate your credibility in #socialmedia through #training and #certification.</t>
  </si>
  <si>
    <t>Owner of Clearly Conveyed Communications. Marketer, writer &amp; social media strategist for hire. #Inbound certified. Coffee drinker, nature lover and sports fan.</t>
  </si>
  <si>
    <t>Social Media Marketing and Strategy.   Mum of 1 (plus a dog _xD83D__xDC15_). Based in #SouthBucks #DigitalMum  _xD83C__xDDEC__xD83C__xDDE7__xD83C__xDDEE__xD83C__xDDEA__xD83C__xDDED__xD83C__xDDF0_</t>
  </si>
  <si>
    <t>Ideas &amp; insights about online marketing &amp; social media. We are also: @BestB2BSocial @LeadtailHR @CFOSocial @CIOSocial</t>
  </si>
  <si>
    <t>#DiscoverNewThings. #DiscoverBrands #contentmarketing #InboundMarketing #DigitalMarketing #discovery</t>
  </si>
  <si>
    <t>Open-minded, freethinker. #DigitalMarketing #MarketResearch #Blockchain and #Innovation expert, a new breed of entrepreneur.</t>
  </si>
  <si>
    <t>CEO at @vultlab._xD83D__xDE80_ One of the very first bloggers._xD83E__xDD84_ Currently in a relationship with @buffer &amp; @slackapp &amp; @starbucks. It's complicated. ☕️</t>
  </si>
  <si>
    <t>33 anni, di Napoli. Digital Strategist e Social Media Manager. Motto preferito: Just do it. #Marketing #Comunicazione #Digital #SMM #SEO</t>
  </si>
  <si>
    <t>Magazine online di Marketing e Comunicazione. Follow us! #marketing #comunicazione #digital #design</t>
  </si>
  <si>
    <t>Il nostro magazine racconterà tante notizie sulle startup italiane e straniere. Seguici! #startup #business #digital</t>
  </si>
  <si>
    <t>TV promo guy turned Social Media Director | @theScoutAgency | Vegan dad geeky about photography, gadgets &amp; future media. #Chicago</t>
  </si>
  <si>
    <t>@AgencySimply is in business to help businesses make #digitalmarketing strategies simple again. We know it is hard enough building a business. Let us help! #SEO</t>
  </si>
  <si>
    <t>Study SEO. Test SEO. Check Results. Repeat. Get the latest #Google, #SEO, #SEM, #SMM &amp; #Marketing news &amp; updates. SEO &amp; #DigitalMarketing Geek from Davao City.</t>
  </si>
  <si>
    <t>Freelance #socialmedia manager. Professionally trained @DigitalMumsHQ #digitalmum #London #E17 
Mum on the run with a focus on parenting and #genderequality.</t>
  </si>
  <si>
    <t>Global Marketing - #Digital, Advertising, #Social, #SEO, #SEM, #PPC, #Marketo, #Pardot, #MarketingCloud, CRM, #Email, Apps, eCom, #LeadGen #Branding, Strategy!</t>
  </si>
  <si>
    <t>Director of DPOM - A Google Premier Partner Agency - @dpomuk | Member of the Chartered Institute of Marketing. Travel a bit, drink too much coffee.</t>
  </si>
  <si>
    <t>Award Winning Online Marketing Agency, Google Premier Partner Specialising in #GoogleAds, #SEO &amp; #SocialMedia. Call Us! _xD83D__xDCDE_ 0115 727 0038</t>
  </si>
  <si>
    <t>I tweet about photography and social media  
#moniseum</t>
  </si>
  <si>
    <t>I am a innovation / technology junkie, and the originator of #fancyjunk.</t>
  </si>
  <si>
    <t>Daily blogging tips. Offered to you by #SEOkay - the do-it-yourself #SEO tool for entrepreneurs and blogging professionals. Launching soon.</t>
  </si>
  <si>
    <t>Graphics designer, photographer, https://t.co/mDIDv8t4V0 whatsapp #Galaticos #Real madrid 09012820528. Business!! booking:mavinscott252@gmail.com</t>
  </si>
  <si>
    <t>Webpreneur, digital marketer, programmer.
 Start making money online with this method, no selling required.Below the link.</t>
  </si>
  <si>
    <t>Black Hat</t>
  </si>
  <si>
    <t>Social CRM + Social Media Management platform + Strategy Consultation to help find leads, nurture sales with better content &amp; engagement. TRY FREE https://t.co/9WEPprfF15</t>
  </si>
  <si>
    <t>Social Media marketer and #SocialMedia geek, macro patience and micro speed.Please check out my #socialmediamarketing services in the link.</t>
  </si>
  <si>
    <t>Bangladesh</t>
  </si>
  <si>
    <t>worldwide</t>
  </si>
  <si>
    <t>Somewhere binging on Netflix</t>
  </si>
  <si>
    <t>South Africa</t>
  </si>
  <si>
    <t>Riyadh</t>
  </si>
  <si>
    <t>Washington, DC</t>
  </si>
  <si>
    <t>New York, NY</t>
  </si>
  <si>
    <t>Houston, TX</t>
  </si>
  <si>
    <t>London, England</t>
  </si>
  <si>
    <t>Dallas, TX</t>
  </si>
  <si>
    <t>where the wild things are...</t>
  </si>
  <si>
    <t>Dallas, TX, USA</t>
  </si>
  <si>
    <t>St. Louis, MO</t>
  </si>
  <si>
    <t>Chiyoda-ku, Tokyo</t>
  </si>
  <si>
    <t>Harrogate, England</t>
  </si>
  <si>
    <t>San Francisco, CA</t>
  </si>
  <si>
    <t>USA</t>
  </si>
  <si>
    <t>Dallas, Texas</t>
  </si>
  <si>
    <t>United States</t>
  </si>
  <si>
    <t xml:space="preserve">Dallas TX </t>
  </si>
  <si>
    <t>Shepperton, Surrey</t>
  </si>
  <si>
    <t>Kingston, Ontario</t>
  </si>
  <si>
    <t>Royal Tunbridge Wells, England</t>
  </si>
  <si>
    <t>NYC</t>
  </si>
  <si>
    <t>Calabasas CA</t>
  </si>
  <si>
    <t>612 | 423</t>
  </si>
  <si>
    <t>Greater Vancouver, British Columbia</t>
  </si>
  <si>
    <t>San Diego and Las Vegas</t>
  </si>
  <si>
    <t>São Paulo, Brasil</t>
  </si>
  <si>
    <t>Kampala, Uganda</t>
  </si>
  <si>
    <t>Uganda</t>
  </si>
  <si>
    <t>corrientes argentina</t>
  </si>
  <si>
    <t>San Jose, Ca</t>
  </si>
  <si>
    <t>Los Angeles, CA</t>
  </si>
  <si>
    <t>Rochester, NY</t>
  </si>
  <si>
    <t>Ardfert, Co. Kerry</t>
  </si>
  <si>
    <t>Turn on my notifications</t>
  </si>
  <si>
    <t>Chester, VA</t>
  </si>
  <si>
    <t>West Hartford, CT</t>
  </si>
  <si>
    <t>London, UK</t>
  </si>
  <si>
    <t>Atlanta, GA</t>
  </si>
  <si>
    <t>Worldwide</t>
  </si>
  <si>
    <t>Scottsdale, AZ</t>
  </si>
  <si>
    <t>Belgium</t>
  </si>
  <si>
    <t>everywhere</t>
  </si>
  <si>
    <t>Noida, India</t>
  </si>
  <si>
    <t>Paris, France</t>
  </si>
  <si>
    <t>Milwaukee, WI</t>
  </si>
  <si>
    <t>Italy</t>
  </si>
  <si>
    <t>Buffalo, NY</t>
  </si>
  <si>
    <t>Bombay</t>
  </si>
  <si>
    <t>Jakarta, Indonesia</t>
  </si>
  <si>
    <t xml:space="preserve">Colombo, Sri Lanka </t>
  </si>
  <si>
    <t>10439 Berlin</t>
  </si>
  <si>
    <t>Venezuela</t>
  </si>
  <si>
    <t>Melbourne</t>
  </si>
  <si>
    <t>Social World</t>
  </si>
  <si>
    <t>Tallahassee</t>
  </si>
  <si>
    <t>Mumbai, India</t>
  </si>
  <si>
    <t>Mumbai - India</t>
  </si>
  <si>
    <t>Dallas, TX, United States</t>
  </si>
  <si>
    <t>Ireland</t>
  </si>
  <si>
    <t>Oakville</t>
  </si>
  <si>
    <t>iPhone: 43.769989,-79.186058</t>
  </si>
  <si>
    <t>Sydney, New South Wales</t>
  </si>
  <si>
    <t>Conwy, Cymru - Wales, UK</t>
  </si>
  <si>
    <t>Singapore, Asia</t>
  </si>
  <si>
    <t>Dublin</t>
  </si>
  <si>
    <t>San Jose, CA</t>
  </si>
  <si>
    <t>Antipolo City</t>
  </si>
  <si>
    <t>Phoenix</t>
  </si>
  <si>
    <t xml:space="preserve">Manchester, England </t>
  </si>
  <si>
    <t>Estados Unidos</t>
  </si>
  <si>
    <t>on Twitter</t>
  </si>
  <si>
    <t>Iceland</t>
  </si>
  <si>
    <t>New York City</t>
  </si>
  <si>
    <t>San Francisco</t>
  </si>
  <si>
    <t>UK</t>
  </si>
  <si>
    <t>Leiden, Nederland</t>
  </si>
  <si>
    <t>Durango, México.</t>
  </si>
  <si>
    <t>Union, NJ</t>
  </si>
  <si>
    <t>Parma, Ohio</t>
  </si>
  <si>
    <t>Hauppauge to Quogue, NY</t>
  </si>
  <si>
    <t>Gulf Shores, Alabama</t>
  </si>
  <si>
    <t>Helsinki Finland</t>
  </si>
  <si>
    <t>Mumbai</t>
  </si>
  <si>
    <t>Houston, Texas</t>
  </si>
  <si>
    <t>Melbourne, Australia</t>
  </si>
  <si>
    <t>Oakland, CA</t>
  </si>
  <si>
    <t>Darwin, Northern Territory</t>
  </si>
  <si>
    <t>Los Angeles, USA</t>
  </si>
  <si>
    <t>Kielder, England</t>
  </si>
  <si>
    <t>Atlanta</t>
  </si>
  <si>
    <t>Baltimore</t>
  </si>
  <si>
    <t>Wilmington, NC</t>
  </si>
  <si>
    <t>Global</t>
  </si>
  <si>
    <t>Geneva, Switzerland</t>
  </si>
  <si>
    <t>Austin, TX</t>
  </si>
  <si>
    <t>Houten, Nederland</t>
  </si>
  <si>
    <t>Kansas City, MO</t>
  </si>
  <si>
    <t>Harrogate</t>
  </si>
  <si>
    <t>Chicago, IL, USA</t>
  </si>
  <si>
    <t>Delhi, India</t>
  </si>
  <si>
    <t>Pittsburgh, PA</t>
  </si>
  <si>
    <t>Twin Cities, Minnesota</t>
  </si>
  <si>
    <t>Akron, OH ✈️✈️</t>
  </si>
  <si>
    <t>South East, England</t>
  </si>
  <si>
    <t>SF Bay Area + Portland OR</t>
  </si>
  <si>
    <t>Nairobi, Kenya</t>
  </si>
  <si>
    <t>Kenya</t>
  </si>
  <si>
    <t>Napoli, Campania</t>
  </si>
  <si>
    <t>Chicago</t>
  </si>
  <si>
    <t>Memphis, TN</t>
  </si>
  <si>
    <t>Davao City, Philippines</t>
  </si>
  <si>
    <t>Grantham, England</t>
  </si>
  <si>
    <t>Nottingham, England</t>
  </si>
  <si>
    <t>Berlin, DE</t>
  </si>
  <si>
    <t>San Mateo, California</t>
  </si>
  <si>
    <t>Amsterdam, Nederland</t>
  </si>
  <si>
    <t>Lagos, Nigeria</t>
  </si>
  <si>
    <t>Chrysoupoli,Kavala,Greece</t>
  </si>
  <si>
    <t>Arizona</t>
  </si>
  <si>
    <t>https://t.co/7sUaotdacY</t>
  </si>
  <si>
    <t>https://t.co/ooEn1l64HP</t>
  </si>
  <si>
    <t>https://t.co/oEiAuqaLCI</t>
  </si>
  <si>
    <t>https://t.co/aLihlssrnG</t>
  </si>
  <si>
    <t>http://t.co/JMt5ZSahQF</t>
  </si>
  <si>
    <t>https://t.co/GEI6sv4Vw9</t>
  </si>
  <si>
    <t>https://t.co/liaRaSEIAJ</t>
  </si>
  <si>
    <t>https://t.co/Oaeqp32FDf</t>
  </si>
  <si>
    <t>https://t.co/nEswCzr5xL</t>
  </si>
  <si>
    <t>http://t.co/4FyF32BjEV</t>
  </si>
  <si>
    <t>https://t.co/Fhohz4af4Y</t>
  </si>
  <si>
    <t>https://t.co/OvK5IbKIIt</t>
  </si>
  <si>
    <t>https://t.co/fvw2VlI4wh</t>
  </si>
  <si>
    <t>https://t.co/5LZ91byShP</t>
  </si>
  <si>
    <t>https://t.co/ceLMaSlRlB</t>
  </si>
  <si>
    <t>https://t.co/A565kBm1GR</t>
  </si>
  <si>
    <t>https://t.co/X3m125OTUl</t>
  </si>
  <si>
    <t>https://t.co/KPf7Kq0aAP</t>
  </si>
  <si>
    <t>https://t.co/QPgkxzUSOb</t>
  </si>
  <si>
    <t>https://t.co/cr1lvuHRxO</t>
  </si>
  <si>
    <t>http://t.co/rWOfYFYDmn</t>
  </si>
  <si>
    <t>https://t.co/MRoBUcVBm1</t>
  </si>
  <si>
    <t>https://t.co/7kQF605Dnu</t>
  </si>
  <si>
    <t>http://t.co/qbNCVnUy2E</t>
  </si>
  <si>
    <t>https://t.co/nDt2LyeqAB</t>
  </si>
  <si>
    <t>https://t.co/PltzWLPhCn</t>
  </si>
  <si>
    <t>https://t.co/MMVlpny36N</t>
  </si>
  <si>
    <t>https://t.co/Ci8CtxaeL9</t>
  </si>
  <si>
    <t>https://t.co/i35pQ8zmIv</t>
  </si>
  <si>
    <t>https://t.co/bYIC3b5qL3</t>
  </si>
  <si>
    <t>https://t.co/C70zwkc4hD</t>
  </si>
  <si>
    <t>https://t.co/7seTRQ4vky</t>
  </si>
  <si>
    <t>https://t.co/yK3BjD8zeP</t>
  </si>
  <si>
    <t>https://t.co/ftGOK9h0Bv</t>
  </si>
  <si>
    <t>https://t.co/xp5AcWQDAR</t>
  </si>
  <si>
    <t>https://t.co/ndA7B6o88x</t>
  </si>
  <si>
    <t>https://t.co/CiyZnkhchp</t>
  </si>
  <si>
    <t>https://t.co/4BGwg8BeWH</t>
  </si>
  <si>
    <t>https://t.co/e2DoIMFnl4</t>
  </si>
  <si>
    <t>https://t.co/aArwPsKg5u</t>
  </si>
  <si>
    <t>http://t.co/5sYa7iII7R</t>
  </si>
  <si>
    <t>https://t.co/U2C7zsYoU1</t>
  </si>
  <si>
    <t>http://t.co/rjbuETYnH7</t>
  </si>
  <si>
    <t>https://t.co/ebYwIQkN5J</t>
  </si>
  <si>
    <t>https://t.co/n7WtOZMJk2</t>
  </si>
  <si>
    <t>http://t.co/nUSorlxU6C</t>
  </si>
  <si>
    <t>http://t.co/zjrIG0czkR</t>
  </si>
  <si>
    <t>https://t.co/PcjgK3waOY</t>
  </si>
  <si>
    <t>http://t.co/4SjO8rufud</t>
  </si>
  <si>
    <t>https://t.co/vQPJT7ziNO</t>
  </si>
  <si>
    <t>https://t.co/3Pz1X8OtX6</t>
  </si>
  <si>
    <t>https://t.co/KCV8MUECbn</t>
  </si>
  <si>
    <t>https://t.co/3s3ZmZpLZD</t>
  </si>
  <si>
    <t>https://t.co/xswnD9Oilj</t>
  </si>
  <si>
    <t>https://t.co/fFUDDsiVuZ</t>
  </si>
  <si>
    <t>https://t.co/8HFFyF4QWk</t>
  </si>
  <si>
    <t>http://t.co/hMS2zbIezG</t>
  </si>
  <si>
    <t>http://t.co/E1j9FVRjVa</t>
  </si>
  <si>
    <t>https://t.co/GZ3obtsCQd</t>
  </si>
  <si>
    <t>https://t.co/L4svASHgfd</t>
  </si>
  <si>
    <t>https://t.co/U3pC8zP7JF</t>
  </si>
  <si>
    <t>https://t.co/lXUu797Mxg</t>
  </si>
  <si>
    <t>https://t.co/Ub5quRSFER</t>
  </si>
  <si>
    <t>https://t.co/q45FUPW0PE</t>
  </si>
  <si>
    <t>https://t.co/bDV45uDPDE</t>
  </si>
  <si>
    <t>https://t.co/SfGS1nlUDM</t>
  </si>
  <si>
    <t>https://t.co/ok3eozlyzP</t>
  </si>
  <si>
    <t>https://t.co/9IPBSrh0VP</t>
  </si>
  <si>
    <t>https://t.co/jel783U7Dd</t>
  </si>
  <si>
    <t>https://t.co/HUn9byIPeC</t>
  </si>
  <si>
    <t>https://t.co/ZaMcfq8pZU</t>
  </si>
  <si>
    <t>https://t.co/ISpCcwqlH3</t>
  </si>
  <si>
    <t>https://t.co/yJarz6jYLR</t>
  </si>
  <si>
    <t>https://t.co/HySqUVoDAI</t>
  </si>
  <si>
    <t>https://t.co/GsJg0XG6NW</t>
  </si>
  <si>
    <t>https://t.co/7ORgL12Ugb</t>
  </si>
  <si>
    <t>https://t.co/1KKakUEGxa</t>
  </si>
  <si>
    <t>https://t.co/vtkdL47Gji</t>
  </si>
  <si>
    <t>http://t.co/Cz0K0CqAgO</t>
  </si>
  <si>
    <t>https://t.co/KzuBaZuxDP</t>
  </si>
  <si>
    <t>http://t.co/AnVqCC7bHg</t>
  </si>
  <si>
    <t>https://t.co/nJBluNrAdF</t>
  </si>
  <si>
    <t>https://t.co/5FTYp08ePh</t>
  </si>
  <si>
    <t>https://t.co/ERnSAUp1WC</t>
  </si>
  <si>
    <t>https://t.co/YtJz0u6ekv</t>
  </si>
  <si>
    <t>https://t.co/ZgOF2x5plk</t>
  </si>
  <si>
    <t>http://t.co/dJlbYmgUTG</t>
  </si>
  <si>
    <t>https://t.co/KQbYD9JeR2</t>
  </si>
  <si>
    <t>https://t.co/aGNbPPnxuH</t>
  </si>
  <si>
    <t>https://t.co/rDxPcZxbnR</t>
  </si>
  <si>
    <t>https://t.co/fxPseJQMrM</t>
  </si>
  <si>
    <t>http://t.co/kYnR3c37uT</t>
  </si>
  <si>
    <t>http://t.co/mSIOYh9Otp</t>
  </si>
  <si>
    <t>http://t.co/ecrMaPhis9</t>
  </si>
  <si>
    <t>https://t.co/wVulKuROWG</t>
  </si>
  <si>
    <t>http://t.co/CFvkOAGa4B</t>
  </si>
  <si>
    <t>https://t.co/SBrULeEKat</t>
  </si>
  <si>
    <t>https://t.co/X7jQUZdrjr</t>
  </si>
  <si>
    <t>https://t.co/SIsu3McNas</t>
  </si>
  <si>
    <t>https://t.co/ZvnpheZnsJ</t>
  </si>
  <si>
    <t>http://t.co/ei9ii8DwcW</t>
  </si>
  <si>
    <t>https://t.co/uWd01Pzvva</t>
  </si>
  <si>
    <t>http://t.co/izj3PveHoy</t>
  </si>
  <si>
    <t>https://t.co/LF3kvn8yyA</t>
  </si>
  <si>
    <t>http://t.co/13SxMlpVXI</t>
  </si>
  <si>
    <t>https://t.co/FhQRHU7l8Y</t>
  </si>
  <si>
    <t>https://t.co/XjM1aHpC3F</t>
  </si>
  <si>
    <t>https://t.co/uJJvxkRtyn</t>
  </si>
  <si>
    <t>https://t.co/Oq8Jrlatj5</t>
  </si>
  <si>
    <t>https://t.co/9xpSG8HHrY</t>
  </si>
  <si>
    <t>https://t.co/Qmv60BTNH8</t>
  </si>
  <si>
    <t>http://t.co/emb0zaHiCn</t>
  </si>
  <si>
    <t>https://t.co/ysKrXdOpje</t>
  </si>
  <si>
    <t>https://t.co/NoBG1nMQym</t>
  </si>
  <si>
    <t>https://t.co/nmvLPtwMLK</t>
  </si>
  <si>
    <t>https://t.co/t3LT6bNaTe</t>
  </si>
  <si>
    <t>https://t.co/i8G2pUzkVh</t>
  </si>
  <si>
    <t>https://t.co/quQiJ3OAlD</t>
  </si>
  <si>
    <t>https://t.co/2FjY56WHNJ</t>
  </si>
  <si>
    <t>https://t.co/FrevbGeZGW</t>
  </si>
  <si>
    <t>https://t.co/stkpgntUis</t>
  </si>
  <si>
    <t>https://t.co/9UuSGWPY0C</t>
  </si>
  <si>
    <t>https://t.co/qWsRXeXFoY</t>
  </si>
  <si>
    <t>https://t.co/ckVfJdggkJ</t>
  </si>
  <si>
    <t>https://pbs.twimg.com/profile_banners/2179348804/1524915026</t>
  </si>
  <si>
    <t>https://pbs.twimg.com/profile_banners/827739148618436608/1486183752</t>
  </si>
  <si>
    <t>https://pbs.twimg.com/profile_banners/919655180118917121/1560591258</t>
  </si>
  <si>
    <t>https://pbs.twimg.com/profile_banners/118354896/1555388413</t>
  </si>
  <si>
    <t>https://pbs.twimg.com/profile_banners/395892219/1559315511</t>
  </si>
  <si>
    <t>https://pbs.twimg.com/profile_banners/15441074/1507233102</t>
  </si>
  <si>
    <t>https://pbs.twimg.com/profile_banners/19154888/1556750564</t>
  </si>
  <si>
    <t>https://pbs.twimg.com/profile_banners/67988298/1552422178</t>
  </si>
  <si>
    <t>https://pbs.twimg.com/profile_banners/24290529/1546278474</t>
  </si>
  <si>
    <t>https://pbs.twimg.com/profile_banners/3388972174/1499343703</t>
  </si>
  <si>
    <t>https://pbs.twimg.com/profile_banners/14164297/1485550174</t>
  </si>
  <si>
    <t>https://pbs.twimg.com/profile_banners/16653563/1399413124</t>
  </si>
  <si>
    <t>https://pbs.twimg.com/profile_banners/228523737/1550942167</t>
  </si>
  <si>
    <t>https://pbs.twimg.com/profile_banners/17506774/1512431509</t>
  </si>
  <si>
    <t>https://pbs.twimg.com/profile_banners/12324232/1542131604</t>
  </si>
  <si>
    <t>https://pbs.twimg.com/profile_banners/829265770672750592/1492774455</t>
  </si>
  <si>
    <t>https://pbs.twimg.com/profile_banners/2192794098/1536611606</t>
  </si>
  <si>
    <t>https://pbs.twimg.com/profile_banners/2698523634/1532708335</t>
  </si>
  <si>
    <t>https://pbs.twimg.com/profile_banners/7212562/1551718828</t>
  </si>
  <si>
    <t>https://pbs.twimg.com/profile_banners/34356968/1557931119</t>
  </si>
  <si>
    <t>https://pbs.twimg.com/profile_banners/193728775/1503414871</t>
  </si>
  <si>
    <t>https://pbs.twimg.com/profile_banners/835160695213867008/1553291393</t>
  </si>
  <si>
    <t>https://pbs.twimg.com/profile_banners/244084609/1551446537</t>
  </si>
  <si>
    <t>https://pbs.twimg.com/profile_banners/126084292/1538516631</t>
  </si>
  <si>
    <t>https://pbs.twimg.com/profile_banners/4465180997/1467397242</t>
  </si>
  <si>
    <t>https://pbs.twimg.com/profile_banners/1107917192711061504/1560451444</t>
  </si>
  <si>
    <t>https://pbs.twimg.com/profile_banners/394480640/1399403843</t>
  </si>
  <si>
    <t>https://pbs.twimg.com/profile_banners/31586244/1553024472</t>
  </si>
  <si>
    <t>https://pbs.twimg.com/profile_banners/2310818341/1521745990</t>
  </si>
  <si>
    <t>https://pbs.twimg.com/profile_banners/2556773750/1561158083</t>
  </si>
  <si>
    <t>https://pbs.twimg.com/profile_banners/780100569419567104/1555419473</t>
  </si>
  <si>
    <t>https://pbs.twimg.com/profile_banners/16657932/1547752700</t>
  </si>
  <si>
    <t>https://pbs.twimg.com/profile_banners/747433368049098752/1536957691</t>
  </si>
  <si>
    <t>https://pbs.twimg.com/profile_banners/874572169371693056/1560504654</t>
  </si>
  <si>
    <t>https://pbs.twimg.com/profile_banners/327522764/1545182593</t>
  </si>
  <si>
    <t>https://pbs.twimg.com/profile_banners/429854540/1369259561</t>
  </si>
  <si>
    <t>https://pbs.twimg.com/profile_banners/11063312/1534883134</t>
  </si>
  <si>
    <t>https://pbs.twimg.com/profile_banners/1713953244/1381535720</t>
  </si>
  <si>
    <t>https://pbs.twimg.com/profile_banners/41641466/1516650806</t>
  </si>
  <si>
    <t>https://pbs.twimg.com/profile_banners/1289328187/1560727635</t>
  </si>
  <si>
    <t>https://pbs.twimg.com/profile_banners/2768691382/1552682605</t>
  </si>
  <si>
    <t>https://pbs.twimg.com/profile_banners/845693617255649280/1490465633</t>
  </si>
  <si>
    <t>https://pbs.twimg.com/profile_banners/12841292/1553098389</t>
  </si>
  <si>
    <t>https://pbs.twimg.com/profile_banners/371398522/1467283709</t>
  </si>
  <si>
    <t>https://pbs.twimg.com/profile_banners/3784671/1539846837</t>
  </si>
  <si>
    <t>https://pbs.twimg.com/profile_banners/771007619360231424/1560366730</t>
  </si>
  <si>
    <t>https://pbs.twimg.com/profile_banners/16915371/1548985281</t>
  </si>
  <si>
    <t>https://pbs.twimg.com/profile_banners/832081210608336896/1502828412</t>
  </si>
  <si>
    <t>https://pbs.twimg.com/profile_banners/853865297610190848/1492413980</t>
  </si>
  <si>
    <t>https://pbs.twimg.com/profile_banners/1665390630/1535817684</t>
  </si>
  <si>
    <t>https://pbs.twimg.com/profile_banners/608099675/1513778191</t>
  </si>
  <si>
    <t>https://pbs.twimg.com/profile_banners/1094878432989716481/1549891887</t>
  </si>
  <si>
    <t>https://pbs.twimg.com/profile_banners/91633429/1495786278</t>
  </si>
  <si>
    <t>https://pbs.twimg.com/profile_banners/1954013046/1537377980</t>
  </si>
  <si>
    <t>https://pbs.twimg.com/profile_banners/17201302/1401382706</t>
  </si>
  <si>
    <t>https://pbs.twimg.com/profile_banners/497919629/1458915985</t>
  </si>
  <si>
    <t>https://pbs.twimg.com/profile_banners/224781965/1542215471</t>
  </si>
  <si>
    <t>https://pbs.twimg.com/profile_banners/326482363/1491155127</t>
  </si>
  <si>
    <t>https://pbs.twimg.com/profile_banners/114200304/1463736644</t>
  </si>
  <si>
    <t>https://pbs.twimg.com/profile_banners/36648995/1550730969</t>
  </si>
  <si>
    <t>https://pbs.twimg.com/profile_banners/29738466/1560444506</t>
  </si>
  <si>
    <t>https://pbs.twimg.com/profile_banners/516876855/1530416608</t>
  </si>
  <si>
    <t>https://pbs.twimg.com/profile_banners/78352717/1521484263</t>
  </si>
  <si>
    <t>https://pbs.twimg.com/profile_banners/99485322/1491016472</t>
  </si>
  <si>
    <t>https://pbs.twimg.com/profile_banners/573686372/1491898070</t>
  </si>
  <si>
    <t>https://pbs.twimg.com/profile_banners/40268126/1491295320</t>
  </si>
  <si>
    <t>https://pbs.twimg.com/profile_banners/48879518/1503705212</t>
  </si>
  <si>
    <t>https://pbs.twimg.com/profile_banners/333054102/1452767609</t>
  </si>
  <si>
    <t>https://pbs.twimg.com/profile_banners/2178348182/1383867785</t>
  </si>
  <si>
    <t>https://pbs.twimg.com/profile_banners/2561276234/1402490782</t>
  </si>
  <si>
    <t>https://pbs.twimg.com/profile_banners/24793746/1497875098</t>
  </si>
  <si>
    <t>https://pbs.twimg.com/profile_banners/730176654/1548650895</t>
  </si>
  <si>
    <t>https://pbs.twimg.com/profile_banners/47354443/1455982741</t>
  </si>
  <si>
    <t>https://pbs.twimg.com/profile_banners/214977397/1468301243</t>
  </si>
  <si>
    <t>https://pbs.twimg.com/profile_banners/814599453978017792/1559616975</t>
  </si>
  <si>
    <t>https://pbs.twimg.com/profile_banners/52837698/1494974943</t>
  </si>
  <si>
    <t>https://pbs.twimg.com/profile_banners/13368732/1479167300</t>
  </si>
  <si>
    <t>https://pbs.twimg.com/profile_banners/897008466849550336/1502701578</t>
  </si>
  <si>
    <t>https://pbs.twimg.com/profile_banners/706621570551324673/1457306935</t>
  </si>
  <si>
    <t>https://pbs.twimg.com/profile_banners/19086504/1348836479</t>
  </si>
  <si>
    <t>https://pbs.twimg.com/profile_banners/2963651068/1422795289</t>
  </si>
  <si>
    <t>https://pbs.twimg.com/profile_banners/433732413/1466182011</t>
  </si>
  <si>
    <t>https://pbs.twimg.com/profile_banners/177932961/1400838212</t>
  </si>
  <si>
    <t>https://pbs.twimg.com/profile_banners/1030179705977294848/1547848440</t>
  </si>
  <si>
    <t>https://pbs.twimg.com/profile_banners/148334146/1539040385</t>
  </si>
  <si>
    <t>https://pbs.twimg.com/profile_banners/14719087/1471976186</t>
  </si>
  <si>
    <t>https://pbs.twimg.com/profile_banners/846783593103986688/1490882320</t>
  </si>
  <si>
    <t>https://pbs.twimg.com/profile_banners/707259000744747008/1464131696</t>
  </si>
  <si>
    <t>https://pbs.twimg.com/profile_banners/1115488759/1398714996</t>
  </si>
  <si>
    <t>https://pbs.twimg.com/profile_banners/1115244164940161025/1555656014</t>
  </si>
  <si>
    <t>https://pbs.twimg.com/profile_banners/2561069005/1478813979</t>
  </si>
  <si>
    <t>https://pbs.twimg.com/profile_banners/736879332321329152/1464521828</t>
  </si>
  <si>
    <t>https://pbs.twimg.com/profile_banners/15667533/1528785719</t>
  </si>
  <si>
    <t>https://pbs.twimg.com/profile_banners/311367878/1558302297</t>
  </si>
  <si>
    <t>https://pbs.twimg.com/profile_banners/902142190570405890/1507722253</t>
  </si>
  <si>
    <t>https://pbs.twimg.com/profile_banners/81688193/1520380519</t>
  </si>
  <si>
    <t>https://pbs.twimg.com/profile_banners/92309704/1559489082</t>
  </si>
  <si>
    <t>https://pbs.twimg.com/profile_banners/63001635/1435109017</t>
  </si>
  <si>
    <t>https://pbs.twimg.com/profile_banners/15448167/1557236648</t>
  </si>
  <si>
    <t>https://pbs.twimg.com/profile_banners/117507628/1438867111</t>
  </si>
  <si>
    <t>https://pbs.twimg.com/profile_banners/28745679/1553695346</t>
  </si>
  <si>
    <t>https://pbs.twimg.com/profile_banners/76591387/1388738544</t>
  </si>
  <si>
    <t>https://pbs.twimg.com/profile_banners/839439046891941888/1553782816</t>
  </si>
  <si>
    <t>https://pbs.twimg.com/profile_banners/14445242/1554893716</t>
  </si>
  <si>
    <t>https://pbs.twimg.com/profile_banners/4759437294/1464930074</t>
  </si>
  <si>
    <t>https://pbs.twimg.com/profile_banners/42208855/1532768813</t>
  </si>
  <si>
    <t>https://pbs.twimg.com/profile_banners/160625536/1553877394</t>
  </si>
  <si>
    <t>https://pbs.twimg.com/profile_banners/1069257431975378946/1543766224</t>
  </si>
  <si>
    <t>https://pbs.twimg.com/profile_banners/4855901298/1454537445</t>
  </si>
  <si>
    <t>https://pbs.twimg.com/profile_banners/25691332/1533774761</t>
  </si>
  <si>
    <t>https://pbs.twimg.com/profile_banners/1035895128748183553/1535812472</t>
  </si>
  <si>
    <t>https://pbs.twimg.com/profile_banners/16706032/1527631116</t>
  </si>
  <si>
    <t>https://pbs.twimg.com/profile_banners/40123755/1554208071</t>
  </si>
  <si>
    <t>https://pbs.twimg.com/profile_banners/854132594/1526571889</t>
  </si>
  <si>
    <t>https://pbs.twimg.com/profile_banners/273992943/1508329943</t>
  </si>
  <si>
    <t>https://pbs.twimg.com/profile_banners/35498686/1560107498</t>
  </si>
  <si>
    <t>https://pbs.twimg.com/profile_banners/230342669/1359955339</t>
  </si>
  <si>
    <t>https://pbs.twimg.com/profile_banners/117662694/1478469578</t>
  </si>
  <si>
    <t>https://pbs.twimg.com/profile_banners/14499829/1559575336</t>
  </si>
  <si>
    <t>https://pbs.twimg.com/profile_banners/2469354751/1522242745</t>
  </si>
  <si>
    <t>https://pbs.twimg.com/profile_banners/15781092/1560998003</t>
  </si>
  <si>
    <t>https://pbs.twimg.com/profile_banners/1045030364073332737/1545022483</t>
  </si>
  <si>
    <t>https://pbs.twimg.com/profile_banners/118057572/1478813353</t>
  </si>
  <si>
    <t>https://pbs.twimg.com/profile_banners/963068741683744770/1548180676</t>
  </si>
  <si>
    <t>https://pbs.twimg.com/profile_banners/114358542/1524591468</t>
  </si>
  <si>
    <t>https://pbs.twimg.com/profile_banners/121448326/1560862207</t>
  </si>
  <si>
    <t>https://pbs.twimg.com/profile_banners/42793960/1548692340</t>
  </si>
  <si>
    <t>https://pbs.twimg.com/profile_banners/82074282/1510485217</t>
  </si>
  <si>
    <t>https://pbs.twimg.com/profile_banners/1047584946674704384/1538599309</t>
  </si>
  <si>
    <t>https://pbs.twimg.com/profile_banners/20020434/1559290823</t>
  </si>
  <si>
    <t>https://pbs.twimg.com/profile_banners/378616982/1550271769</t>
  </si>
  <si>
    <t>https://pbs.twimg.com/profile_banners/20635779/1559949400</t>
  </si>
  <si>
    <t>https://pbs.twimg.com/profile_banners/934110718147944449/1558641929</t>
  </si>
  <si>
    <t>https://pbs.twimg.com/profile_banners/18925187/1526237509</t>
  </si>
  <si>
    <t>https://pbs.twimg.com/profile_banners/821018231779553281/1484583429</t>
  </si>
  <si>
    <t>https://pbs.twimg.com/profile_banners/314590783/1352811598</t>
  </si>
  <si>
    <t>https://pbs.twimg.com/profile_banners/14114324/1560094154</t>
  </si>
  <si>
    <t>https://pbs.twimg.com/profile_banners/293390282/1432193576</t>
  </si>
  <si>
    <t>https://pbs.twimg.com/profile_banners/3514082596/1443463600</t>
  </si>
  <si>
    <t>https://pbs.twimg.com/profile_banners/931098929483124737/1510827328</t>
  </si>
  <si>
    <t>https://pbs.twimg.com/profile_banners/16723241/1398278647</t>
  </si>
  <si>
    <t>https://pbs.twimg.com/profile_banners/1099332394652454915/1551215195</t>
  </si>
  <si>
    <t>https://pbs.twimg.com/profile_banners/14405773/1554056443</t>
  </si>
  <si>
    <t>https://pbs.twimg.com/profile_banners/977189873194061824/1559116581</t>
  </si>
  <si>
    <t>https://pbs.twimg.com/profile_banners/94801655/1480057773</t>
  </si>
  <si>
    <t>https://pbs.twimg.com/profile_banners/29263258/1507211073</t>
  </si>
  <si>
    <t>https://pbs.twimg.com/profile_banners/354796810/1517948497</t>
  </si>
  <si>
    <t>https://pbs.twimg.com/profile_banners/18349397/1453639250</t>
  </si>
  <si>
    <t>https://pbs.twimg.com/profile_banners/14727247/1457814462</t>
  </si>
  <si>
    <t>https://pbs.twimg.com/profile_banners/722786529886625796/1485446394</t>
  </si>
  <si>
    <t>https://pbs.twimg.com/profile_banners/1137996936886267906/1560155393</t>
  </si>
  <si>
    <t>https://pbs.twimg.com/profile_banners/2207394924/1394919775</t>
  </si>
  <si>
    <t>https://pbs.twimg.com/profile_banners/43606613/1458995043</t>
  </si>
  <si>
    <t>https://pbs.twimg.com/profile_banners/827554545869938688/1559508822</t>
  </si>
  <si>
    <t>ar</t>
  </si>
  <si>
    <t>en-gb</t>
  </si>
  <si>
    <t>pt</t>
  </si>
  <si>
    <t>es</t>
  </si>
  <si>
    <t>fr</t>
  </si>
  <si>
    <t>de</t>
  </si>
  <si>
    <t>nl</t>
  </si>
  <si>
    <t>fi</t>
  </si>
  <si>
    <t>tr</t>
  </si>
  <si>
    <t>it</t>
  </si>
  <si>
    <t>el</t>
  </si>
  <si>
    <t>http://abs.twimg.com/images/themes/theme1/bg.png</t>
  </si>
  <si>
    <t>http://abs.twimg.com/images/themes/theme9/bg.gif</t>
  </si>
  <si>
    <t>http://abs.twimg.com/images/themes/theme14/bg.gif</t>
  </si>
  <si>
    <t>http://abs.twimg.com/images/themes/theme2/bg.gif</t>
  </si>
  <si>
    <t>http://abs.twimg.com/images/themes/theme8/bg.gif</t>
  </si>
  <si>
    <t>http://abs.twimg.com/images/themes/theme12/bg.gif</t>
  </si>
  <si>
    <t>http://abs.twimg.com/images/themes/theme4/bg.gif</t>
  </si>
  <si>
    <t>http://abs.twimg.com/images/themes/theme16/bg.gif</t>
  </si>
  <si>
    <t>http://abs.twimg.com/images/themes/theme18/bg.gif</t>
  </si>
  <si>
    <t>http://abs.twimg.com/images/themes/theme15/bg.png</t>
  </si>
  <si>
    <t>http://abs.twimg.com/images/themes/theme5/bg.gif</t>
  </si>
  <si>
    <t>http://abs.twimg.com/images/themes/theme13/bg.gif</t>
  </si>
  <si>
    <t>http://abs.twimg.com/images/themes/theme7/bg.gif</t>
  </si>
  <si>
    <t>http://abs.twimg.com/images/themes/theme11/bg.gif</t>
  </si>
  <si>
    <t>http://abs.twimg.com/images/themes/theme17/bg.gif</t>
  </si>
  <si>
    <t>http://abs.twimg.com/images/themes/theme10/bg.gif</t>
  </si>
  <si>
    <t>http://abs.twimg.com/images/themes/theme3/bg.gif</t>
  </si>
  <si>
    <t>http://pbs.twimg.com/profile_images/1131828967026171904/PshDjqhV_normal.jpg</t>
  </si>
  <si>
    <t>http://pbs.twimg.com/profile_images/1129378992627310600/rAKL1Rz3_normal.jpg</t>
  </si>
  <si>
    <t>http://pbs.twimg.com/profile_images/882937948869722112/7bdr_2Fr_normal.jpg</t>
  </si>
  <si>
    <t>http://pbs.twimg.com/profile_images/1049040865799196672/5gvXDHlL_normal.jpg</t>
  </si>
  <si>
    <t>http://pbs.twimg.com/profile_images/1008735259578339328/ffLBiSjO_normal.jpg</t>
  </si>
  <si>
    <t>http://pbs.twimg.com/profile_images/789480724256722944/2RrMwrFG_normal.jpg</t>
  </si>
  <si>
    <t>http://pbs.twimg.com/profile_images/1139616271836884992/FMZSOlcz_normal.png</t>
  </si>
  <si>
    <t>http://pbs.twimg.com/profile_images/1136257657227108353/h4DdAiXM_normal.jpg</t>
  </si>
  <si>
    <t>http://pbs.twimg.com/profile_images/1130629343946956806/vZS1sEVZ_normal.jpg</t>
  </si>
  <si>
    <t>http://pbs.twimg.com/profile_images/1129868297049186305/8QmsJbr4_normal.jpg</t>
  </si>
  <si>
    <t>http://pbs.twimg.com/profile_images/549761486839492608/6mpg4MY__normal.jpeg</t>
  </si>
  <si>
    <t>http://pbs.twimg.com/profile_images/1093106191738302464/5F1FA2GV_normal.jpg</t>
  </si>
  <si>
    <t>http://pbs.twimg.com/profile_images/848588161345347584/aFRMqJFt_normal.jpg</t>
  </si>
  <si>
    <t>http://pbs.twimg.com/profile_images/1138031854202679299/XkaI7OFI_normal.jpg</t>
  </si>
  <si>
    <t>http://pbs.twimg.com/profile_images/1072891513942786048/KIz2B2qk_normal.jpg</t>
  </si>
  <si>
    <t>http://pbs.twimg.com/profile_images/3654397678/3d0274e555342f7e83558ad3fb0c0c39_normal.jpeg</t>
  </si>
  <si>
    <t>http://pbs.twimg.com/profile_images/850056862200410113/FFZsB6-A_normal.jpg</t>
  </si>
  <si>
    <t>http://pbs.twimg.com/profile_images/887692417599549440/AIiho3cx_normal.jpg</t>
  </si>
  <si>
    <t>http://pbs.twimg.com/profile_images/581089016814047232/7pjnF776_normal.jpg</t>
  </si>
  <si>
    <t>http://pbs.twimg.com/profile_images/1040851770602409986/zvbTErdv_normal.jpg</t>
  </si>
  <si>
    <t>http://pbs.twimg.com/profile_images/989098657831112704/YEx3YyX7_normal.jpg</t>
  </si>
  <si>
    <t>http://pbs.twimg.com/profile_images/795335879925596160/UArBlHyZ_normal.jpg</t>
  </si>
  <si>
    <t>http://pbs.twimg.com/profile_images/1086144356015165440/qp-aDxu8_normal.jpg</t>
  </si>
  <si>
    <t>http://pbs.twimg.com/profile_images/846785549939757057/1zniwuG3_normal.jpg</t>
  </si>
  <si>
    <t>http://pbs.twimg.com/profile_images/735247857146437632/z7QElB8U_normal.jpg</t>
  </si>
  <si>
    <t>http://pbs.twimg.com/profile_images/902143038255923200/5FM46-wj_normal.jpg</t>
  </si>
  <si>
    <t>http://pbs.twimg.com/profile_images/1069261666263736320/Uob_MxAK_normal.jpg</t>
  </si>
  <si>
    <t>http://pbs.twimg.com/profile_images/695006164078034944/fINHS4n7_normal.jpg</t>
  </si>
  <si>
    <t>http://pbs.twimg.com/profile_images/1101321372687581184/HmmqxtLQ_normal.jpg</t>
  </si>
  <si>
    <t>http://pbs.twimg.com/profile_images/798176802325794816/25mLqDKA_normal.jpg</t>
  </si>
  <si>
    <t>http://pbs.twimg.com/profile_images/875476478988886016/_l61qZdR_normal.jpg</t>
  </si>
  <si>
    <t>http://pbs.twimg.com/profile_images/875379779742183424/FY278yPF_normal.jpg</t>
  </si>
  <si>
    <t>http://pbs.twimg.com/profile_images/1245128827/Cohen_Heidi_normal.jpg</t>
  </si>
  <si>
    <t>http://pbs.twimg.com/profile_images/1087775315097604096/lQze2KvR_normal.jpg</t>
  </si>
  <si>
    <t>http://pbs.twimg.com/profile_images/416253230897582080/tKrT1S64_normal.jpeg</t>
  </si>
  <si>
    <t>http://pbs.twimg.com/profile_images/625697856330952709/3dynAKiy_normal.png</t>
  </si>
  <si>
    <t>http://pbs.twimg.com/profile_images/1764859416/LogoOnly_Large_normal.png</t>
  </si>
  <si>
    <t>http://pbs.twimg.com/profile_images/936648772834041856/aBvT-Djq_normal.jpg</t>
  </si>
  <si>
    <t>http://pbs.twimg.com/profile_images/507247048844787712/UZapyvOn_normal.png</t>
  </si>
  <si>
    <t>http://pbs.twimg.com/profile_images/824647924428800004/h0PiOSPN_normal.jpg</t>
  </si>
  <si>
    <t>Open Twitter Page for This Person</t>
  </si>
  <si>
    <t>https://twitter.com/imsrfaisal</t>
  </si>
  <si>
    <t>https://twitter.com/linkbuildingmoz</t>
  </si>
  <si>
    <t>https://twitter.com/christhames35</t>
  </si>
  <si>
    <t>https://twitter.com/marisalouw</t>
  </si>
  <si>
    <t>https://twitter.com/violetsriy</t>
  </si>
  <si>
    <t>https://twitter.com/socialmedia2day</t>
  </si>
  <si>
    <t>https://twitter.com/mftnjd</t>
  </si>
  <si>
    <t>https://twitter.com/redphantom</t>
  </si>
  <si>
    <t>https://twitter.com/clowerycontent</t>
  </si>
  <si>
    <t>https://twitter.com/jennykim</t>
  </si>
  <si>
    <t>https://twitter.com/awarioapp</t>
  </si>
  <si>
    <t>https://twitter.com/madalynsklar</t>
  </si>
  <si>
    <t>https://twitter.com/markcbiddle</t>
  </si>
  <si>
    <t>https://twitter.com/mrand247</t>
  </si>
  <si>
    <t>https://twitter.com/brandi_rand</t>
  </si>
  <si>
    <t>https://twitter.com/growmap</t>
  </si>
  <si>
    <t>https://twitter.com/smcstl</t>
  </si>
  <si>
    <t>https://twitter.com/tamkoen</t>
  </si>
  <si>
    <t>https://twitter.com/annanaylor__</t>
  </si>
  <si>
    <t>https://twitter.com/pnmcpherson</t>
  </si>
  <si>
    <t>https://twitter.com/morelove_lessh8</t>
  </si>
  <si>
    <t>https://twitter.com/southwestair</t>
  </si>
  <si>
    <t>https://twitter.com/samsungus</t>
  </si>
  <si>
    <t>https://twitter.com/medialabsmpd</t>
  </si>
  <si>
    <t>https://twitter.com/elevatedonline</t>
  </si>
  <si>
    <t>https://twitter.com/jenniferbakerco</t>
  </si>
  <si>
    <t>https://twitter.com/oreo</t>
  </si>
  <si>
    <t>https://twitter.com/silalott</t>
  </si>
  <si>
    <t>https://twitter.com/michelle__roy</t>
  </si>
  <si>
    <t>https://twitter.com/gregorytsimpson</t>
  </si>
  <si>
    <t>https://twitter.com/mycorporation</t>
  </si>
  <si>
    <t>https://twitter.com/bfrodriguez_</t>
  </si>
  <si>
    <t>https://twitter.com/frogplum</t>
  </si>
  <si>
    <t>https://twitter.com/ccrossjohnson</t>
  </si>
  <si>
    <t>https://twitter.com/imarketinginc</t>
  </si>
  <si>
    <t>https://twitter.com/scupbrasil</t>
  </si>
  <si>
    <t>https://twitter.com/iamdesireaka</t>
  </si>
  <si>
    <t>https://twitter.com/svanismail</t>
  </si>
  <si>
    <t>https://twitter.com/aranducito</t>
  </si>
  <si>
    <t>https://twitter.com/jfouts</t>
  </si>
  <si>
    <t>https://twitter.com/elenacsalazar</t>
  </si>
  <si>
    <t>https://twitter.com/paigedoerner</t>
  </si>
  <si>
    <t>https://twitter.com/angelastack</t>
  </si>
  <si>
    <t>https://twitter.com/ahikiiriza</t>
  </si>
  <si>
    <t>https://twitter.com/staymotivated_7</t>
  </si>
  <si>
    <t>https://twitter.com/bwatwood</t>
  </si>
  <si>
    <t>https://twitter.com/rebecca64279583</t>
  </si>
  <si>
    <t>https://twitter.com/paulcharrison</t>
  </si>
  <si>
    <t>https://twitter.com/carvesocial</t>
  </si>
  <si>
    <t>https://twitter.com/genepetrovlmc</t>
  </si>
  <si>
    <t>https://twitter.com/marifasanaro</t>
  </si>
  <si>
    <t>https://twitter.com/seoscottsdale</t>
  </si>
  <si>
    <t>https://twitter.com/phoebebain</t>
  </si>
  <si>
    <t>https://twitter.com/directmediatips</t>
  </si>
  <si>
    <t>https://twitter.com/xoxogoldie</t>
  </si>
  <si>
    <t>https://twitter.com/vrajshahspeaks</t>
  </si>
  <si>
    <t>https://twitter.com/epagedigitalind</t>
  </si>
  <si>
    <t>https://twitter.com/noble_vn</t>
  </si>
  <si>
    <t>https://twitter.com/vshadders</t>
  </si>
  <si>
    <t>https://twitter.com/peeljoanna</t>
  </si>
  <si>
    <t>https://twitter.com/mojodaddy</t>
  </si>
  <si>
    <t>https://twitter.com/flowery6</t>
  </si>
  <si>
    <t>https://twitter.com/jbethjs</t>
  </si>
  <si>
    <t>https://twitter.com/wajihtabish</t>
  </si>
  <si>
    <t>https://twitter.com/wisenotherwise</t>
  </si>
  <si>
    <t>https://twitter.com/andiramdani</t>
  </si>
  <si>
    <t>https://twitter.com/richmckinney</t>
  </si>
  <si>
    <t>https://twitter.com/novumarketing</t>
  </si>
  <si>
    <t>https://twitter.com/socialmedianex</t>
  </si>
  <si>
    <t>https://twitter.com/kaizenads</t>
  </si>
  <si>
    <t>https://twitter.com/sam18th</t>
  </si>
  <si>
    <t>https://twitter.com/web_pixelportal</t>
  </si>
  <si>
    <t>https://twitter.com/ricardozam</t>
  </si>
  <si>
    <t>https://twitter.com/prospertaru</t>
  </si>
  <si>
    <t>https://twitter.com/romanjancic</t>
  </si>
  <si>
    <t>https://twitter.com/socialguru007</t>
  </si>
  <si>
    <t>https://twitter.com/ginevraadamoli</t>
  </si>
  <si>
    <t>https://twitter.com/binaryic</t>
  </si>
  <si>
    <t>https://twitter.com/tejashweta</t>
  </si>
  <si>
    <t>https://twitter.com/qtttutors</t>
  </si>
  <si>
    <t>https://twitter.com/elainebeare</t>
  </si>
  <si>
    <t>https://twitter.com/lindseybwashere</t>
  </si>
  <si>
    <t>https://twitter.com/gregcarrasco</t>
  </si>
  <si>
    <t>https://twitter.com/robcairns</t>
  </si>
  <si>
    <t>https://twitter.com/wisd0m_bridge</t>
  </si>
  <si>
    <t>https://twitter.com/bestclerks</t>
  </si>
  <si>
    <t>https://twitter.com/dewieirig</t>
  </si>
  <si>
    <t>https://twitter.com/micwonderland</t>
  </si>
  <si>
    <t>https://twitter.com/cjscribe</t>
  </si>
  <si>
    <t>https://twitter.com/jamesbullock81</t>
  </si>
  <si>
    <t>https://twitter.com/blairallenagen1</t>
  </si>
  <si>
    <t>https://twitter.com/bzsms</t>
  </si>
  <si>
    <t>https://twitter.com/keithflynn</t>
  </si>
  <si>
    <t>https://twitter.com/junelevenco</t>
  </si>
  <si>
    <t>https://twitter.com/giovanbatistag</t>
  </si>
  <si>
    <t>https://twitter.com/followermob</t>
  </si>
  <si>
    <t>https://twitter.com/janevlyang</t>
  </si>
  <si>
    <t>https://twitter.com/some_marinosson</t>
  </si>
  <si>
    <t>https://twitter.com/dmalert</t>
  </si>
  <si>
    <t>https://twitter.com/missshandarenee</t>
  </si>
  <si>
    <t>https://twitter.com/danagarrison</t>
  </si>
  <si>
    <t>https://twitter.com/robinyearsley</t>
  </si>
  <si>
    <t>https://twitter.com/tastefullyso</t>
  </si>
  <si>
    <t>https://twitter.com/memoserrano</t>
  </si>
  <si>
    <t>https://twitter.com/margfontana</t>
  </si>
  <si>
    <t>https://twitter.com/savvy_writer</t>
  </si>
  <si>
    <t>https://twitter.com/saralmarino</t>
  </si>
  <si>
    <t>https://twitter.com/mediamashsocial</t>
  </si>
  <si>
    <t>https://twitter.com/valorey</t>
  </si>
  <si>
    <t>https://twitter.com/bombandbossy</t>
  </si>
  <si>
    <t>https://twitter.com/tiinakirves</t>
  </si>
  <si>
    <t>https://twitter.com/thedfellow</t>
  </si>
  <si>
    <t>https://twitter.com/k_mccullough</t>
  </si>
  <si>
    <t>https://twitter.com/scottdavthrive</t>
  </si>
  <si>
    <t>https://twitter.com/brewervasocial</t>
  </si>
  <si>
    <t>https://twitter.com/muhsinalaca</t>
  </si>
  <si>
    <t>https://twitter.com/fiscalcliffw</t>
  </si>
  <si>
    <t>https://twitter.com/mediabulge</t>
  </si>
  <si>
    <t>https://twitter.com/net_ambition</t>
  </si>
  <si>
    <t>https://twitter.com/robinquinninla</t>
  </si>
  <si>
    <t>https://twitter.com/techieappy</t>
  </si>
  <si>
    <t>https://twitter.com/webgirltj</t>
  </si>
  <si>
    <t>https://twitter.com/nlpwarrior</t>
  </si>
  <si>
    <t>https://twitter.com/danijel49195594</t>
  </si>
  <si>
    <t>https://twitter.com/sorilbrans</t>
  </si>
  <si>
    <t>https://twitter.com/hashtagify</t>
  </si>
  <si>
    <t>https://twitter.com/sweetypw88</t>
  </si>
  <si>
    <t>https://twitter.com/nextwave</t>
  </si>
  <si>
    <t>https://twitter.com/natgeophotos</t>
  </si>
  <si>
    <t>https://twitter.com/who</t>
  </si>
  <si>
    <t>https://twitter.com/meetedgar</t>
  </si>
  <si>
    <t>https://twitter.com/heidicohen</t>
  </si>
  <si>
    <t>https://twitter.com/calocollective</t>
  </si>
  <si>
    <t>https://twitter.com/ammarketing_nl</t>
  </si>
  <si>
    <t>https://twitter.com/sellozoofficial</t>
  </si>
  <si>
    <t>https://twitter.com/kimmcreynolds</t>
  </si>
  <si>
    <t>https://twitter.com/zelstom</t>
  </si>
  <si>
    <t>https://twitter.com/sproutsocial</t>
  </si>
  <si>
    <t>https://twitter.com/imananahuja</t>
  </si>
  <si>
    <t>https://twitter.com/tapcrawlers</t>
  </si>
  <si>
    <t>https://twitter.com/blairepaiso</t>
  </si>
  <si>
    <t>https://twitter.com/nismpulse</t>
  </si>
  <si>
    <t>https://twitter.com/jaimeshine</t>
  </si>
  <si>
    <t>https://twitter.com/sociallight_</t>
  </si>
  <si>
    <t>https://twitter.com/leadtail</t>
  </si>
  <si>
    <t>https://twitter.com/brandsdiscovery</t>
  </si>
  <si>
    <t>https://twitter.com/koomekevo</t>
  </si>
  <si>
    <t>https://twitter.com/itskac</t>
  </si>
  <si>
    <t>https://twitter.com/fraasco85</t>
  </si>
  <si>
    <t>https://twitter.com/popup_2015</t>
  </si>
  <si>
    <t>https://twitter.com/startupmag17</t>
  </si>
  <si>
    <t>https://twitter.com/richardbouchez</t>
  </si>
  <si>
    <t>https://twitter.com/agencysimply</t>
  </si>
  <si>
    <t>https://twitter.com/supersaiyantoto</t>
  </si>
  <si>
    <t>https://twitter.com/cooeesocialhq</t>
  </si>
  <si>
    <t>https://twitter.com/manojpallai</t>
  </si>
  <si>
    <t>https://twitter.com/brettdixon</t>
  </si>
  <si>
    <t>https://twitter.com/dpomuk</t>
  </si>
  <si>
    <t>https://twitter.com/monisbukhari</t>
  </si>
  <si>
    <t>https://twitter.com/dankmbp</t>
  </si>
  <si>
    <t>https://twitter.com/bloggingtop25</t>
  </si>
  <si>
    <t>https://twitter.com/scholezforum</t>
  </si>
  <si>
    <t>https://twitter.com/maupanas</t>
  </si>
  <si>
    <t>https://twitter.com/franconegot</t>
  </si>
  <si>
    <t>https://twitter.com/bypeers</t>
  </si>
  <si>
    <t>https://twitter.com/samirlahlabat</t>
  </si>
  <si>
    <t>imsrfaisal
#SMTLive Recap: Everything You
Need to Know about TikTok https://t.co/li8CvOc6CN
| #digitalmarketing #SocialMedia</t>
  </si>
  <si>
    <t>linkbuildingmoz
RT @imSrFaisal: #SMTLive Recap:
Everything You Need to Know about
TikTok https://t.co/li8CvOc6CN
| #digitalmarketing #SocialMedia</t>
  </si>
  <si>
    <t>christhames35
#SMTLive #VCBuzz #Digital360Chat</t>
  </si>
  <si>
    <t>marisalouw
#SMTLive Recap: How to Choose the
Right Marketing Automation System
for Your Team https://t.co/GaT6Qoue8W
#marketing #automation https://t.co/aN7eUDcjJe</t>
  </si>
  <si>
    <t>violetsriy
RT @socialmedia2day: 30 mins to
#SMTLive -- here's how to participate.
https://t.co/9kmturnjuV https://t.co/5W2aJ7j8X2</t>
  </si>
  <si>
    <t>socialmedia2day
Our #SMTLive community shared some
great insights into developing
your brand voice in our most recent
Twitter chat #smm https://t.co/1IPax2UpqG</t>
  </si>
  <si>
    <t>mftnjd
RT @socialmedia2day: Today's chat
is called "Social Media Content
Creation: Finding Your Voice" Let's
start with something simple. Q1
- Wha…</t>
  </si>
  <si>
    <t>redphantom
A1: Tone adds specific flavor to
your voice based on factors like
audience, situation, and channel.
Essentially, there is one voice
for your brand and many tones that
refine that voice. Voice is a mission
statement #SMTLive</t>
  </si>
  <si>
    <t>clowerycontent
@socialmedia2day A2 #SMTLive Give
unique answers, tips, and share
advice that comes from a genuine
place. Over time, users will start
to see you as a voice of reason
and an expert in your field, and
that's what having a unique voice
is all about.</t>
  </si>
  <si>
    <t>jennykim
RT @MadalynSklar: This is an awesome
list of Twitter chats from @AwarioApp!
_xD83D__xDE00_ Check out: #SocialROI (that
I host every Tues 5pm ET), #smec…</t>
  </si>
  <si>
    <t xml:space="preserve">awarioapp
</t>
  </si>
  <si>
    <t>madalynsklar
This is an awesome list of Twitter
chats from @AwarioApp! _xD83D__xDE00_ Check
out: #SocialROI (that I host every
Tues 5pm ET), #smechat, #SMTLive,
#VCbuzz, #ContentClubUK, #CMWorld,
#PPCchat, #SEOchat, #Digital360Chat,
#SEMrushChat What's your favorite
chat? _xD83E__xDD14_ https://t.co/u9zxDtMTvW</t>
  </si>
  <si>
    <t>markcbiddle
@socialmedia2day A3 Video brings
it to life - through your people
you are displaying personality
/ character #SMTlive</t>
  </si>
  <si>
    <t>mrand247
RT @Brandi_Rand: @socialmedia2day
A3: Various ways: use of certain
language, emojis or gifs. Defining
the role of your brand voice: are
you…</t>
  </si>
  <si>
    <t>brandi_rand
@socialmedia2day A6: _xD83D__xDCCC_ Branded
templates for images, ebooks, etc.
_xD83D__xDCCC_Gifs -- like I've been doing
this entire chat _xD83D__xDCCC_ Video (if you
create video for your brand you
are a step above the rest!) _xD83D__xDCCC_
Similar filters for your creative
/ images #SMTLive</t>
  </si>
  <si>
    <t>growmap
RT @MadalynSklar: This is an awesome
list of Twitter chats from @AwarioApp!
_xD83D__xDE00_ Check out: #SocialROI (that
I host every Tues 5pm ET), #smec…</t>
  </si>
  <si>
    <t>smcstl
RT @socialmedia2day: Q3 - What
are the different ways you can
display your brand voice on social?
#SMTLive https://t.co/I5Uk4EuEoX</t>
  </si>
  <si>
    <t>tamkoen
@socialmedia2day Tokyo-based digital
marketing agency TAMKO here! #SMTLive
_xD83D__xDC4B__xD83C__xDDEF__xD83C__xDDF5_</t>
  </si>
  <si>
    <t>annanaylor__
I love #SMTLive - talking and brainstorming
with likeminded content creators
makes me feel all warm and fuzzy
_xD83E__xDD70_ @socialmedia2day</t>
  </si>
  <si>
    <t>pnmcpherson
@MoreLove_LessH8 Oh yes, as a campaign
it definitely could work well!
#SMTLive</t>
  </si>
  <si>
    <t>morelove_lessh8
@socialmedia2day @SocialLight_
@SproutSocial There's a difference
between using snark and even sarcasm
and being offensive. Getting a
laugh is never worth offending
someone else. #SMTLive</t>
  </si>
  <si>
    <t xml:space="preserve">southwestair
</t>
  </si>
  <si>
    <t xml:space="preserve">samsungus
</t>
  </si>
  <si>
    <t>medialabsmpd
RT @socialmedia2day: This has been
an awesome conversation! Thank
you all for joining and sharing
your thoughts. We have one last
Q for you…</t>
  </si>
  <si>
    <t>elevatedonline
A6. #SMTLive https://t.co/MF1PeVnrds
https://t.co/Q8gq53vZkN</t>
  </si>
  <si>
    <t>jenniferbakerco
@socialmedia2day A6: #SMTLive https://t.co/DLkPjDx1mi</t>
  </si>
  <si>
    <t xml:space="preserve">oreo
</t>
  </si>
  <si>
    <t>silalott
A6 - Liking, following, sharing,
reacting. #SMTLive</t>
  </si>
  <si>
    <t>michelle__roy
@socialmedia2day A5: Either being
rude or not responding to people
who are trying to engage with them
#SMTLive</t>
  </si>
  <si>
    <t>gregorytsimpson
Recap from #SMTLive Twitter chat
where I shared my expertise on
brand voice. #marketing #brandvoice
#brand #twitter #socialmedia https://t.co/odYRbVwCEd</t>
  </si>
  <si>
    <t>mycorporation
@socialmedia2day A6: Say it with
a GIF! Share the love with your
customer base through fun, relevant
GIF imagery. #SMTLive https://t.co/oOwREaNpsS</t>
  </si>
  <si>
    <t>bfrodriguez_
@socialmedia2day A6 - a very healthy
dose of visuals. #SMTLive</t>
  </si>
  <si>
    <t>frogplum
@socialmedia2day A6. Pictures and
video! Visuals are an amazing way
to convey who your brand is and
what they do. This can also be
done through podcasts, livestreams
and webinars as these all have
the ability to showcase your brand
voice through a legitimate voice!
#SMTLive</t>
  </si>
  <si>
    <t>ccrossjohnson
Facts. #SMTlive https://t.co/OUiNG0yx2C</t>
  </si>
  <si>
    <t>imarketinginc
@socialmedia2day A6: Visuals. A
picture (or video) is worth a thousand
words! #SMTLive</t>
  </si>
  <si>
    <t>scupbrasil
RT @socialmedia2day: Today's chat
is called "Social Media Content
Creation: Finding Your Voice" Let's
start with something simple. Q1
- Wha…</t>
  </si>
  <si>
    <t>iamdesireaka
RT @socialmedia2day: Q4 - What
types of voices do people tend
to favor on social media? #SMTLive
https://t.co/nyO32Q8kOR</t>
  </si>
  <si>
    <t>svanismail
RT @socialmedia2day: Today's chat
is called "Social Media Content
Creation: Finding Your Voice" Let's
start with something simple. Q1
- Wha…</t>
  </si>
  <si>
    <t>aranducito
RT @socialmedia2day: Today's chat
is called "Social Media Content
Creation: Finding Your Voice" Let's
start with something simple. Q1
- Wha…</t>
  </si>
  <si>
    <t>jfouts
A picture is worth a thousand words.
But a gif? #SMTLive https://t.co/Aw9klTOCSD</t>
  </si>
  <si>
    <t>elenacsalazar
RT @PaigeDoerner: @socialmedia2day
A1: The way that you interact with
the world as your brand! It’s your
attitude, personality, uniqueness,…</t>
  </si>
  <si>
    <t>paigedoerner
@socialmedia2day A1: The way that
you interact with the world as
your brand! It’s your attitude,
personality, uniqueness, and representation
of your mission to your audience.
#SMTLive</t>
  </si>
  <si>
    <t>angelastack
RT @socialmedia2day: Q5 - What
are the biggest mistakes a brand
can make on social media (in terms
of their voice/written content)?
#SMTLive</t>
  </si>
  <si>
    <t>ahikiiriza
RT @socialmedia2day: Q4 - What
types of voices do people tend
to favor on social media? #SMTLive
https://t.co/nyO32Q8kOR</t>
  </si>
  <si>
    <t>staymotivated_7
RT @MadalynSklar: This is an awesome
list of Twitter chats from @AwarioApp!
_xD83D__xDE00_ Check out: #SocialROI (that
I host every Tues 5pm ET), #smec…</t>
  </si>
  <si>
    <t>bwatwood
@Rebecca64279583 Glanced through
this hashtag chat ... some interesting
points! #SMTLive #ED6306</t>
  </si>
  <si>
    <t xml:space="preserve">rebecca64279583
</t>
  </si>
  <si>
    <t>paulcharrison
RT @CarveSocial: A1: Your brand
voice is your brand's personality!
It's a big part of what defines
you. Your tone when communicating
with y…</t>
  </si>
  <si>
    <t>carvesocial
A1: Your brand voice is your brand's
personality! It's a big part of
what defines you. Your tone when
communicating with your clients/customers.
Think about your audience when
defining your brand voice. What
do they want to hear? #SMTLive
https://t.co/2gevEDr88O</t>
  </si>
  <si>
    <t>genepetrovlmc
RT @MadalynSklar: This is an awesome
list of Twitter chats from @AwarioApp!
_xD83D__xDE00_ Check out: #SocialROI (that
I host every Tues 5pm ET), #smec…</t>
  </si>
  <si>
    <t>marifasanaro
RT @socialmedia2day: Q4 - What
types of voices do people tend
to favor on social media? #SMTLive
https://t.co/nyO32Q8kOR</t>
  </si>
  <si>
    <t>seoscottsdale
RT @socialmedia2day: Q3 - What
are the different ways you can
display your brand voice on social?
#SMTLive https://t.co/I5Uk4EuEoX</t>
  </si>
  <si>
    <t>phoebebain
RT @socialmedia2day: Planning future
Twitter chats: What do you want
to chat with the group + learn
more about #SMTLive?</t>
  </si>
  <si>
    <t>directmediatips
RT @socialmedia2day: This has been
an awesome conversation! Thank
you all for joining and sharing
your thoughts. We have one last
Q for you…</t>
  </si>
  <si>
    <t>xoxogoldie
RT @vrajshahspeaks: @socialmedia2day
A5: #SMTLive 1. Wrong Promises
2. Wrong and Misplaced Content
3. By not responding for negative
revi…</t>
  </si>
  <si>
    <t>vrajshahspeaks
@MadalynSklar @heidicohen I have
attended many #TwitterChats I personally
liked #TwitterSmarter #solobizchat
#smechat #semchat &amp;amp; #SMTLive
#TwitterSmarter</t>
  </si>
  <si>
    <t>epagedigitalind
RT @socialmedia2day: Today's chat
is called "Social Media Content
Creation: Finding Your Voice" Let's
start with something simple. Q1
- Wha…</t>
  </si>
  <si>
    <t>noble_vn
@socialmedia2day A5: #SMTLive https://t.co/uioex7YWUR</t>
  </si>
  <si>
    <t>vshadders
RT @CarveSocial: A1: Your brand
voice is your brand's personality!
It's a big part of what defines
you. Your tone when communicating
with y…</t>
  </si>
  <si>
    <t>peeljoanna
RT @socialmedia2day: Q5 - What
are the biggest mistakes a brand
can make on social media (in terms
of their voice/written content)?
#SMTLive</t>
  </si>
  <si>
    <t>mojodaddy
RT @socialmedia2day: Today's chat
is called "Social Media Content
Creation: Finding Your Voice" Let's
start with something simple. Q1
- Wha…</t>
  </si>
  <si>
    <t>flowery6
Problems with the keyboard, guys?
_xD83D__xDE09_ @socialmedia2day #SMTLive https://t.co/9FwRQ0Ocvc</t>
  </si>
  <si>
    <t>jbethjs
RT @MadalynSklar: This is an awesome
list of Twitter chats from @AwarioApp!
_xD83D__xDE00_ Check out: #SocialROI (that
I host every Tues 5pm ET), #smec…</t>
  </si>
  <si>
    <t>wajihtabish
FUN FACT: Social media scheduling
is the #1 use for marketing automation
today. How do you feel about this?
#SMTLive https://t.co/PbPPoAHwSn
https://t.co/VHOwvGkBUc</t>
  </si>
  <si>
    <t>wisenotherwise
How to Participate in a Twitter
chat https://t.co/cHM8Vvn0XD #smtlive</t>
  </si>
  <si>
    <t>andiramdani
#SMTLIve Recap: Defining Brand
Voice https://t.co/sEmd9huqxA https://t.co/yX59SXUnqU</t>
  </si>
  <si>
    <t>richmckinney
#SMTLIve Recap: Defining Brand
Voice https://t.co/L3XMKUPr1C</t>
  </si>
  <si>
    <t>novumarketing
#SMTLIve Recap: Defining Brand
Voice https://t.co/X4ZbHorOBc https://t.co/4Y0OXlIF9k</t>
  </si>
  <si>
    <t>socialmedianex
#SMTLIve Recap: Defining Brand
Voice https://t.co/tsZqAIzTAx https://t.co/uSV7nMB9Fm</t>
  </si>
  <si>
    <t>kaizenads
#SMTLIve Recap: Defining Brand
Voice https://t.co/fN1iVGBTbB https://t.co/XO2nb6h67s</t>
  </si>
  <si>
    <t>sam18th
#SMTLIve Recap: Defining Brand
Voice https://t.co/LotDctINFJ https://t.co/KvEfo2YqGO</t>
  </si>
  <si>
    <t>web_pixelportal
RT @socialmedia2day: In our most
recent #SMTLive Twitter chat, we
had a lively discussion on the
how and why of brand voice. Here's
a recap…</t>
  </si>
  <si>
    <t>ricardozam
#SMTLIve Recap: Defining Brand
Voice https://t.co/73NP7cWJ0w</t>
  </si>
  <si>
    <t>prospertaru
#SMTLIve Recap: Defining Brand
Voice #livelongdigital #tweakmywebsite
#seo https://t.co/oAhCFxaSVg</t>
  </si>
  <si>
    <t>romanjancic
RT @SocialGuru007: #SMTLIve Recap:
Defining Brand Voice https://t.co/FASPxFZsv0</t>
  </si>
  <si>
    <t>socialguru007
#SMTLive Recap: Expertly Crafting
Your Brand Voice https://t.co/AXUR4fRpZY
https://t.co/rXuXzLL1v5</t>
  </si>
  <si>
    <t>ginevraadamoli
#SMTLive Recap: Defining Brand
Voice https://t.co/ZDPxcNJdNW https://t.co/aIkH26bewK</t>
  </si>
  <si>
    <t>binaryic
Every #brand has a different, specific
#target #audience, and brand #voice
is one of your #company's main
#tools in getting said audience's
#attention. Learn here:https://t.co/3xHdO4ai8r
#Binaryic #social #company #SMTLive
#socialmedia #strategy https://t.co/EiRsZl6563</t>
  </si>
  <si>
    <t>tejashweta
RT @Binaryic: Every #brand has
a different, specific #target #audience,
and brand #voice is one of your
#company's main #tools in getting
s…</t>
  </si>
  <si>
    <t>qtttutors
Top story: #SMTLIve Recap: Defining
Brand Voice | Social Media Today
https://t.co/2AZXMKoDZR, see more
https://t.co/unFl8Ya5xH</t>
  </si>
  <si>
    <t>elainebeare
#SMTLIve Recap: Defining #BrandVoice
via @socialmedia2day https://t.co/Z6QL3a7kP9
https://t.co/Qh30dgdKzG</t>
  </si>
  <si>
    <t>lindseybwashere
RT @socialmedia2day: In our most
recent #SMTLive Twitter chat, we
had a lively discussion on the
how and why of brand voice. Here's
a recap…</t>
  </si>
  <si>
    <t>gregcarrasco
Greg's Daily Planet is out! The
Best on-line newspaper, according
to him. Subscribe now and get it
daily! https://t.co/inKbtUa9g6
#nhldraft #smtlive</t>
  </si>
  <si>
    <t>robcairns
#SMTLive Recap: Defining Brand
Voice | Social Media Today https://t.co/pbIQPhYtzF</t>
  </si>
  <si>
    <t>wisd0m_bridge
RT @socialmedia2day: Q3 - What
are the different ways you can
display your brand voice on social?
#SMTLive https://t.co/I5Uk4EuEoX</t>
  </si>
  <si>
    <t>bestclerks
#SMTLive Recap: Expertly Crafting
Your Brand Voice https://t.co/Z7idtuH6JO</t>
  </si>
  <si>
    <t>dewieirig
#SMTLive Recap: Expertly Crafting
Your Brand Voice https://t.co/CaYljVrWR8
#socialmedia</t>
  </si>
  <si>
    <t>micwonderland
#SMTLive Recap: Expertly Crafting
Your Brand Voice https://t.co/xMVaDSaSr6
#socialmedia #marketing #strategy</t>
  </si>
  <si>
    <t>cjscribe
#SMTLive Recap: Expertly Crafting
Your Brand Voice https://t.co/L77RW4Bn4V
How do you craft your brand voice?
We asked our #SMTLive community
for their thoughts. #socialmedia</t>
  </si>
  <si>
    <t>jamesbullock81
#SMTLive Recap: Expertly Crafting
Your Brand Voice https://t.co/86rrP8BXFK
https://t.co/6oKMvOTLZv</t>
  </si>
  <si>
    <t>blairallenagen1
#SMTLive Recap: Expertly Crafting
Your Brand Voice https://t.co/BvtQUQ7oNu
https://t.co/S6T2vaXgML</t>
  </si>
  <si>
    <t>bzsms
#SMTLive Recap: Expertly Crafting
Your Brand Voice https://t.co/9jqxyDzCtC</t>
  </si>
  <si>
    <t>keithflynn
#SMTLive Recap: Expertly Crafting
Your Brand Voice https://t.co/9TQVc1Snhi</t>
  </si>
  <si>
    <t>junelevenco
#SMTLive Recap: Expertly Crafting
Your Brand Voice https://t.co/xYSrRRMOPo
https://t.co/svcsH5a4wM</t>
  </si>
  <si>
    <t>giovanbatistag
#SMTLive Recap: Expertly Crafting
Your Brand Voice https://t.co/lNg2xI46zN
https://t.co/x3jxANhvCq</t>
  </si>
  <si>
    <t>followermob
#SMTLive Recap: Expertly Crafting
Your Brand Voice https://t.co/6CwCBeLCN8</t>
  </si>
  <si>
    <t>janevlyang
#SMTLive Recap: Defining Brand
Voice https://t.co/76ox4YZfMU via
@socialmedia2day</t>
  </si>
  <si>
    <t>some_marinosson
#SocialMediaTips #SMTLive Recap:
Expertly Crafting Your Brand Voice
https://t.co/lNNXbTEe1H #socialmedia
#DigitalMarketing</t>
  </si>
  <si>
    <t>dmalert
RT @SoMe_Marinosson: #SocialMediaTips
#SMTLive Recap: Expertly Crafting
Your Brand Voice https://t.co/HYuQWcTd6n
#socialmedia #DigitalMarketing</t>
  </si>
  <si>
    <t>missshandarenee
#SMTLive Recap: Expertly Crafting
Your Brand Voice https://t.co/Pc5yBGyMRb
https://t.co/v8miz1ALzh</t>
  </si>
  <si>
    <t>danagarrison
#SMTLive Recap: Expertly Crafting
Your Brand Voice https://t.co/k11Kbw8Ehg</t>
  </si>
  <si>
    <t>robinyearsley
Expertly Crafting Your Brand Voice
#SocialMedia #SMTLive https://t.co/UjOxn8zrXa</t>
  </si>
  <si>
    <t>tastefullyso
#SMTLive Recap: Expertly Crafting
Your Brand Voice https://t.co/wvPRCH8eTk
https://t.co/UHNG7Z9aUH</t>
  </si>
  <si>
    <t>memoserrano
RT @socialmedia2day: Have you developed
your brand voice yet? What does
that even mean? We discussed this
and more in our most recent #SMTL…</t>
  </si>
  <si>
    <t>margfontana
RT @socialmedia2day: Have you developed
your brand voice yet? What does
that even mean? We discussed this
and more in our most recent #SMTL…</t>
  </si>
  <si>
    <t>savvy_writer
RT @socialmedia2day: Have you developed
your brand voice yet? What does
that even mean? We discussed this
and more in our most recent #SMTL…</t>
  </si>
  <si>
    <t>saralmarino
RT @socialmedia2day: Have you developed
your brand voice yet? What does
that even mean? We discussed this
and more in our most recent #SMTL…</t>
  </si>
  <si>
    <t>mediamashsocial
#SMTLive Recap: Expertly Crafting
Your Brand Voice https://t.co/Mxm5iqR3ZJ</t>
  </si>
  <si>
    <t>valorey
#SMTLive Recap: Expertly Crafting
Your Brand Voice https://t.co/KvR7GcgDWV</t>
  </si>
  <si>
    <t>bombandbossy
RT @socialmedia2day: Have you developed
your brand voice yet? What does
that even mean? We discussed this
and more in our most recent #SMTL…</t>
  </si>
  <si>
    <t>tiinakirves
RT @socialmedia2day: Have you developed
your brand voice yet? What does
that even mean? We discussed this
and more in our most recent #SMTL…</t>
  </si>
  <si>
    <t>thedfellow
RT @socialmedia2day: Have you developed
your brand voice yet? What does
that even mean? We discussed this
and more in our most recent #SMTL…</t>
  </si>
  <si>
    <t>k_mccullough
#SMTLive Recap: Expertly Crafting
Your Brand Voice https://t.co/wF7ZjXBtfB
#branding #brandvoice</t>
  </si>
  <si>
    <t>scottdavthrive
RT @socialmedia2day: Have you developed
your brand voice yet? What does
that even mean? We discussed this
and more in our most recent #SMTL…</t>
  </si>
  <si>
    <t>brewervasocial
#SMTLive Recap: Expertly Crafting
Your Brand Voice https://t.co/lhp5QiqHQa
#SMM #Socialmedia</t>
  </si>
  <si>
    <t>muhsinalaca
RT @socialmedia2day: Our #SMTLive
community shared some great insights
into developing your brand voice
in our most recent Twitter chat
#sm…</t>
  </si>
  <si>
    <t>fiscalcliffw
RT @socialmedia2day: Our #SMTLive
community shared some great insights
into developing your brand voice
in our most recent Twitter chat
#sm…</t>
  </si>
  <si>
    <t>mediabulge
#SMTLive Recap: Expertly Crafting
Your Brand Voice https://t.co/f8UWIXBGKO
https://t.co/rlvlrVDnPf</t>
  </si>
  <si>
    <t>net_ambition
RT @mediabulge: #SMTLive Recap:
Expertly Crafting Your Brand Voice
https://t.co/f8UWIXBGKO https://t.co/rlvlrVDnPf</t>
  </si>
  <si>
    <t>robinquinninla
RT @socialmedia2day: In our most
recent #SMTLive Twitter chat, we
had a lively discussion on the
how and why of brand voice. Here's
a recap…</t>
  </si>
  <si>
    <t>techieappy
#SMTLive Recap: Expertly Crafting
Your Brand Voice https://t.co/fvJgry4RhG</t>
  </si>
  <si>
    <t>webgirltj
#SMTLive Recap: Expertly Crafting
Your Brand Voice https://t.co/MyP5a2O8ln
https://t.co/L5ZQJ2PLpJ</t>
  </si>
  <si>
    <t>nlpwarrior
RT @socialmedia2day: Have you developed
your brand voice yet? What does
that even mean? We discussed this
and more in our most recent #SMTL…</t>
  </si>
  <si>
    <t>danijel49195594
RT @socialmedia2day: In our most
recent #SMTLive Twitter chat, we
had a lively discussion on the
how and why of brand voice. Here's
a recap…</t>
  </si>
  <si>
    <t>sorilbrans
#SMTLive Recap: Expertly Crafting
Your Brand Voice https://t.co/X6zlkOdULQ</t>
  </si>
  <si>
    <t>hashtagify
RT @socialmedia2day "Do you even
need a 'brand voice' on social?
We discussed this and more in our
most recent #SMTLive Twitter chat
#smmhttps://www.socialmediatoday.com/news/smtlive-recap-expertly-crafting-your-brand-voice/556982/
…"</t>
  </si>
  <si>
    <t>sweetypw88
RT @socialmedia2day: Did you miss
our most recent #SMTLive Twitter
chat on brand voice? Here's a recap
of the discussion: #digitalmarketing…</t>
  </si>
  <si>
    <t>nextwave
Expertly Crafting Your Brand Voice
#SocialMedia #SMTLive https://t.co/24gxPtMA8G</t>
  </si>
  <si>
    <t xml:space="preserve">natgeophotos
</t>
  </si>
  <si>
    <t xml:space="preserve">who
</t>
  </si>
  <si>
    <t xml:space="preserve">meetedgar
</t>
  </si>
  <si>
    <t xml:space="preserve">heidicohen
</t>
  </si>
  <si>
    <t>calocollective
@socialmedia2day A3: Showing “behind
the scenes” content through platforms
such as IG Stories displays brand
voice while helping your audience
to feel more connected. #SMTLive</t>
  </si>
  <si>
    <t>ammarketing_nl
RT @socialmedia2day: Did you miss
our most recent #SMTLive Twitter
chat on brand voice? Here's a recap
of the discussion: #digitalmarketing…</t>
  </si>
  <si>
    <t xml:space="preserve">sellozoofficial
</t>
  </si>
  <si>
    <t xml:space="preserve">kimmcreynolds
</t>
  </si>
  <si>
    <t>zelstom
RT @MoreLove_LessH8: @socialmedia2day
A2: I think the key is consistency.
Your brand should carry over the
voice you've chosen to social me…</t>
  </si>
  <si>
    <t xml:space="preserve">sproutsocial
</t>
  </si>
  <si>
    <t>imananahuja
@socialmedia2day A5 - To watch
the competitors too carefully.
Your audience segment might be
different, your branding and content
might be attracting different people.
Watching a competitor's content
without understanding why they
did what they did is one mistake
brands make. #SMTLive</t>
  </si>
  <si>
    <t>tapcrawlers
@socialmedia2day Most brands behave
like a 'Brand' on social media.
People come to social media to
fulfill their social needs. Brands
must fit in seamlessly by voicing
their opinions on social and current
issues. #SMTLive #Tapcrawlers</t>
  </si>
  <si>
    <t>blairepaiso
@socialmedia2day Being afraid to
tackle issues head on in front
of your audience. It’s a tricky
one, but hiding and vagueness I
think make it worse #SMTLive</t>
  </si>
  <si>
    <t>nismpulse
Check out the recap of when @socialmedia2day
asked #Twitter users to share their
#LinkedIn experiences using #SMTLive.
https://t.co/Ja1xBs5b3O https://t.co/4MHRP1yXsJ</t>
  </si>
  <si>
    <t>jaimeshine
#SMTLive Recap: Expertly Crafting
Your Brand Voice https://t.co/Kiui5rzdNM
via @socialmedia2day #branding
#SMM #marketingstrategy https://t.co/AsHdrrWggZ</t>
  </si>
  <si>
    <t>sociallight_
@socialmedia2day @SproutSocial
Thanks.. Agree that sometimes snarky
comments can be hilarious and everyone
likes a good laugh. Still surprised
it gets a relatively high mention.
#SMTLive</t>
  </si>
  <si>
    <t>leadtail
#SMTLive Recap: Expertly Crafting
Your Brand Voice https://t.co/Uhrd8qGyjx
via @socialmedia2day #DigitalMarketing
https://t.co/9gfpPWIVs6</t>
  </si>
  <si>
    <t>brandsdiscovery
RT @Leadtail: #SMTLive Recap: Expertly
Crafting Your Brand Voice https://t.co/Uhrd8qGyjx
via @socialmedia2day #DigitalMarketing
https://t.c…</t>
  </si>
  <si>
    <t>koomekevo
RT @socialmedia2day: Did you miss
our most recent #SMTLive Twitter
chat on brand voice? Here's a recap
of the discussion: #digitalmarketing…</t>
  </si>
  <si>
    <t>itskac
RT @socialmedia2day: Have you developed
your brand voice yet? What does
that even mean? We discussed this
and more in our most recent #SMTL…</t>
  </si>
  <si>
    <t>fraasco85
RT @socialmedia2day: Have you developed
your brand voice yet? What does
that even mean? We discussed this
and more in our most recent #SMTL…</t>
  </si>
  <si>
    <t>popup_2015
RT @socialmedia2day: Have you developed
your brand voice yet? What does
that even mean? We discussed this
and more in our most recent #SMTL…</t>
  </si>
  <si>
    <t>startupmag17
RT @socialmedia2day: Have you developed
your brand voice yet? What does
that even mean? We discussed this
and more in our most recent #SMTL…</t>
  </si>
  <si>
    <t>richardbouchez
RT @socialmedia2day: Have you developed
your brand voice yet? What does
that even mean? We discussed this
and more in our most recent #SMTL…</t>
  </si>
  <si>
    <t>agencysimply
RT @socialmedia2day: Have you developed
your brand voice yet? What does
that even mean? We discussed this
and more in our most recent #SMTL…</t>
  </si>
  <si>
    <t>supersaiyantoto
RT @socialmedia2day: Have you developed
your brand voice yet? What does
that even mean? We discussed this
and more in our most recent #SMTL…</t>
  </si>
  <si>
    <t>cooeesocialhq
RT @socialmedia2day: Have you developed
your brand voice yet? What does
that even mean? We discussed this
and more in our most recent #SMTL…</t>
  </si>
  <si>
    <t>manojpallai
Have you developed your brand voice
yet? What does that even mean?
We discussed this and more in our
most recent #SMTLive Twitter chat
#smm https://t.co/oTrJPTJXfz</t>
  </si>
  <si>
    <t>brettdixon
RT @socialmedia2day: Have you developed
your brand voice yet? What does
that even mean? We discussed this
and more in our most recent #SMTL…</t>
  </si>
  <si>
    <t>dpomuk
RT @socialmedia2day: Have you developed
your brand voice yet? What does
that even mean? We discussed this
and more in our most recent #SMTL…</t>
  </si>
  <si>
    <t>monisbukhari
#moniseum Our #SMTLive community
shared some great insights into
developing your brand voice in
our most recent Twitter chat #smm
https://t.co/FlDTizrRke - https://t.co/svS9dbMfOV</t>
  </si>
  <si>
    <t>dankmbp
RT @Leadtail: #SMTLive Recap: Expertly
Crafting Your Brand Voice https://t.co/Uhrd8qGyjx
via @socialmedia2day #DigitalMarketing
https://t.c…</t>
  </si>
  <si>
    <t>bloggingtop25
#SMTLIve Recap: Defining Brand
Voice https://t.co/lLZ6Dw9JSa -
via @BloggingTop25, by @socialmedia2day
https://t.co/eq0uw6o8ks</t>
  </si>
  <si>
    <t>scholezforum
RT @BloggingTop25: #SMTLIve Recap:
Defining Brand Voice https://t.co/lLZ6Dw9JSa
- via @BloggingTop25, by @socialmedia2day
https://t.co/eq0u…</t>
  </si>
  <si>
    <t>maupanas
Expertly Crafting Your Brand Voice
#SocialMedia #SMTLive https://t.co/5vBGHHpjsh</t>
  </si>
  <si>
    <t>franconegot
RT @socialmedia2day: Have you developed
your brand voice yet? What does
that even mean? We discussed this
and more in our most recent #SMTL…</t>
  </si>
  <si>
    <t>bypeers
Have you developed your brand voice
yet? What does that even mean?
We discussed this and more in our
most recent #SMTLive Twitter chat
#smm https://t.co/dkPha7xI1G</t>
  </si>
  <si>
    <t>samirlahlabat
#SMTLive Recap: Expertly Crafting
Your Brand Voice #socialmedia #SMM
https://t.co/aS1gGSuOOc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</si>
  <si>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</si>
  <si>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</si>
  <si>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</si>
  <si>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</si>
  <si>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</si>
  <si>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</si>
  <si>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</si>
  <si>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</si>
  <si>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</si>
  <si>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</si>
  <si>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</si>
  <si>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</si>
  <si>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</si>
  <si>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</si>
  <si>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</si>
  <si>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</si>
  <si>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</si>
  <si>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</si>
  <si>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</si>
  <si>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</si>
  <si>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</si>
  <si>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</si>
  <si>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</si>
  <si>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</si>
  <si>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</si>
  <si>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</si>
  <si>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</si>
  <si>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</si>
  <si>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</si>
  <si>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</si>
  <si>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</si>
  <si>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</si>
  <si>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</si>
  <si>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</si>
  <si>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</si>
  <si>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</si>
  <si>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</si>
  <si>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</si>
  <si>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</si>
  <si>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</si>
  <si>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</si>
  <si>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</si>
  <si>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</si>
  <si>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</si>
  <si>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</si>
  <si>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</si>
  <si>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</si>
  <si>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</si>
  <si>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</si>
  <si>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</si>
  <si>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</si>
  <si>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</si>
  <si>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</si>
  <si>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</si>
  <si>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</si>
  <si>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</si>
  <si>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</si>
  <si>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</si>
  <si>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</si>
  <si>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</si>
  <si>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</si>
  <si>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</si>
  <si>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</si>
  <si>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</si>
  <si>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</si>
  <si>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</si>
  <si>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</si>
  <si>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</si>
  <si>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</si>
  <si>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</si>
  <si>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</si>
  <si>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</si>
  <si>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</si>
  <si>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</si>
  <si>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</si>
  <si>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</si>
  <si>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https://t.co/1IPax2UpqG</t>
  </si>
  <si>
    <t>https://t.co/Db2Gl5t03E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</si>
  <si>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</si>
  <si>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</si>
  <si>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</si>
  <si>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</si>
  <si>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</si>
  <si>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</si>
  <si>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</si>
  <si>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</si>
  <si>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</si>
  <si>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</si>
  <si>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</si>
  <si>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</si>
  <si>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</si>
  <si>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</si>
  <si>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</si>
  <si>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</si>
  <si>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</si>
  <si>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</si>
  <si>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</si>
  <si>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</si>
  <si>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</si>
  <si>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</si>
  <si>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https://www.socialmediatoday.com/news/smtlive-recap-expertly-crafting-your-brand-voice/556982/ https://www.socialmediatoday.com/news/smtlive-recap-defining-brand-voice/556881/ https://www.socialmediatoday.com/news/how-to-participate-in-a-twitter-chat/546805/ https://www.socialmediatoday.com/news/smtlive-recap-defining-brand-voice/556881/?utm_source=twitter&amp;utm_medium=post&amp;utm_campaign=seokay&amp;utm_term=blogging&amp;utm_content=knowledge&amp;ref=bloggingtop25&amp;pix=1q68_0_0 https://twitter.com/CCrossJohnson/status/1138480516875902976 https://www.socialmediatoday.com/community/ https://www.socialmediatoday.com/news/smtlive-recap-defining-brand-voice/556881/?utm_source=Sailthru&amp;utm_medium=email&amp;utm_campaign=Issue:%202019-06-17%20Social%20Media%20Today%20Newsletter%20%5Bissue:21452%5D&amp;utm_term=Social%20Media%20Today https://twitter.com/MyCorporation/status/1138488927155699713</t>
  </si>
  <si>
    <t>https://www.socialmediatoday.com/news/smtlive-recap-defining-brand-voice/556881/ https://www.socialmediatoday.com/news/smtlive-recap-expertly-crafting-your-brand-voice/556982/ https://www.socialmediatoday.com/news/smtlive-recap-defining-brand-voice/556881/?utm_source=dlvr.it&amp;utm_medium=twitter https://www.socialmediatoday.com/news/smtlive-recap-expertly-crafting-your-brand-voice/556982/?utm_source=dlvr.it&amp;utm_medium=twitter https://t.co/1IPax2UpqG https://t.co/Db2Gl5t03E https://twitter.com/socialmedia2day/status/1138476373520068608 https://twitter.com/socialmedia2day/status/1138478081264562179 https://twitter.com/socialmedia2day/status/1138489944568193024 https://www.socialmediatoday.com/news/smtlive-recap-everything-you-need-to-know-about-tiktok/554765/?utm_source=dlvr.it&amp;utm_medium=twitter</t>
  </si>
  <si>
    <t>https://www.socialmediatoday.com/news/smtlive-recap-expertly-crafting-your-brand-voice/556982/ https://www.socialmediatoday.com/news/how-to-participate-in-a-twitter-chat/546805/ https://www.socialmediatoday.com/news/smtlive-twitter-chat-recap-marketing-your-business-on-linkedin/555692/</t>
  </si>
  <si>
    <t>https://twitter.com/socialmedia2day/status/1138476373520068608 https://twitter.com/socialmedia2day/status/1138478081264562179 https://twitter.com/socialmedia2day/status/1138481229119053825 https://twitter.com/socialmedia2day/status/1138485923707068416 https://twitter.com/socialmedia2day/status/1138488113083367424 https://twitter.com/socialmedia2day/status/1138489944568193024</t>
  </si>
  <si>
    <t>https://lnkd.in/dKtuje3 https://www.socialmediatoday.com/news/smtlive-recap-expertly-crafting-your-brand-voice/556982/?utm_source=dlvr.it&amp;utm_medium=twitter https://twitter.com/GregoryTSimpson/status/1138482586609696769</t>
  </si>
  <si>
    <t>https://www.socialmediatoday.com/news/smtlive-recap-expertly-crafting-your-brand-voice/556982/?utm_source=dlvr.it&amp;utm_medium=twitter https://www.socialmediatoday.com/news/smtlive-recap-defining-brand-voice/556881/?utm_source=dlvr.it&amp;utm_medium=twitter</t>
  </si>
  <si>
    <t>https://www.socialmediatoday.com/news/smtlive-recap-expertly-crafting-your-brand-voice/556982/ https://www.socialmediatoday.com/news/smtlive-recap-defining-brand-voice/556881/</t>
  </si>
  <si>
    <t>https://www.socialmediatoday.com/news/smtlive-recap-defining-brand-voice/556881/ https://www.socialmediatoday.com/news/smtlive-recap-expertly-crafting-your-brand-voice/556982/?utm_source=dlvr.it&amp;utm_medium=twitter https://www.socialmediatoday.com/news/smtlive-recap-expertly-crafting-your-brand-voice/556982/ https://www.socialmediatoday.com/news/smtlive-recap-defining-brand-voice/556881/?utm_source=dlvr.it&amp;utm_medium=twitter</t>
  </si>
  <si>
    <t>Top Domains in Tweet in Entire Graph</t>
  </si>
  <si>
    <t>t.co</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</si>
  <si>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</si>
  <si>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</si>
  <si>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</si>
  <si>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</si>
  <si>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</si>
  <si>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</si>
  <si>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</si>
  <si>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</si>
  <si>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</si>
  <si>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</si>
  <si>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</si>
  <si>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</si>
  <si>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socialmediatoday.com twitter.com</t>
  </si>
  <si>
    <t>socialmediatoday.com twitter.com t.co co.uk tweetedtimes.com paper.li dlvr.it byp.ee</t>
  </si>
  <si>
    <t>lnkd.in socialmediatoday.com twitter.com</t>
  </si>
  <si>
    <t>Top Hashtags in Tweet in Entire Graph</t>
  </si>
  <si>
    <t>socialmedia</t>
  </si>
  <si>
    <t>moniseum</t>
  </si>
  <si>
    <t>smm</t>
  </si>
  <si>
    <t>digitalmarketing</t>
  </si>
  <si>
    <t>brandvoice</t>
  </si>
  <si>
    <t>marketing</t>
  </si>
  <si>
    <t>branding</t>
  </si>
  <si>
    <t>twitter</t>
  </si>
  <si>
    <t>Top Hashtags in Tweet in G1</t>
  </si>
  <si>
    <t>Top Hashtags in Tweet in G2</t>
  </si>
  <si>
    <t>strategy</t>
  </si>
  <si>
    <t>vcbuzz</t>
  </si>
  <si>
    <t>digital360chat</t>
  </si>
  <si>
    <t>automation</t>
  </si>
  <si>
    <t>Top Hashtags in Tweet in G3</t>
  </si>
  <si>
    <t>linkedin</t>
  </si>
  <si>
    <t>kc</t>
  </si>
  <si>
    <t>marketingstrategy</t>
  </si>
  <si>
    <t>Top Hashtags in Tweet in G4</t>
  </si>
  <si>
    <t>twittersmarter</t>
  </si>
  <si>
    <t>solobizchat</t>
  </si>
  <si>
    <t>smechat</t>
  </si>
  <si>
    <t>twitterchats</t>
  </si>
  <si>
    <t>semchat</t>
  </si>
  <si>
    <t>semrushchat</t>
  </si>
  <si>
    <t>smmchat</t>
  </si>
  <si>
    <t>Top Hashtags in Tweet in G5</t>
  </si>
  <si>
    <t>contentclubuk</t>
  </si>
  <si>
    <t>cmworld</t>
  </si>
  <si>
    <t>ppcchat</t>
  </si>
  <si>
    <t>seochat</t>
  </si>
  <si>
    <t>Top Hashtags in Tweet in G6</t>
  </si>
  <si>
    <t>Top Hashtags in Tweet in G7</t>
  </si>
  <si>
    <t>brand</t>
  </si>
  <si>
    <t>content</t>
  </si>
  <si>
    <t>twitterchat</t>
  </si>
  <si>
    <t>smwla</t>
  </si>
  <si>
    <t>Top Hashtags in Tweet in G8</t>
  </si>
  <si>
    <t>Top Hashtags in Tweet in G9</t>
  </si>
  <si>
    <t>socialmediatips</t>
  </si>
  <si>
    <t>Top Hashtags in Tweet in G10</t>
  </si>
  <si>
    <t>company</t>
  </si>
  <si>
    <t>target</t>
  </si>
  <si>
    <t>audience</t>
  </si>
  <si>
    <t>voice</t>
  </si>
  <si>
    <t>tools</t>
  </si>
  <si>
    <t>attention</t>
  </si>
  <si>
    <t>social</t>
  </si>
  <si>
    <t>Top Hashtags in Tweet</t>
  </si>
  <si>
    <t>smtlive digitalmarketing smm brandvoice</t>
  </si>
  <si>
    <t>smtlive moniseum socialmedia smm marketing strategy digitalmarketing vcbuzz digital360chat automation</t>
  </si>
  <si>
    <t>smtlive digitalmarketing twitter linkedin branding smm kc marketingstrategy tapcrawlers</t>
  </si>
  <si>
    <t>smtlive brandvoice twittersmarter solobizchat smechat twitterchats semchat semrushchat smmchat</t>
  </si>
  <si>
    <t>smtlive socialmedia brandvoice marketing brand twitter content twitterchat smwla</t>
  </si>
  <si>
    <t>company brand target audience voice tools attention binaryic social smtlive</t>
  </si>
  <si>
    <t>Top Words in Tweet in Entire Graph</t>
  </si>
  <si>
    <t>Words in Sentiment List#1: Positive</t>
  </si>
  <si>
    <t>Words in Sentiment List#2: Negative</t>
  </si>
  <si>
    <t>Words in Sentiment List#3: Angry/Violent</t>
  </si>
  <si>
    <t>Non-categorized Words</t>
  </si>
  <si>
    <t>Total Words</t>
  </si>
  <si>
    <t>#smtlive</t>
  </si>
  <si>
    <t>recap</t>
  </si>
  <si>
    <t>Top Words in Tweet in G1</t>
  </si>
  <si>
    <t>recent</t>
  </si>
  <si>
    <t>chat</t>
  </si>
  <si>
    <t>more</t>
  </si>
  <si>
    <t>media</t>
  </si>
  <si>
    <t>even</t>
  </si>
  <si>
    <t>Top Words in Tweet in G2</t>
  </si>
  <si>
    <t>defining</t>
  </si>
  <si>
    <t>expertly</t>
  </si>
  <si>
    <t>crafting</t>
  </si>
  <si>
    <t>#moniseum</t>
  </si>
  <si>
    <t>Top Words in Tweet in G3</t>
  </si>
  <si>
    <t>a3</t>
  </si>
  <si>
    <t>make</t>
  </si>
  <si>
    <t>Top Words in Tweet in G4</t>
  </si>
  <si>
    <t>a1</t>
  </si>
  <si>
    <t>wrong</t>
  </si>
  <si>
    <t>way</t>
  </si>
  <si>
    <t>Top Words in Tweet in G5</t>
  </si>
  <si>
    <t>awesome</t>
  </si>
  <si>
    <t>list</t>
  </si>
  <si>
    <t>chats</t>
  </si>
  <si>
    <t>check</t>
  </si>
  <si>
    <t>out</t>
  </si>
  <si>
    <t>#socialroi</t>
  </si>
  <si>
    <t>host</t>
  </si>
  <si>
    <t>tues</t>
  </si>
  <si>
    <t>Top Words in Tweet in G6</t>
  </si>
  <si>
    <t>people</t>
  </si>
  <si>
    <t>being</t>
  </si>
  <si>
    <t>personality</t>
  </si>
  <si>
    <t>a2</t>
  </si>
  <si>
    <t>Top Words in Tweet in G7</t>
  </si>
  <si>
    <t>#socialmedia</t>
  </si>
  <si>
    <t>communicate</t>
  </si>
  <si>
    <t>words</t>
  </si>
  <si>
    <t>Top Words in Tweet in G8</t>
  </si>
  <si>
    <t>Top Words in Tweet in G9</t>
  </si>
  <si>
    <t>#socialmediatips</t>
  </si>
  <si>
    <t>#digitalmarketing</t>
  </si>
  <si>
    <t>Top Words in Tweet in G10</t>
  </si>
  <si>
    <t>#brand</t>
  </si>
  <si>
    <t>different</t>
  </si>
  <si>
    <t>specific</t>
  </si>
  <si>
    <t>#target</t>
  </si>
  <si>
    <t>#audience</t>
  </si>
  <si>
    <t>#voice</t>
  </si>
  <si>
    <t>one</t>
  </si>
  <si>
    <t>#company's</t>
  </si>
  <si>
    <t>main</t>
  </si>
  <si>
    <t>Top Words in Tweet</t>
  </si>
  <si>
    <t>voice socialmedia2day #smtlive brand recent chat social more media even</t>
  </si>
  <si>
    <t>#smtlive voice brand recap defining expertly crafting #moniseum chat social</t>
  </si>
  <si>
    <t>socialmedia2day #smtlive brand voice social media content audience a3 make</t>
  </si>
  <si>
    <t>socialmedia2day #smtlive brand voice content social a1 audience wrong way</t>
  </si>
  <si>
    <t>awesome list twitter chats awarioapp check out #socialroi host tues</t>
  </si>
  <si>
    <t>#smtlive socialmedia2day brand voice a1 people being social personality a2</t>
  </si>
  <si>
    <t>#smtlive socialmedia2day brand voice #socialmedia people audience communicate personality words</t>
  </si>
  <si>
    <t>#smtlive recap brand voice expertly crafting</t>
  </si>
  <si>
    <t>#socialmediatips #smtlive recap brand voice #socialmedia #digitalmarketing expertly crafting</t>
  </si>
  <si>
    <t>#brand different specific #target #audience brand #voice one #company's main</t>
  </si>
  <si>
    <t>#smtlive recap brand voice defining expertly crafting</t>
  </si>
  <si>
    <t>#smtlive recap everything need know tiktok #digitalmarketing #socialmedia</t>
  </si>
  <si>
    <t>Top Word Pairs in Tweet in Entire Graph</t>
  </si>
  <si>
    <t>brand,voice</t>
  </si>
  <si>
    <t>#smtlive,recap</t>
  </si>
  <si>
    <t>social,media</t>
  </si>
  <si>
    <t>defining,brand</t>
  </si>
  <si>
    <t>expertly,crafting</t>
  </si>
  <si>
    <t>crafting,brand</t>
  </si>
  <si>
    <t>recap,defining</t>
  </si>
  <si>
    <t>recap,expertly</t>
  </si>
  <si>
    <t>twitter,chat</t>
  </si>
  <si>
    <t>discussed,more</t>
  </si>
  <si>
    <t>Top Word Pairs in Tweet in G1</t>
  </si>
  <si>
    <t>more,recent</t>
  </si>
  <si>
    <t>developed,brand</t>
  </si>
  <si>
    <t>voice,even</t>
  </si>
  <si>
    <t>even,mean</t>
  </si>
  <si>
    <t>mean,discussed</t>
  </si>
  <si>
    <t>socialmedia2day,developed</t>
  </si>
  <si>
    <t>Top Word Pairs in Tweet in G2</t>
  </si>
  <si>
    <t>voice,#socialmedia</t>
  </si>
  <si>
    <t>#smtlive,twitter</t>
  </si>
  <si>
    <t>Top Word Pairs in Tweet in G3</t>
  </si>
  <si>
    <t>socialmedia2day,a3</t>
  </si>
  <si>
    <t>socialmedia2day,a5</t>
  </si>
  <si>
    <t>socialmedia2day,a1</t>
  </si>
  <si>
    <t>socialmedia2day,a2</t>
  </si>
  <si>
    <t>socialmedia2day,a4</t>
  </si>
  <si>
    <t>zelstom,socialmedia2day</t>
  </si>
  <si>
    <t>a1,brand</t>
  </si>
  <si>
    <t>brandi_rand,socialmedia2day</t>
  </si>
  <si>
    <t>Top Word Pairs in Tweet in G4</t>
  </si>
  <si>
    <t>socialmedia2day,a6</t>
  </si>
  <si>
    <t>voice,encompasses</t>
  </si>
  <si>
    <t>encompasses,way</t>
  </si>
  <si>
    <t>Top Word Pairs in Tweet in G5</t>
  </si>
  <si>
    <t>awesome,list</t>
  </si>
  <si>
    <t>list,twitter</t>
  </si>
  <si>
    <t>twitter,chats</t>
  </si>
  <si>
    <t>chats,awarioapp</t>
  </si>
  <si>
    <t>awarioapp,check</t>
  </si>
  <si>
    <t>check,out</t>
  </si>
  <si>
    <t>out,#socialroi</t>
  </si>
  <si>
    <t>#socialroi,host</t>
  </si>
  <si>
    <t>host,tues</t>
  </si>
  <si>
    <t>tues,5pm</t>
  </si>
  <si>
    <t>Top Word Pairs in Tweet in G6</t>
  </si>
  <si>
    <t>a2,being</t>
  </si>
  <si>
    <t>voice,brand's</t>
  </si>
  <si>
    <t>brand's,personality</t>
  </si>
  <si>
    <t>personality,big</t>
  </si>
  <si>
    <t>big,part</t>
  </si>
  <si>
    <t>part,defines</t>
  </si>
  <si>
    <t>Top Word Pairs in Tweet in G7</t>
  </si>
  <si>
    <t>voice,personality</t>
  </si>
  <si>
    <t>look,feel</t>
  </si>
  <si>
    <t>feel,#smtlive</t>
  </si>
  <si>
    <t>visual,identity</t>
  </si>
  <si>
    <t>Top Word Pairs in Tweet in G8</t>
  </si>
  <si>
    <t>Top Word Pairs in Tweet in G9</t>
  </si>
  <si>
    <t>#socialmediatips,#smtlive</t>
  </si>
  <si>
    <t>#socialmedia,#digitalmarketing</t>
  </si>
  <si>
    <t>Top Word Pairs in Tweet in G10</t>
  </si>
  <si>
    <t>#brand,different</t>
  </si>
  <si>
    <t>different,specific</t>
  </si>
  <si>
    <t>specific,#target</t>
  </si>
  <si>
    <t>#target,#audience</t>
  </si>
  <si>
    <t>#audience,brand</t>
  </si>
  <si>
    <t>brand,#voice</t>
  </si>
  <si>
    <t>#voice,one</t>
  </si>
  <si>
    <t>one,#company's</t>
  </si>
  <si>
    <t>#company's,main</t>
  </si>
  <si>
    <t>main,#tools</t>
  </si>
  <si>
    <t>Top Word Pairs in Tweet</t>
  </si>
  <si>
    <t>brand,voice  social,media  discussed,more  more,recent  developed,brand  voice,even  even,mean  mean,discussed  twitter,chat  socialmedia2day,developed</t>
  </si>
  <si>
    <t>brand,voice  #smtlive,recap  defining,brand  recap,defining  expertly,crafting  crafting,brand  recap,expertly  twitter,chat  voice,#socialmedia  #smtlive,twitter</t>
  </si>
  <si>
    <t>brand,voice  social,media  socialmedia2day,a3  socialmedia2day,a5  socialmedia2day,a1  socialmedia2day,a2  socialmedia2day,a4  zelstom,socialmedia2day  a1,brand  brandi_rand,socialmedia2day</t>
  </si>
  <si>
    <t>brand,voice  socialmedia2day,a1  socialmedia2day,a5  social,media  socialmedia2day,a3  brandi_rand,socialmedia2day  socialmedia2day,a6  a1,brand  voice,encompasses  encompasses,way</t>
  </si>
  <si>
    <t>awesome,list  list,twitter  twitter,chats  chats,awarioapp  awarioapp,check  check,out  out,#socialroi  #socialroi,host  host,tues  tues,5pm</t>
  </si>
  <si>
    <t>brand,voice  a1,brand  socialmedia2day,a2  a2,being  social,media  voice,brand's  brand's,personality  personality,big  big,part  part,defines</t>
  </si>
  <si>
    <t>brand,voice  socialmedia2day,a2  #smtlive,twitter  twitter,chat  voice,personality  look,feel  feel,#smtlive  visual,identity</t>
  </si>
  <si>
    <t>#smtlive,recap  brand,voice  recap,expertly  expertly,crafting  crafting,brand</t>
  </si>
  <si>
    <t>#socialmediatips,#smtlive  #smtlive,recap  brand,voice  voice,#socialmedia  #socialmedia,#digitalmarketing  recap,expertly  expertly,crafting  crafting,brand</t>
  </si>
  <si>
    <t>#brand,different  different,specific  specific,#target  #target,#audience  #audience,brand  brand,#voice  #voice,one  one,#company's  #company's,main  main,#tools</t>
  </si>
  <si>
    <t>#smtlive,recap  brand,voice  recap,defining  defining,brand  recap,expertly  expertly,crafting  crafting,brand</t>
  </si>
  <si>
    <t>#smtlive,recap  recap,everything  everything,need  need,know  know,tiktok  tiktok,#digitalmarketing  #digitalmarketing,#socialmedia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</si>
  <si>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</si>
  <si>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</si>
  <si>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</si>
  <si>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</si>
  <si>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</si>
  <si>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</si>
  <si>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</si>
  <si>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</si>
  <si>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</si>
  <si>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</si>
  <si>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</si>
  <si>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</si>
  <si>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</si>
  <si>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</si>
  <si>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</si>
  <si>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</si>
  <si>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</si>
  <si>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</si>
  <si>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</si>
  <si>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</si>
  <si>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</si>
  <si>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</si>
  <si>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</si>
  <si>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socialmedia2day sociallight_ morelove_lessh8</t>
  </si>
  <si>
    <t>socialmedia2day zelstom pnmcpherson morelove_lessh8 michelle__roy</t>
  </si>
  <si>
    <t>socialmedia2day madalynsklar meetedgar</t>
  </si>
  <si>
    <t>socialmedia2day bfrodriguez_ carvesocial jenniferbakerco</t>
  </si>
  <si>
    <t>socialmedia2day gregorytsimpson pnmcpherson morelove_lessh8 annanaylor__</t>
  </si>
  <si>
    <t>Top Mentioned in Tweet</t>
  </si>
  <si>
    <t>socialmedia2day leadtail sproutsocial bloggingtop25 frogplum</t>
  </si>
  <si>
    <t>socialmedia2day sellozoofficial morelove_lessh8 brandi_rand kimmcreynolds sproutsocial mycorporation zelstom blairepaiso sociallight_</t>
  </si>
  <si>
    <t>socialmedia2day brandi_rand heidicohen morelove_lessh8 who natgeophotos vrajshahspeaks paigedoerner</t>
  </si>
  <si>
    <t>awarioapp madalynsklar socialmedia2day</t>
  </si>
  <si>
    <t>socialmedia2day carvesocial sproutsocial oreo jenniferbakerco morelove_lessh8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</si>
  <si>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</si>
  <si>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</si>
  <si>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</si>
  <si>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</si>
  <si>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</si>
  <si>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</si>
  <si>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</si>
  <si>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</si>
  <si>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</si>
  <si>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</si>
  <si>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</si>
  <si>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</si>
  <si>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socialmedia2day web_pixelportal itskac elainebeare memoserrano lindseybwashere robinquinninla scottdavthrive ahikiiriza fraasco85</t>
  </si>
  <si>
    <t>ricardozam manojpallai robcairns monisbukhari techieappy dewieirig jfouts andiramdani redphantom robinyearsley</t>
  </si>
  <si>
    <t>southwestair sproutsocial ammarketing_nl samsungus jaimeshine nismpulse mycorporation blairepaiso kimmcreynolds imananahuja</t>
  </si>
  <si>
    <t>who heidicohen meetedgar natgeophotos mrand247 paigedoerner xoxogoldie brandi_rand elenacsalazar vrajshahspeaks</t>
  </si>
  <si>
    <t>jennykim growmap madalynsklar genepetrovlmc jbethjs staymotivated_7 franconegot awarioapp</t>
  </si>
  <si>
    <t>oreo bfrodriguez_ jenniferbakerco carvesocial vshadders paulcharrison elevatedonline</t>
  </si>
  <si>
    <t>pnmcpherson gregorytsimpson michelle__roy annanaylor__</t>
  </si>
  <si>
    <t>net_ambition mediabulge</t>
  </si>
  <si>
    <t>dmalert some_marinosson</t>
  </si>
  <si>
    <t>tejashweta binaryic</t>
  </si>
  <si>
    <t>romanjancic socialguru007</t>
  </si>
  <si>
    <t>bwatwood rebecca64279583</t>
  </si>
  <si>
    <t>imsrfaisal linkbuildingmoz</t>
  </si>
  <si>
    <t>Top URLs in Tweet by Count</t>
  </si>
  <si>
    <t>https://www.socialmediatoday.com/news/smtlive-recap-expertly-crafting-your-brand-voice/556982/ https://www.socialmediatoday.com/news/smtlive-recap-defining-brand-voice/556881/ https://www.socialmediatoday.com/community/ https://twitter.com/CCrossJohnson/status/1138480516875902976 https://www.socialmediatoday.com/news/how-to-participate-in-a-twitter-chat/546805/</t>
  </si>
  <si>
    <t>https://twitter.com/socialmedia2day/status/1138489944568193024 https://twitter.com/socialmedia2day/status/1138488113083367424 https://twitter.com/socialmedia2day/status/1138485923707068416 https://twitter.com/socialmedia2day/status/1138481229119053825 https://twitter.com/socialmedia2day/status/1138478081264562179 https://twitter.com/socialmedia2day/status/1138476373520068608</t>
  </si>
  <si>
    <t>https://twitter.com/socialmedia2day/status/1138478081264562179 https://twitter.com/socialmedia2day/status/1138476373520068608</t>
  </si>
  <si>
    <t>https://lnkd.in/dKtuje3 https://www.socialmediatoday.com/news/smtlive-recap-expertly-crafting-your-brand-voice/556982/?utm_source=dlvr.it&amp;utm_medium=twitter</t>
  </si>
  <si>
    <t>https://www.socialmediatoday.com/news/smtlive-recap-expertly-crafting-your-brand-voice/556982/?utm_source=dlvr.it&amp;utm_medium=twitter https://www.socialmediatoday.com/news/smtlive-recap-defining-brand-voice/556881/?utm_source=dlvr.it&amp;utm_medium=twitter https://www.socialmediatoday.com/news/smtlive-recap-expertly-crafting-your-brand-voice/556982/ https://www.socialmediatoday.com/news/smtlive-recap-defining-brand-voice/556881/</t>
  </si>
  <si>
    <t>https://www.socialmediatoday.com/news/smtlive-recap-everything-you-need-to-know-about-tiktok/554765/?utm_source=dlvr.it&amp;utm_medium=twitter https://www.socialmediatoday.com/news/smtlive-recap-expertly-crafting-your-brand-voice/556982/?utm_source=dlvr.it&amp;utm_medium=twitter https://www.socialmediatoday.com/news/smtlive-recap-defining-brand-voice/556881/?utm_source=dlvr.it&amp;utm_medium=twitter</t>
  </si>
  <si>
    <t>https://www.socialmediatoday.com/news/smtlive-recap-defining-brand-voice/556881/ https://www.socialmediatoday.com/news/smtlive-recap-expertly-crafting-your-brand-voice/556982/</t>
  </si>
  <si>
    <t>https://www.businessfast.co.uk/smtlive-recap-expertly-crafting-your-brand-voice/ https://www.techregister.co.uk/smtlive-recap-defining-brand-voice/ https://www.businessfast.co.uk/smtlive-recap-defining-brand-voice/</t>
  </si>
  <si>
    <t>https://www.socialmediatoday.com/news/smtlive-recap-expertly-crafting-your-brand-voice/556982/?utm_campaign=meetedgar&amp;utm_medium=social&amp;utm_source=meetedgar.com https://www.socialmediatoday.com/news/smtlive-recap-defining-brand-voice/556881/?utm_campaign=meetedgar&amp;utm_medium=social&amp;utm_source=meetedgar.com</t>
  </si>
  <si>
    <t>https://www.socialmediatoday.com/news/smtlive-recap-expertly-crafting-your-brand-voice/556982/ https://www.socialmediatoday.com/news/how-to-participate-in-a-twitter-chat/546805/</t>
  </si>
  <si>
    <t>https://t.co/1IPax2UpqG https://t.co/Db2Gl5t03E https://twitter.com/socialmedia2day/status/1142349087511126016 https://twitter.com/socialmedia2day/status/1141846982761295874 https://twitter.com/socialmedia2day/status/1141730168165285889 https://twitter.com/socialmedia2day/status/1141197692229554176 https://twitter.com/socialmedia2day/status/1141126040053583872 https://twitter.com/socialmedia2day/status/1141061833304027139 https://twitter.com/socialmedia2day/status/1140941019220971520 https://twitter.com/socialmedia2day/status/1140476717510942720</t>
  </si>
  <si>
    <t>Top URLs in Tweet by Salience</t>
  </si>
  <si>
    <t>https://www.socialmediatoday.com/news/how-to-participate-in-a-twitter-chat/546805/ https://www.socialmediatoday.com/news/smtlive-recap-expertly-crafting-your-brand-voice/556982/</t>
  </si>
  <si>
    <t>Top Domains in Tweet by Count</t>
  </si>
  <si>
    <t>lnkd.in socialmediatoday.com</t>
  </si>
  <si>
    <t>twitter.com t.co</t>
  </si>
  <si>
    <t>Top Domains in Tweet by Salience</t>
  </si>
  <si>
    <t>twitter.com socialmediatoday.com</t>
  </si>
  <si>
    <t>Top Hashtags in Tweet by Count</t>
  </si>
  <si>
    <t>smtlive smm digitalmarketing</t>
  </si>
  <si>
    <t>smtlive smwla</t>
  </si>
  <si>
    <t>smtlive kc</t>
  </si>
  <si>
    <t>smtlive eme6414</t>
  </si>
  <si>
    <t>smtlive socialmedia brandvoice marketing brand twitter twitterchat content</t>
  </si>
  <si>
    <t>smtlive twittersmarter solobizchat smechat twitterchats semchat semrushchat smmchat</t>
  </si>
  <si>
    <t>smtlive digitalmarketing branding smm twitter linkedin</t>
  </si>
  <si>
    <t>moniseum smtlive smm digitalmarketing</t>
  </si>
  <si>
    <t>Top Hashtags in Tweet by Salience</t>
  </si>
  <si>
    <t>smm digitalmarketing smtlive</t>
  </si>
  <si>
    <t>brandvoice socialmedia marketing brand twitter twitterchat content smtlive</t>
  </si>
  <si>
    <t>twittersmarter solobizchat smechat twitterchats semchat semrushchat smmchat smtlive</t>
  </si>
  <si>
    <t>digitalmarketing branding smm twitter linkedin smtlive</t>
  </si>
  <si>
    <t>smm digitalmarketing moniseum smtlive</t>
  </si>
  <si>
    <t>Top Words in Tweet by Count</t>
  </si>
  <si>
    <t>recap everything need know tiktok #digitalmarketing #socialmedia</t>
  </si>
  <si>
    <t>imsrfaisal recap everything need know tiktok #digitalmarketing #socialmedia</t>
  </si>
  <si>
    <t>#vcbuzz #digital360chat</t>
  </si>
  <si>
    <t>recap choose right marketing automation system team #marketing #automation</t>
  </si>
  <si>
    <t>socialmedia2day 30 mins here's participate</t>
  </si>
  <si>
    <t>voice chat brand twitter social recent #smm recap media here's</t>
  </si>
  <si>
    <t>socialmedia2day today's chat called social media content creation finding voice</t>
  </si>
  <si>
    <t>voice a1 tone adds specific flavor based factors audience situation</t>
  </si>
  <si>
    <t>unique voice socialmedia2day a2 give answers tips share advice comes</t>
  </si>
  <si>
    <t>madalynsklar awesome list twitter chats awarioapp check out #socialroi host</t>
  </si>
  <si>
    <t>socialmedia2day a3 video brings life through people displaying personality character</t>
  </si>
  <si>
    <t>brandi_rand socialmedia2day a3 various ways use certain language emojis gifs</t>
  </si>
  <si>
    <t>socialmedia2day brand voice etc video favor unique images gifs space</t>
  </si>
  <si>
    <t>socialmedia2day q3 different ways display brand voice social</t>
  </si>
  <si>
    <t>socialmedia2day tokyo based digital marketing agency tamko here</t>
  </si>
  <si>
    <t>love talking brainstorming likeminded content creators makes feel warm fuzzy</t>
  </si>
  <si>
    <t>same morelove_lessh8 oh yes campaign definitely work well a4 voice</t>
  </si>
  <si>
    <t>socialmedia2day brand voice zelstom sellozoofficial cough think social media out</t>
  </si>
  <si>
    <t>socialmedia2day awesome conversation thank joining sharing thoughts one last q</t>
  </si>
  <si>
    <t>a2 being social sell brand socialmedia2day media voice way jenniferbakerco</t>
  </si>
  <si>
    <t>socialmedia2day people brand love thanks being values true chats participating</t>
  </si>
  <si>
    <t>consistent sharing a4 being sometimes imagery logos hashtags image a6</t>
  </si>
  <si>
    <t>socialmedia2day audience people trying think gregorytsimpson know a5 being rude</t>
  </si>
  <si>
    <t>brand voice #socialmedia socialmedia2day images look recap twitter chat #brandvoice</t>
  </si>
  <si>
    <t>socialmedia2day gif fun relevant always hashtag a6 share love customer</t>
  </si>
  <si>
    <t>socialmedia2day control brand gotta content voice powerful a6 very healthy</t>
  </si>
  <si>
    <t>brand socialmedia2day voice through brands win a6 pictures video visuals</t>
  </si>
  <si>
    <t>brand socialmedia2day facts frogplum a5 biggest mistake make losing voice</t>
  </si>
  <si>
    <t>socialmedia2day brand voice personality a6 visuals picture video worth thousand</t>
  </si>
  <si>
    <t>socialmedia2day q4 types voices people tend favor social media</t>
  </si>
  <si>
    <t>socialmedia2day social media voice today's chat called content creation finding</t>
  </si>
  <si>
    <t>picture worth thousand words gif</t>
  </si>
  <si>
    <t>socialmedia2day a1 way brand paigedoerner interact world s attitude personality</t>
  </si>
  <si>
    <t>socialmedia2day a1 way interact world brand s attitude personality uniqueness</t>
  </si>
  <si>
    <t>socialmedia2day q5 biggest mistakes brand make social media terms voice</t>
  </si>
  <si>
    <t>socialmedia2day social media q4 types voices people tend favor q5</t>
  </si>
  <si>
    <t>rebecca64279583 glanced through hashtag chat interesting points #ed6306</t>
  </si>
  <si>
    <t>carvesocial a1 brand voice brand's personality big part defines tone</t>
  </si>
  <si>
    <t>brand voice a1 brand's personality big part defines tone communicating</t>
  </si>
  <si>
    <t>socialmedia2day planning future twitter chats want chat group learn more</t>
  </si>
  <si>
    <t>socialmedia2day a5 1 wrong 2 content brand voice vrajshahspeaks promises</t>
  </si>
  <si>
    <t>socialmedia2day voice brand social content many media wrong well things</t>
  </si>
  <si>
    <t>socialmedia2day brand voice a5 audience social role brandi_rand a4 favor</t>
  </si>
  <si>
    <t>problems keyboard guys socialmedia2day</t>
  </si>
  <si>
    <t>fun fact social media scheduling #1 use marketing automation today</t>
  </si>
  <si>
    <t>participate twitter chat</t>
  </si>
  <si>
    <t>recap defining brand voice</t>
  </si>
  <si>
    <t>socialmedia2day recent twitter chat lively discussion brand voice here's recap</t>
  </si>
  <si>
    <t>recap defining brand voice #livelongdigital #tweakmywebsite #seo</t>
  </si>
  <si>
    <t>socialguru007 recap defining brand voice</t>
  </si>
  <si>
    <t>recap brand voice expertly crafting defining</t>
  </si>
  <si>
    <t>binaryic #brand different specific #target #audience brand #voice one #company's</t>
  </si>
  <si>
    <t>top story recap defining brand voice social media today see</t>
  </si>
  <si>
    <t>recap defining #brandvoice via socialmedia2day</t>
  </si>
  <si>
    <t>daily greg's planet out best line newspaper according subscribe now</t>
  </si>
  <si>
    <t>recap defining brand voice social media today</t>
  </si>
  <si>
    <t>socialmedia2day voice social media q3 different ways display brand q2</t>
  </si>
  <si>
    <t>recap brand voice #socialmedia expertly crafting defining</t>
  </si>
  <si>
    <t>recap brand voice #socialmedia #marketing #strategy expertly crafting defining</t>
  </si>
  <si>
    <t>brand voice recap community #socialmedia expertly crafting craft asked thoughts</t>
  </si>
  <si>
    <t>recap brand voice everything need know tiktok expertly crafting defining</t>
  </si>
  <si>
    <t>recap expertly crafting brand voice</t>
  </si>
  <si>
    <t>recap defining brand voice via socialmedia2day</t>
  </si>
  <si>
    <t>#socialmediatips recap brand voice #socialmedia #digitalmarketing expertly crafting defining</t>
  </si>
  <si>
    <t>some_marinosson #socialmediatips recap expertly crafting brand voice #socialmedia #digitalmarketing</t>
  </si>
  <si>
    <t>brand voice #socialmedia expertly crafting defining</t>
  </si>
  <si>
    <t>socialmedia2day developed brand voice even mean discussed more recent #smtl</t>
  </si>
  <si>
    <t>recap brand voice defining expertly crafting</t>
  </si>
  <si>
    <t>recap expertly crafting brand voice #branding #brandvoice</t>
  </si>
  <si>
    <t>recap expertly crafting brand voice #smm #socialmedia</t>
  </si>
  <si>
    <t>socialmedia2day community shared great insights developing brand voice recent twitter</t>
  </si>
  <si>
    <t>mediabulge recap expertly crafting brand voice</t>
  </si>
  <si>
    <t>socialmedia2day even need 'brand voice' social discussed more recent twitter</t>
  </si>
  <si>
    <t>socialmedia2day miss recent twitter chat brand voice here's recap discussion</t>
  </si>
  <si>
    <t>expertly crafting brand voice #socialmedia</t>
  </si>
  <si>
    <t>socialmedia2day audience mean a3 showing behind scenes content through platforms</t>
  </si>
  <si>
    <t>socialmedia2day brand voice social media recap morelove_lessh8 audience chat a1</t>
  </si>
  <si>
    <t>socialmedia2day social media morelove_lessh8 a2 think key consistency brand carry</t>
  </si>
  <si>
    <t>socialmedia2day content different brands make brand social voice comes down</t>
  </si>
  <si>
    <t>social brands media socialmedia2day behave 'brand' people come fulfill needs</t>
  </si>
  <si>
    <t>socialmedia2day s much even out being a3 brand something human</t>
  </si>
  <si>
    <t>check out recap socialmedia2day asked #twitter users share #linkedin experiences</t>
  </si>
  <si>
    <t>recap expertly crafting brand voice via socialmedia2day #branding #smm #marketingstrategy</t>
  </si>
  <si>
    <t>socialmedia2day sproutsocial gets brand thanks agree sometimes snarky comments hilarious</t>
  </si>
  <si>
    <t>recap expertly crafting brand voice via socialmedia2day #digitalmarketing</t>
  </si>
  <si>
    <t>recap brand voice socialmedia2day #digitalmarketing leadtail expertly crafting via miss</t>
  </si>
  <si>
    <t>socialmedia2day brand voice recap #digitalmarketing miss recent twitter chat here's</t>
  </si>
  <si>
    <t>socialmedia2day brand voice developed even mean discussed more recent #smtl</t>
  </si>
  <si>
    <t>developed brand voice even mean discussed more recent twitter chat</t>
  </si>
  <si>
    <t>#moniseum voice chat brand twitter social recent #smm recap media</t>
  </si>
  <si>
    <t>leadtail recap expertly crafting brand voice via socialmedia2day #digitalmarketing</t>
  </si>
  <si>
    <t>recap defining brand voice via bloggingtop25 socialmedia2day</t>
  </si>
  <si>
    <t>bloggingtop25 recap defining brand voice via socialmedia2day</t>
  </si>
  <si>
    <t>recap brand voice #socialmedia #smm expertly crafting defining</t>
  </si>
  <si>
    <t>Top Words in Tweet by Salience</t>
  </si>
  <si>
    <t>chat twitter social recent #smm recap media brand here's audience</t>
  </si>
  <si>
    <t>favor images change content video unique voice etc gifs space</t>
  </si>
  <si>
    <t>cough brand voice out quickly choose campaign zelstom sellozoofficial think</t>
  </si>
  <si>
    <t>sell way a2 being social brand socialmedia2day media voice jenniferbakerco</t>
  </si>
  <si>
    <t>brand participating people love thanks being values true chats sproutsocial</t>
  </si>
  <si>
    <t>being sometimes image sharing a4 imagery logos hashtags consistent a6</t>
  </si>
  <si>
    <t>people trying think gregorytsimpson know a5 being rude responding engage</t>
  </si>
  <si>
    <t>brand images voice everyone happy w voices look recap twitter</t>
  </si>
  <si>
    <t>gif hashtag fun relevant always a6 share love customer base</t>
  </si>
  <si>
    <t>gotta content voice powerful control brand a6 very healthy dose</t>
  </si>
  <si>
    <t>brand through brands win voice a6 pictures video visuals amazing</t>
  </si>
  <si>
    <t>brand facts frogplum a5 biggest mistake make losing voice bubbly</t>
  </si>
  <si>
    <t>brand a6 visuals picture video worth thousand words a1 easy</t>
  </si>
  <si>
    <t>today's chat called content creation finding let's start something simple</t>
  </si>
  <si>
    <t>paigedoerner interact world s attitude personality uniqueness brandi_rand voice encompasses</t>
  </si>
  <si>
    <t>q4 types voices people tend favor q5 biggest mistakes brand</t>
  </si>
  <si>
    <t>wrong vrajshahspeaks promises misplaced 3 responding negative revi brandi_rand changing</t>
  </si>
  <si>
    <t>wrong things voice social #twittersmarter great photos brand content many</t>
  </si>
  <si>
    <t>favor share voice a5 audience social role brandi_rand a4 a3</t>
  </si>
  <si>
    <t>expertly crafting defining recap brand voice</t>
  </si>
  <si>
    <t>q3 different ways display brand q2 make unique distinguishable today's</t>
  </si>
  <si>
    <t>expertly crafting defining recap brand voice #socialmedia</t>
  </si>
  <si>
    <t>expertly crafting defining recap brand voice #socialmedia #marketing #strategy</t>
  </si>
  <si>
    <t>expertly crafting craft asked thoughts defining latest twitter chat looked</t>
  </si>
  <si>
    <t>brand voice everything need know tiktok expertly crafting defining blairallenagen1</t>
  </si>
  <si>
    <t>expertly crafting defining #socialmediatips recap brand voice #socialmedia #digitalmarketing</t>
  </si>
  <si>
    <t>expertly crafting defining brand voice #socialmedia</t>
  </si>
  <si>
    <t>recent twitter chat lively discussion brand voice here's recap q4</t>
  </si>
  <si>
    <t>mean a3 showing behind scenes content through platforms such ig</t>
  </si>
  <si>
    <t>social brand media voice recap mean morelove_lessh8 audience chat a1</t>
  </si>
  <si>
    <t>media morelove_lessh8 a2 think key consistency brand carry over voice</t>
  </si>
  <si>
    <t>comes down personality different brands make brand social voice a5</t>
  </si>
  <si>
    <t>humans much being a3 brand something human s even out</t>
  </si>
  <si>
    <t>sproutsocial gets brand thanks agree sometimes snarky comments hilarious everyone</t>
  </si>
  <si>
    <t>leadtail expertly crafting via miss recent twitter chat here's discussion</t>
  </si>
  <si>
    <t>miss recent twitter chat here's discussion leadtail expertly crafting via</t>
  </si>
  <si>
    <t>developed even mean discussed more recent #smtl q5 biggest mistakes</t>
  </si>
  <si>
    <t>chat recent twitter social #smm recap media brand here's more</t>
  </si>
  <si>
    <t>expertly crafting defining recap brand voice #socialmedia #smm</t>
  </si>
  <si>
    <t>Top Word Pairs in Tweet by Count</t>
  </si>
  <si>
    <t>imsrfaisal,#smtlive  #smtlive,recap  recap,everything  everything,need  need,know  know,tiktok  tiktok,#digitalmarketing  #digitalmarketing,#socialmedia</t>
  </si>
  <si>
    <t>#smtlive,#vcbuzz  #vcbuzz,#digital360chat</t>
  </si>
  <si>
    <t>#smtlive,recap  recap,choose  choose,right  right,marketing  marketing,automation  automation,system  system,team  team,#marketing  #marketing,#automation</t>
  </si>
  <si>
    <t>socialmedia2day,30  30,mins  mins,#smtlive  #smtlive,here's  here's,participate</t>
  </si>
  <si>
    <t>brand,voice  twitter,chat  recent,#smtlive  #smtlive,twitter  social,media  chat,#smm  voice,social  voice,here's  here's,recap  developing,brand</t>
  </si>
  <si>
    <t>socialmedia2day,today's  today's,chat  chat,called  called,social  social,media  media,content  content,creation  creation,finding  finding,voice  voice,let's</t>
  </si>
  <si>
    <t>a1,tone  tone,adds  adds,specific  specific,flavor  flavor,voice  voice,based  based,factors  factors,audience  audience,situation  situation,channel</t>
  </si>
  <si>
    <t>socialmedia2day,a2  a2,#smtlive  #smtlive,give  give,unique  unique,answers  answers,tips  tips,share  share,advice  advice,comes  comes,genuine</t>
  </si>
  <si>
    <t>madalynsklar,awesome  awesome,list  list,twitter  twitter,chats  chats,awarioapp  awarioapp,check  check,out  out,#socialroi  #socialroi,host  host,tues</t>
  </si>
  <si>
    <t>socialmedia2day,a3  a3,video  video,brings  brings,life  life,through  through,people  people,displaying  displaying,personality  personality,character  character,#smtlive</t>
  </si>
  <si>
    <t>brandi_rand,socialmedia2day  socialmedia2day,a3  a3,various  various,ways  ways,use  use,certain  certain,language  language,emojis  emojis,gifs  gifs,defining</t>
  </si>
  <si>
    <t>brand,voice  socialmedia2day,a6  a6,branded  branded,templates  templates,images  images,ebooks  ebooks,etc  etc,gifs  gifs,doing  doing,entire</t>
  </si>
  <si>
    <t>socialmedia2day,q3  q3,different  different,ways  ways,display  display,brand  brand,voice  voice,social  social,#smtlive</t>
  </si>
  <si>
    <t>socialmedia2day,tokyo  tokyo,based  based,digital  digital,marketing  marketing,agency  agency,tamko  tamko,here  here,#smtlive</t>
  </si>
  <si>
    <t>love,#smtlive  #smtlive,talking  talking,brainstorming  brainstorming,likeminded  likeminded,content  content,creators  creators,makes  makes,feel  feel,warm  warm,fuzzy</t>
  </si>
  <si>
    <t>morelove_lessh8,oh  oh,yes  yes,campaign  campaign,definitely  definitely,work  work,well  well,#smtlive  a4,voice  voice,reflective  reflective,brand</t>
  </si>
  <si>
    <t>zelstom,socialmedia2day  social,media  confuse,customers  brand,voice  socialmedia2day,kimmcreynolds  kimmcreynolds,sellozoofficial  again,confuse  customers,#smtlive  socialmedia2day,sociallight_  sociallight_,sproutsocial</t>
  </si>
  <si>
    <t>socialmedia2day,awesome  awesome,conversation  conversation,thank  thank,joining  joining,sharing  sharing,thoughts  thoughts,one  one,last  last,q</t>
  </si>
  <si>
    <t>socialmedia2day,a2  a2,being  social,media  sell,sell  jenniferbakerco,socialmedia2day  being,true  true,values  values,business  business,people  people,know</t>
  </si>
  <si>
    <t>socialmedia2day,sproutsocial  sproutsocial,love  love,thanks  thanks,sharing  sharing,such  such,great  great,resource  resource,#smtlive  carvesocial,socialmedia2day  socialmedia2day,though</t>
  </si>
  <si>
    <t>hashtags,#smtlive  a6,liking  liking,following  following,sharing  sharing,reacting  reacting,#smtlive  a4,being  being,insensitive  insensitive,inconsiderate  inconsiderate,condescending</t>
  </si>
  <si>
    <t>gregorytsimpson,socialmedia2day  socialmedia2day,know  know,#smtlive  socialmedia2day,a5  a5,being  being,rude  rude,responding  responding,people  people,trying  trying,engage</t>
  </si>
  <si>
    <t>brand,voice  #smtlive,twitter  twitter,chat  visual,identity  look,feel  feel,#smtlive  voice,personality  recap,#smtlive  chat,shared  shared,expertise</t>
  </si>
  <si>
    <t>socialmedia2day,a6  a6,gif  gif,share  share,love  love,customer  customer,base  base,through  through,fun  fun,relevant  relevant,gif</t>
  </si>
  <si>
    <t>brand,voice  socialmedia2day,a6  a6,very  very,healthy  healthy,dose  dose,visuals  visuals,#smtlive  socialmedia2day,a5  a5,biggest  biggest,mistake</t>
  </si>
  <si>
    <t>brand,voice  socialmedia2day,a6  a6,pictures  pictures,video  video,visuals  visuals,amazing  amazing,way  way,convey  convey,brand  brand,done</t>
  </si>
  <si>
    <t>facts,#smtlive  frogplum,socialmedia2day  socialmedia2day,a5  a5,biggest  biggest,mistake  mistake,brand  brand,make  make,losing  losing,brand  brand,voice</t>
  </si>
  <si>
    <t>socialmedia2day,a6  a6,visuals  visuals,picture  picture,video  video,worth  worth,thousand  thousand,words  words,#smtlive  socialmedia2day,a1  a1,brand</t>
  </si>
  <si>
    <t>socialmedia2day,q4  q4,types  types,voices  voices,people  people,tend  tend,favor  favor,social  social,media  media,#smtlive</t>
  </si>
  <si>
    <t>social,media  socialmedia2day,today's  today's,chat  chat,called  called,social  media,content  content,creation  creation,finding  finding,voice  voice,let's</t>
  </si>
  <si>
    <t>picture,worth  worth,thousand  thousand,words  words,gif  gif,#smtlive</t>
  </si>
  <si>
    <t>socialmedia2day,a1  paigedoerner,socialmedia2day  a1,way  way,interact  interact,world  world,brand  brand,s  s,attitude  attitude,personality  personality,uniqueness</t>
  </si>
  <si>
    <t>socialmedia2day,a1  a1,way  way,interact  interact,world  world,brand  brand,s  s,attitude  attitude,personality  personality,uniqueness  uniqueness,representation</t>
  </si>
  <si>
    <t>socialmedia2day,q5  q5,biggest  biggest,mistakes  mistakes,brand  brand,make  make,social  social,media  media,terms  terms,voice  voice,written</t>
  </si>
  <si>
    <t>social,media  socialmedia2day,q4  q4,types  types,voices  voices,people  people,tend  tend,favor  favor,social  media,#smtlive  socialmedia2day,q5</t>
  </si>
  <si>
    <t>rebecca64279583,glanced  glanced,through  through,hashtag  hashtag,chat  chat,interesting  interesting,points  points,#smtlive  #smtlive,#ed6306</t>
  </si>
  <si>
    <t>carvesocial,a1  a1,brand  brand,voice  voice,brand's  brand's,personality  personality,big  big,part  part,defines  defines,tone  tone,communicating</t>
  </si>
  <si>
    <t>brand,voice  a1,brand  voice,brand's  brand's,personality  personality,big  big,part  part,defines  defines,tone  tone,communicating  communicating,clients</t>
  </si>
  <si>
    <t>socialmedia2day,planning  planning,future  future,twitter  twitter,chats  chats,want  want,chat  chat,group  group,learn  learn,more  more,#smtlive</t>
  </si>
  <si>
    <t>socialmedia2day,a5  vrajshahspeaks,socialmedia2day  a5,#smtlive  #smtlive,1  1,wrong  wrong,promises  promises,2  2,wrong  wrong,misplaced  misplaced,content</t>
  </si>
  <si>
    <t>social,media  many,more  socialmedia2day,#smtlive  #smtlive,well  different,ways  display,brand  brand,voice  voice,social  madalynsklar,heidicohen  heidicohen,attended</t>
  </si>
  <si>
    <t>socialmedia2day,a5  brand,voice  brandi_rand,socialmedia2day  socialmedia2day,a4  socialmedia2day,a3  morelove_lessh8,zelstom  zelstom,socialmedia2day  socialmedia2day,kimmcreynolds  kimmcreynolds,sellozoofficial  sellozoofficial,yes</t>
  </si>
  <si>
    <t>problems,keyboard  keyboard,guys  guys,socialmedia2day  socialmedia2day,#smtlive</t>
  </si>
  <si>
    <t>fun,fact  fact,social  social,media  media,scheduling  scheduling,#1  #1,use  use,marketing  marketing,automation  automation,today  today,feel</t>
  </si>
  <si>
    <t>participate,twitter  twitter,chat  chat,#smtlive</t>
  </si>
  <si>
    <t>#smtlive,recap  recap,defining  defining,brand  brand,voice</t>
  </si>
  <si>
    <t>socialmedia2day,recent  recent,#smtlive  #smtlive,twitter  twitter,chat  chat,lively  lively,discussion  discussion,brand  brand,voice  voice,here's  here's,recap</t>
  </si>
  <si>
    <t>#smtlive,recap  recap,defining  defining,brand  brand,voice  voice,#livelongdigital  #livelongdigital,#tweakmywebsite  #tweakmywebsite,#seo</t>
  </si>
  <si>
    <t>socialguru007,#smtlive  #smtlive,recap  recap,defining  defining,brand  brand,voice</t>
  </si>
  <si>
    <t>#smtlive,recap  brand,voice  recap,expertly  expertly,crafting  crafting,brand  recap,defining  defining,brand</t>
  </si>
  <si>
    <t>binaryic,#brand  #brand,different  different,specific  specific,#target  #target,#audience  #audience,brand  brand,#voice  #voice,one  one,#company's  #company's,main</t>
  </si>
  <si>
    <t>top,story  story,#smtlive  #smtlive,recap  recap,defining  defining,brand  brand,voice  voice,social  social,media  media,today  today,see</t>
  </si>
  <si>
    <t>#smtlive,recap  recap,defining  defining,#brandvoice  #brandvoice,via  via,socialmedia2day</t>
  </si>
  <si>
    <t>greg's,daily  daily,planet  planet,out  out,best  best,line  line,newspaper  newspaper,according  according,subscribe  subscribe,now  now,daily</t>
  </si>
  <si>
    <t>#smtlive,recap  recap,defining  defining,brand  brand,voice  voice,social  social,media  media,today</t>
  </si>
  <si>
    <t>voice,social  social,media  socialmedia2day,q3  q3,different  different,ways  ways,display  display,brand  brand,voice  social,#smtlive  socialmedia2day,q2</t>
  </si>
  <si>
    <t>#smtlive,recap  brand,voice  voice,#socialmedia  recap,expertly  expertly,crafting  crafting,brand  recap,defining  defining,brand</t>
  </si>
  <si>
    <t>#smtlive,recap  brand,voice  voice,#socialmedia  #socialmedia,#marketing  #marketing,#strategy  recap,expertly  expertly,crafting  crafting,brand  recap,defining  defining,brand</t>
  </si>
  <si>
    <t>brand,voice  #smtlive,recap  recap,expertly  expertly,crafting  crafting,brand  voice,craft  craft,brand  voice,asked  asked,#smtlive  #smtlive,community</t>
  </si>
  <si>
    <t>#smtlive,recap  brand,voice  recap,everything  everything,need  need,know  know,tiktok  recap,expertly  expertly,crafting  crafting,brand  recap,defining</t>
  </si>
  <si>
    <t>#smtlive,recap  recap,expertly  expertly,crafting  crafting,brand  brand,voice</t>
  </si>
  <si>
    <t>#smtlive,recap  recap,defining  defining,brand  brand,voice  voice,via  via,socialmedia2day</t>
  </si>
  <si>
    <t>#socialmediatips,#smtlive  #smtlive,recap  brand,voice  voice,#socialmedia  #socialmedia,#digitalmarketing  recap,expertly  expertly,crafting  crafting,brand  recap,defining  defining,brand</t>
  </si>
  <si>
    <t>some_marinosson,#socialmediatips  #socialmediatips,#smtlive  #smtlive,recap  recap,expertly  expertly,crafting  crafting,brand  brand,voice  voice,#socialmedia  #socialmedia,#digitalmarketing</t>
  </si>
  <si>
    <t>brand,voice  voice,#socialmedia  #socialmedia,#smtlive  expertly,crafting  crafting,brand  defining,brand</t>
  </si>
  <si>
    <t>socialmedia2day,developed  developed,brand  brand,voice  voice,even  even,mean  mean,discussed  discussed,more  more,recent  recent,#smtl</t>
  </si>
  <si>
    <t>#smtlive,recap  recap,expertly  expertly,crafting  crafting,brand  brand,voice  voice,#branding  #branding,#brandvoice</t>
  </si>
  <si>
    <t>#smtlive,recap  recap,expertly  expertly,crafting  crafting,brand  brand,voice  voice,#smm  #smm,#socialmedia</t>
  </si>
  <si>
    <t>socialmedia2day,#smtlive  #smtlive,community  community,shared  shared,great  great,insights  insights,developing  developing,brand  brand,voice  voice,recent  recent,twitter</t>
  </si>
  <si>
    <t>mediabulge,#smtlive  #smtlive,recap  recap,expertly  expertly,crafting  crafting,brand  brand,voice</t>
  </si>
  <si>
    <t>socialmedia2day,even  even,need  need,'brand  'brand,voice'  voice',social  social,discussed  discussed,more  more,recent  recent,#smtlive  #smtlive,twitter</t>
  </si>
  <si>
    <t>socialmedia2day,miss  miss,recent  recent,#smtlive  #smtlive,twitter  twitter,chat  chat,brand  brand,voice  voice,here's  here's,recap  recap,discussion</t>
  </si>
  <si>
    <t>expertly,crafting  crafting,brand  brand,voice  voice,#socialmedia  #socialmedia,#smtlive</t>
  </si>
  <si>
    <t>socialmedia2day,a3  a3,showing  showing,behind  behind,scenes  scenes,content  content,through  through,platforms  platforms,such  such,ig  ig,stories</t>
  </si>
  <si>
    <t>brand,voice  social,media  socialmedia2day,a1  #smtlive,recap  recap,expertly  expertly,crafting  crafting,brand  voice,via  via,socialmedia2day  morelove_lessh8,socialmedia2day</t>
  </si>
  <si>
    <t>morelove_lessh8,socialmedia2day  socialmedia2day,a2  a2,think  think,key  key,consistency  consistency,brand  brand,carry  carry,over  over,voice  voice,chosen</t>
  </si>
  <si>
    <t>comes,down  down,personality  socialmedia2day,a5  a5,watch  watch,competitors  competitors,carefully  carefully,audience  audience,segment  segment,different  different,branding</t>
  </si>
  <si>
    <t>social,media  socialmedia2day,brands  brands,behave  behave,'brand'  'brand',social  media,people  people,come  come,social  media,fulfill  fulfill,social</t>
  </si>
  <si>
    <t>socialmedia2day,a3  socialmedia2day,being  being,afraid  afraid,tackle  tackle,issues  issues,head  head,front  front,audience  audience,s  s,tricky</t>
  </si>
  <si>
    <t>check,out  out,recap  recap,socialmedia2day  socialmedia2day,asked  asked,#twitter  #twitter,users  users,share  share,#linkedin  #linkedin,experiences  experiences,using</t>
  </si>
  <si>
    <t>#smtlive,recap  recap,expertly  expertly,crafting  crafting,brand  brand,voice  voice,via  via,socialmedia2day  socialmedia2day,#branding  #branding,#smm  #smm,#marketingstrategy</t>
  </si>
  <si>
    <t>socialmedia2day,sproutsocial  sproutsocial,thanks  thanks,agree  agree,sometimes  sometimes,snarky  snarky,comments  comments,hilarious  hilarious,everyone  everyone,likes  likes,good</t>
  </si>
  <si>
    <t>#smtlive,recap  recap,expertly  expertly,crafting  crafting,brand  brand,voice  voice,via  via,socialmedia2day  socialmedia2day,#digitalmarketing</t>
  </si>
  <si>
    <t>brand,voice  leadtail,#smtlive  #smtlive,recap  recap,expertly  expertly,crafting  crafting,brand  voice,via  via,socialmedia2day  socialmedia2day,#digitalmarketing  socialmedia2day,miss</t>
  </si>
  <si>
    <t>brand,voice  socialmedia2day,miss  miss,recent  recent,#smtlive  #smtlive,twitter  twitter,chat  chat,brand  voice,here's  here's,recap  recap,discussion</t>
  </si>
  <si>
    <t>socialmedia2day,developed  developed,brand  brand,voice  voice,even  even,mean  mean,discussed  discussed,more  more,recent  recent,#smtl  socialmedia2day,q5</t>
  </si>
  <si>
    <t>developed,brand  brand,voice  voice,even  even,mean  mean,discussed  discussed,more  more,recent  recent,#smtlive  #smtlive,twitter  twitter,chat</t>
  </si>
  <si>
    <t>brand,voice  twitter,chat  recent,#smtlive  #smtlive,twitter  social,media  chat,#smm  voice,social  voice,here's  here's,recap  #moniseum,#smtlive</t>
  </si>
  <si>
    <t>leadtail,#smtlive  #smtlive,recap  recap,expertly  expertly,crafting  crafting,brand  brand,voice  voice,via  via,socialmedia2day  socialmedia2day,#digitalmarketing</t>
  </si>
  <si>
    <t>#smtlive,recap  recap,defining  defining,brand  brand,voice  voice,via  via,bloggingtop25  bloggingtop25,socialmedia2day</t>
  </si>
  <si>
    <t>bloggingtop25,#smtlive  #smtlive,recap  recap,defining  defining,brand  brand,voice  voice,via  via,bloggingtop25  bloggingtop25,socialmedia2day</t>
  </si>
  <si>
    <t>socialmedia2day,developed  developed,brand  brand,voice  voice,even  even,mean  mean,discussed  discussed,more  more,recent  recent,#smtl  madalynsklar,awesome</t>
  </si>
  <si>
    <t>#smtlive,recap  brand,voice  voice,#socialmedia  #socialmedia,#smm  recap,expertly  expertly,crafting  crafting,brand  recap,defining  defining,brand</t>
  </si>
  <si>
    <t>Top Word Pairs in Tweet by Salience</t>
  </si>
  <si>
    <t>twitter,chat  brand,voice  recent,#smtlive  #smtlive,twitter  social,media  chat,#smm  voice,social  voice,here's  here's,recap  developing,brand</t>
  </si>
  <si>
    <t>brand,voice  zelstom,socialmedia2day  social,media  confuse,customers  socialmedia2day,kimmcreynolds  kimmcreynolds,sellozoofficial  again,confuse  customers,#smtlive  socialmedia2day,sociallight_  sociallight_,sproutsocial</t>
  </si>
  <si>
    <t>sell,sell  socialmedia2day,a2  a2,being  social,media  jenniferbakerco,socialmedia2day  being,true  true,values  values,business  business,people  people,know</t>
  </si>
  <si>
    <t>socialmedia2day,a6  a6,pictures  pictures,video  video,visuals  visuals,amazing  amazing,way  way,convey  convey,brand  brand,done  done,through</t>
  </si>
  <si>
    <t>socialmedia2day,today's  today's,chat  chat,called  called,social  media,content  content,creation  creation,finding  finding,voice  voice,let's  let's,start</t>
  </si>
  <si>
    <t>paigedoerner,socialmedia2day  a1,way  way,interact  interact,world  world,brand  brand,s  s,attitude  attitude,personality  personality,uniqueness  brandi_rand,socialmedia2day</t>
  </si>
  <si>
    <t>socialmedia2day,q4  q4,types  types,voices  voices,people  people,tend  tend,favor  favor,social  media,#smtlive  socialmedia2day,q5  q5,biggest</t>
  </si>
  <si>
    <t>vrajshahspeaks,socialmedia2day  a5,#smtlive  #smtlive,1  1,wrong  wrong,promises  promises,2  2,wrong  wrong,misplaced  misplaced,content  content,3</t>
  </si>
  <si>
    <t>recap,expertly  expertly,crafting  crafting,brand  recap,defining  defining,brand  #smtlive,recap  brand,voice</t>
  </si>
  <si>
    <t>socialmedia2day,q3  q3,different  different,ways  ways,display  display,brand  brand,voice  social,#smtlive  socialmedia2day,q2  q2,make  make,voice</t>
  </si>
  <si>
    <t>recap,expertly  expertly,crafting  crafting,brand  recap,defining  defining,brand  #smtlive,recap  brand,voice  voice,#socialmedia</t>
  </si>
  <si>
    <t>recap,expertly  expertly,crafting  crafting,brand  recap,defining  defining,brand  #smtlive,recap  brand,voice  voice,#socialmedia  #socialmedia,#marketing  #marketing,#strategy</t>
  </si>
  <si>
    <t>recap,expertly  expertly,crafting  crafting,brand  voice,craft  craft,brand  voice,asked  asked,#smtlive  #smtlive,community  community,thoughts  thoughts,#socialmedia</t>
  </si>
  <si>
    <t>brand,voice  recap,everything  everything,need  need,know  know,tiktok  recap,expertly  expertly,crafting  crafting,brand  recap,defining  defining,brand</t>
  </si>
  <si>
    <t>recap,expertly  expertly,crafting  crafting,brand  recap,defining  defining,brand  #socialmediatips,#smtlive  #smtlive,recap  brand,voice  voice,#socialmedia  #socialmedia,#digitalmarketing</t>
  </si>
  <si>
    <t>expertly,crafting  crafting,brand  defining,brand  brand,voice  voice,#socialmedia  #socialmedia,#smtlive</t>
  </si>
  <si>
    <t>social,media  brand,voice  socialmedia2day,a1  #smtlive,recap  recap,expertly  expertly,crafting  crafting,brand  voice,via  via,socialmedia2day  morelove_lessh8,socialmedia2day</t>
  </si>
  <si>
    <t>leadtail,#smtlive  #smtlive,recap  recap,expertly  expertly,crafting  crafting,brand  voice,via  via,socialmedia2day  socialmedia2day,#digitalmarketing  socialmedia2day,miss  miss,recent</t>
  </si>
  <si>
    <t>socialmedia2day,miss  miss,recent  recent,#smtlive  #smtlive,twitter  twitter,chat  chat,brand  voice,here's  here's,recap  recap,discussion  discussion,#digitalmarketing</t>
  </si>
  <si>
    <t>twitter,chat  recent,#smtlive  #smtlive,twitter  brand,voice  social,media  chat,#smm  voice,social  voice,here's  here's,recap  #moniseum,#smtlive</t>
  </si>
  <si>
    <t>recap,expertly  expertly,crafting  crafting,brand  recap,defining  defining,brand  #smtlive,recap  brand,voice  voice,#socialmedia  #socialmedia,#smm</t>
  </si>
  <si>
    <t>Word</t>
  </si>
  <si>
    <t>mean</t>
  </si>
  <si>
    <t>discussed</t>
  </si>
  <si>
    <t>developed</t>
  </si>
  <si>
    <t>#smm</t>
  </si>
  <si>
    <t>brands</t>
  </si>
  <si>
    <t>#smtl</t>
  </si>
  <si>
    <t>here's</t>
  </si>
  <si>
    <t>a5</t>
  </si>
  <si>
    <t>favor</t>
  </si>
  <si>
    <t>a4</t>
  </si>
  <si>
    <t>discussion</t>
  </si>
  <si>
    <t>great</t>
  </si>
  <si>
    <t>biggest</t>
  </si>
  <si>
    <t>voices</t>
  </si>
  <si>
    <t>creation</t>
  </si>
  <si>
    <t>finding</t>
  </si>
  <si>
    <t>start</t>
  </si>
  <si>
    <t>ways</t>
  </si>
  <si>
    <t>unique</t>
  </si>
  <si>
    <t>today's</t>
  </si>
  <si>
    <t>something</t>
  </si>
  <si>
    <t>called</t>
  </si>
  <si>
    <t>q1</t>
  </si>
  <si>
    <t>know</t>
  </si>
  <si>
    <t>need</t>
  </si>
  <si>
    <t>want</t>
  </si>
  <si>
    <t>here</t>
  </si>
  <si>
    <t>mistakes</t>
  </si>
  <si>
    <t>terms</t>
  </si>
  <si>
    <t>let's</t>
  </si>
  <si>
    <t>simple</t>
  </si>
  <si>
    <t>think</t>
  </si>
  <si>
    <t>developing</t>
  </si>
  <si>
    <t>share</t>
  </si>
  <si>
    <t>use</t>
  </si>
  <si>
    <t>q5</t>
  </si>
  <si>
    <t>written</t>
  </si>
  <si>
    <t>tone</t>
  </si>
  <si>
    <t>a6</t>
  </si>
  <si>
    <t>community</t>
  </si>
  <si>
    <t>lively</t>
  </si>
  <si>
    <t>sharing</t>
  </si>
  <si>
    <t>tend</t>
  </si>
  <si>
    <t>display</t>
  </si>
  <si>
    <t>wha</t>
  </si>
  <si>
    <t>shared</t>
  </si>
  <si>
    <t>miss</t>
  </si>
  <si>
    <t>feel</t>
  </si>
  <si>
    <t>consistency</t>
  </si>
  <si>
    <t>s</t>
  </si>
  <si>
    <t>etc</t>
  </si>
  <si>
    <t>values</t>
  </si>
  <si>
    <t>images</t>
  </si>
  <si>
    <t>customers</t>
  </si>
  <si>
    <t>5pm</t>
  </si>
  <si>
    <t>et</t>
  </si>
  <si>
    <t>insights</t>
  </si>
  <si>
    <t>keep</t>
  </si>
  <si>
    <t>see</t>
  </si>
  <si>
    <t>thanks</t>
  </si>
  <si>
    <t>conversation</t>
  </si>
  <si>
    <t>certain</t>
  </si>
  <si>
    <t>q4</t>
  </si>
  <si>
    <t>types</t>
  </si>
  <si>
    <t>q3</t>
  </si>
  <si>
    <t>consistent</t>
  </si>
  <si>
    <t>yourself</t>
  </si>
  <si>
    <t>1</t>
  </si>
  <si>
    <t>human</t>
  </si>
  <si>
    <t>gifs</t>
  </si>
  <si>
    <t>big</t>
  </si>
  <si>
    <t>through</t>
  </si>
  <si>
    <t>brand's</t>
  </si>
  <si>
    <t>#smec</t>
  </si>
  <si>
    <t>real</t>
  </si>
  <si>
    <t>time</t>
  </si>
  <si>
    <t>joining</t>
  </si>
  <si>
    <t>today</t>
  </si>
  <si>
    <t>look</t>
  </si>
  <si>
    <t>thoughts</t>
  </si>
  <si>
    <t>participate</t>
  </si>
  <si>
    <t>down</t>
  </si>
  <si>
    <t>well</t>
  </si>
  <si>
    <t>always</t>
  </si>
  <si>
    <t>interact</t>
  </si>
  <si>
    <t>mistake</t>
  </si>
  <si>
    <t>part</t>
  </si>
  <si>
    <t>true</t>
  </si>
  <si>
    <t>#brandvoice</t>
  </si>
  <si>
    <t>fun</t>
  </si>
  <si>
    <t>give</t>
  </si>
  <si>
    <t>video</t>
  </si>
  <si>
    <t>'brand</t>
  </si>
  <si>
    <t>voice'</t>
  </si>
  <si>
    <t>next</t>
  </si>
  <si>
    <t>again</t>
  </si>
  <si>
    <t>sure</t>
  </si>
  <si>
    <t>speak</t>
  </si>
  <si>
    <t>q2</t>
  </si>
  <si>
    <t>distinguishable</t>
  </si>
  <si>
    <t>go</t>
  </si>
  <si>
    <t>starting</t>
  </si>
  <si>
    <t>line</t>
  </si>
  <si>
    <t>comes</t>
  </si>
  <si>
    <t>love</t>
  </si>
  <si>
    <t>type</t>
  </si>
  <si>
    <t>key</t>
  </si>
  <si>
    <t>over</t>
  </si>
  <si>
    <t>based</t>
  </si>
  <si>
    <t>attitude</t>
  </si>
  <si>
    <t>hashtag</t>
  </si>
  <si>
    <t>language</t>
  </si>
  <si>
    <t>role</t>
  </si>
  <si>
    <t>everything</t>
  </si>
  <si>
    <t>communicating</t>
  </si>
  <si>
    <t>2</t>
  </si>
  <si>
    <t>3</t>
  </si>
  <si>
    <t>gif</t>
  </si>
  <si>
    <t>learn</t>
  </si>
  <si>
    <t>thank</t>
  </si>
  <si>
    <t>last</t>
  </si>
  <si>
    <t>q</t>
  </si>
  <si>
    <t>snarky</t>
  </si>
  <si>
    <t>funny</t>
  </si>
  <si>
    <t>followers</t>
  </si>
  <si>
    <t>team</t>
  </si>
  <si>
    <t>30</t>
  </si>
  <si>
    <t>mins</t>
  </si>
  <si>
    <t>laugh</t>
  </si>
  <si>
    <t>sometimes</t>
  </si>
  <si>
    <t>everyone</t>
  </si>
  <si>
    <t>high</t>
  </si>
  <si>
    <t>much</t>
  </si>
  <si>
    <t>using</t>
  </si>
  <si>
    <t>worth</t>
  </si>
  <si>
    <t>users</t>
  </si>
  <si>
    <t>customer</t>
  </si>
  <si>
    <t>business</t>
  </si>
  <si>
    <t>such</t>
  </si>
  <si>
    <t>yes</t>
  </si>
  <si>
    <t>image</t>
  </si>
  <si>
    <t>humor</t>
  </si>
  <si>
    <t>up</t>
  </si>
  <si>
    <t>carry</t>
  </si>
  <si>
    <t>chosen</t>
  </si>
  <si>
    <t>world</t>
  </si>
  <si>
    <t>before</t>
  </si>
  <si>
    <t>various</t>
  </si>
  <si>
    <t>emojis</t>
  </si>
  <si>
    <t>choose</t>
  </si>
  <si>
    <t>rest</t>
  </si>
  <si>
    <t>many</t>
  </si>
  <si>
    <t>powerful</t>
  </si>
  <si>
    <t>tiktok</t>
  </si>
  <si>
    <t>#marketing</t>
  </si>
  <si>
    <t>defines</t>
  </si>
  <si>
    <t>visuals</t>
  </si>
  <si>
    <t>w</t>
  </si>
  <si>
    <t>reason</t>
  </si>
  <si>
    <t>rude</t>
  </si>
  <si>
    <t>relevant</t>
  </si>
  <si>
    <t>sell</t>
  </si>
  <si>
    <t>active</t>
  </si>
  <si>
    <t>discussions</t>
  </si>
  <si>
    <t>date</t>
  </si>
  <si>
    <t>looking</t>
  </si>
  <si>
    <t>planning</t>
  </si>
  <si>
    <t>future</t>
  </si>
  <si>
    <t>group</t>
  </si>
  <si>
    <t>life</t>
  </si>
  <si>
    <t>add</t>
  </si>
  <si>
    <t>really</t>
  </si>
  <si>
    <t>works</t>
  </si>
  <si>
    <t>try</t>
  </si>
  <si>
    <t>fit</t>
  </si>
  <si>
    <t>100</t>
  </si>
  <si>
    <t>set</t>
  </si>
  <si>
    <t>entire</t>
  </si>
  <si>
    <t>now</t>
  </si>
  <si>
    <t>bit</t>
  </si>
  <si>
    <t>following</t>
  </si>
  <si>
    <t>message</t>
  </si>
  <si>
    <t>show</t>
  </si>
  <si>
    <t>difference</t>
  </si>
  <si>
    <t>getting</t>
  </si>
  <si>
    <t>#branding</t>
  </si>
  <si>
    <t>asked</t>
  </si>
  <si>
    <t>#twitter</t>
  </si>
  <si>
    <t>thought</t>
  </si>
  <si>
    <t>issues</t>
  </si>
  <si>
    <t>tricky</t>
  </si>
  <si>
    <t>doing</t>
  </si>
  <si>
    <t>conversational</t>
  </si>
  <si>
    <t>behave</t>
  </si>
  <si>
    <t>come</t>
  </si>
  <si>
    <t>needs</t>
  </si>
  <si>
    <t>segment</t>
  </si>
  <si>
    <t>engage</t>
  </si>
  <si>
    <t>identity</t>
  </si>
  <si>
    <t>cough</t>
  </si>
  <si>
    <t>sense</t>
  </si>
  <si>
    <t>changing</t>
  </si>
  <si>
    <t>posting</t>
  </si>
  <si>
    <t>work</t>
  </si>
  <si>
    <t>professional</t>
  </si>
  <si>
    <t>#sm</t>
  </si>
  <si>
    <t>encompasses</t>
  </si>
  <si>
    <t>comprised</t>
  </si>
  <si>
    <t>uniqueness</t>
  </si>
  <si>
    <t>super</t>
  </si>
  <si>
    <t>cringeworthy</t>
  </si>
  <si>
    <t>jumps</t>
  </si>
  <si>
    <t>trending</t>
  </si>
  <si>
    <t>bandwagon</t>
  </si>
  <si>
    <t>#smechat</t>
  </si>
  <si>
    <t>#strategy</t>
  </si>
  <si>
    <t>4</t>
  </si>
  <si>
    <t>videos</t>
  </si>
  <si>
    <t>responding</t>
  </si>
  <si>
    <t>positive</t>
  </si>
  <si>
    <t>visual</t>
  </si>
  <si>
    <t>website</t>
  </si>
  <si>
    <t>answers</t>
  </si>
  <si>
    <t>things</t>
  </si>
  <si>
    <t>photos</t>
  </si>
  <si>
    <t>going</t>
  </si>
  <si>
    <t>day</t>
  </si>
  <si>
    <t>control</t>
  </si>
  <si>
    <t>imagery</t>
  </si>
  <si>
    <t>same</t>
  </si>
  <si>
    <t>trying</t>
  </si>
  <si>
    <t>similar</t>
  </si>
  <si>
    <t>confuse</t>
  </si>
  <si>
    <t>campaign</t>
  </si>
  <si>
    <t>anyone</t>
  </si>
  <si>
    <t>examples</t>
  </si>
  <si>
    <t>strong</t>
  </si>
  <si>
    <t>free</t>
  </si>
  <si>
    <t>later</t>
  </si>
  <si>
    <t>week</t>
  </si>
  <si>
    <t>link</t>
  </si>
  <si>
    <t>june</t>
  </si>
  <si>
    <t>25</t>
  </si>
  <si>
    <t>q6</t>
  </si>
  <si>
    <t>it'll</t>
  </si>
  <si>
    <t>annoy</t>
  </si>
  <si>
    <t>probably</t>
  </si>
  <si>
    <t>cause</t>
  </si>
  <si>
    <t>lose</t>
  </si>
  <si>
    <t>grow</t>
  </si>
  <si>
    <t>important</t>
  </si>
  <si>
    <t>guidelines</t>
  </si>
  <si>
    <t>knows</t>
  </si>
  <si>
    <t>definition</t>
  </si>
  <si>
    <t>kick</t>
  </si>
  <si>
    <t>ahead</t>
  </si>
  <si>
    <t>introduce</t>
  </si>
  <si>
    <t>ready</t>
  </si>
  <si>
    <t>topic</t>
  </si>
  <si>
    <t>hour</t>
  </si>
  <si>
    <t>count</t>
  </si>
  <si>
    <t>'snarky'</t>
  </si>
  <si>
    <t>done</t>
  </si>
  <si>
    <t>definitely</t>
  </si>
  <si>
    <t>agree</t>
  </si>
  <si>
    <t>gets</t>
  </si>
  <si>
    <t>depends</t>
  </si>
  <si>
    <t>knowledgeable</t>
  </si>
  <si>
    <t>sales</t>
  </si>
  <si>
    <t>visually</t>
  </si>
  <si>
    <t>best</t>
  </si>
  <si>
    <t>stick</t>
  </si>
  <si>
    <t>overall</t>
  </si>
  <si>
    <t>create</t>
  </si>
  <si>
    <t>between</t>
  </si>
  <si>
    <t>snark</t>
  </si>
  <si>
    <t>sarcasm</t>
  </si>
  <si>
    <t>#linkedin</t>
  </si>
  <si>
    <t>experiences</t>
  </si>
  <si>
    <t>honesty</t>
  </si>
  <si>
    <t>cheek</t>
  </si>
  <si>
    <t>leaders</t>
  </si>
  <si>
    <t>afraid</t>
  </si>
  <si>
    <t>tackle</t>
  </si>
  <si>
    <t>head</t>
  </si>
  <si>
    <t>front</t>
  </si>
  <si>
    <t>hiding</t>
  </si>
  <si>
    <t>honest</t>
  </si>
  <si>
    <t>chance</t>
  </si>
  <si>
    <t>humans</t>
  </si>
  <si>
    <t>'brand'</t>
  </si>
  <si>
    <t>fulfill</t>
  </si>
  <si>
    <t>seamlessly</t>
  </si>
  <si>
    <t>current</t>
  </si>
  <si>
    <t>watch</t>
  </si>
  <si>
    <t>competitors</t>
  </si>
  <si>
    <t>carefully</t>
  </si>
  <si>
    <t>without</t>
  </si>
  <si>
    <t>understanding</t>
  </si>
  <si>
    <t>seen</t>
  </si>
  <si>
    <t>colors</t>
  </si>
  <si>
    <t>two</t>
  </si>
  <si>
    <t>integrity</t>
  </si>
  <si>
    <t>talk</t>
  </si>
  <si>
    <t>dms</t>
  </si>
  <si>
    <t>end</t>
  </si>
  <si>
    <t>post</t>
  </si>
  <si>
    <t>expectations</t>
  </si>
  <si>
    <t>better</t>
  </si>
  <si>
    <t>advice</t>
  </si>
  <si>
    <t>quickly</t>
  </si>
  <si>
    <t>constantly</t>
  </si>
  <si>
    <t>digital</t>
  </si>
  <si>
    <t>agency</t>
  </si>
  <si>
    <t>hi</t>
  </si>
  <si>
    <t>personal</t>
  </si>
  <si>
    <t>researc</t>
  </si>
  <si>
    <t>opinion</t>
  </si>
  <si>
    <t>behind</t>
  </si>
  <si>
    <t>scenes</t>
  </si>
  <si>
    <t>#twittersmarter</t>
  </si>
  <si>
    <t>#solobizchat</t>
  </si>
  <si>
    <t>#semrushchat</t>
  </si>
  <si>
    <t>represent</t>
  </si>
  <si>
    <t>daily</t>
  </si>
  <si>
    <t>#tools</t>
  </si>
  <si>
    <t>audience's</t>
  </si>
  <si>
    <t>t</t>
  </si>
  <si>
    <t>having</t>
  </si>
  <si>
    <t>researching</t>
  </si>
  <si>
    <t>posts</t>
  </si>
  <si>
    <t>engaging</t>
  </si>
  <si>
    <t>ppl</t>
  </si>
  <si>
    <t>each</t>
  </si>
  <si>
    <t>actually</t>
  </si>
  <si>
    <t>initially</t>
  </si>
  <si>
    <t>straightforward</t>
  </si>
  <si>
    <t>responses</t>
  </si>
  <si>
    <t>useful</t>
  </si>
  <si>
    <t>promises</t>
  </si>
  <si>
    <t>misplaced</t>
  </si>
  <si>
    <t>negative</t>
  </si>
  <si>
    <t>reviews</t>
  </si>
  <si>
    <t>audiences</t>
  </si>
  <si>
    <t>listen</t>
  </si>
  <si>
    <t>help</t>
  </si>
  <si>
    <t>care</t>
  </si>
  <si>
    <t>services</t>
  </si>
  <si>
    <t>strategic</t>
  </si>
  <si>
    <t>attempting</t>
  </si>
  <si>
    <t>online</t>
  </si>
  <si>
    <t>mind</t>
  </si>
  <si>
    <t>hear</t>
  </si>
  <si>
    <t>interesting</t>
  </si>
  <si>
    <t>mission</t>
  </si>
  <si>
    <t>picture</t>
  </si>
  <si>
    <t>thousand</t>
  </si>
  <si>
    <t>tip</t>
  </si>
  <si>
    <t>person</t>
  </si>
  <si>
    <t>sound</t>
  </si>
  <si>
    <t>losing</t>
  </si>
  <si>
    <t>bubbly</t>
  </si>
  <si>
    <t>win</t>
  </si>
  <si>
    <t>gotta</t>
  </si>
  <si>
    <t>above</t>
  </si>
  <si>
    <t>displaying</t>
  </si>
  <si>
    <t>lot</t>
  </si>
  <si>
    <t>lack</t>
  </si>
  <si>
    <t>personable</t>
  </si>
  <si>
    <t>includes</t>
  </si>
  <si>
    <t>another</t>
  </si>
  <si>
    <t>happy</t>
  </si>
  <si>
    <t>multiple</t>
  </si>
  <si>
    <t>style</t>
  </si>
  <si>
    <t>genuine</t>
  </si>
  <si>
    <t>quirky</t>
  </si>
  <si>
    <t>long</t>
  </si>
  <si>
    <t>logos</t>
  </si>
  <si>
    <t>hashtags</t>
  </si>
  <si>
    <t>participating</t>
  </si>
  <si>
    <t>hiking</t>
  </si>
  <si>
    <t>makes</t>
  </si>
  <si>
    <t>quality</t>
  </si>
  <si>
    <t>insurance</t>
  </si>
  <si>
    <t>around</t>
  </si>
  <si>
    <t>right</t>
  </si>
  <si>
    <t>new</t>
  </si>
  <si>
    <t>late</t>
  </si>
  <si>
    <t>space</t>
  </si>
  <si>
    <t>change</t>
  </si>
  <si>
    <t>#vcbuzz</t>
  </si>
  <si>
    <t>#digital360chat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</si>
  <si>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</si>
  <si>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</si>
  <si>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</si>
  <si>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</si>
  <si>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</si>
  <si>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</si>
  <si>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</si>
  <si>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</si>
  <si>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</si>
  <si>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</si>
  <si>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</si>
  <si>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</si>
  <si>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</si>
  <si>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</si>
  <si>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</si>
  <si>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</si>
  <si>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</si>
  <si>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</si>
  <si>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</si>
  <si>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</si>
  <si>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</si>
  <si>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</si>
  <si>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</si>
  <si>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</si>
  <si>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</si>
  <si>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</si>
  <si>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</si>
  <si>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</si>
  <si>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</si>
  <si>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</si>
  <si>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</si>
  <si>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</si>
  <si>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May</t>
  </si>
  <si>
    <t>16-May</t>
  </si>
  <si>
    <t>7 AM</t>
  </si>
  <si>
    <t>31-May</t>
  </si>
  <si>
    <t>1 PM</t>
  </si>
  <si>
    <t>Jun</t>
  </si>
  <si>
    <t>10-Jun</t>
  </si>
  <si>
    <t>10 PM</t>
  </si>
  <si>
    <t>11-Jun</t>
  </si>
  <si>
    <t>2 PM</t>
  </si>
  <si>
    <t>3 PM</t>
  </si>
  <si>
    <t>4 PM</t>
  </si>
  <si>
    <t>5 PM</t>
  </si>
  <si>
    <t>6 PM</t>
  </si>
  <si>
    <t>7 PM</t>
  </si>
  <si>
    <t>8 PM</t>
  </si>
  <si>
    <t>12-Jun</t>
  </si>
  <si>
    <t>1 AM</t>
  </si>
  <si>
    <t>2 AM</t>
  </si>
  <si>
    <t>3 AM</t>
  </si>
  <si>
    <t>6 AM</t>
  </si>
  <si>
    <t>12 PM</t>
  </si>
  <si>
    <t>9 PM</t>
  </si>
  <si>
    <t>11 PM</t>
  </si>
  <si>
    <t>13-Jun</t>
  </si>
  <si>
    <t>15-Jun</t>
  </si>
  <si>
    <t>16-Jun</t>
  </si>
  <si>
    <t>8 AM</t>
  </si>
  <si>
    <t>9 AM</t>
  </si>
  <si>
    <t>10 AM</t>
  </si>
  <si>
    <t>11 AM</t>
  </si>
  <si>
    <t>17-Jun</t>
  </si>
  <si>
    <t>4 AM</t>
  </si>
  <si>
    <t>5 AM</t>
  </si>
  <si>
    <t>18-Jun</t>
  </si>
  <si>
    <t>12 AM</t>
  </si>
  <si>
    <t>19-Jun</t>
  </si>
  <si>
    <t>20-Jun</t>
  </si>
  <si>
    <t>21-Jun</t>
  </si>
  <si>
    <t>22-Jun</t>
  </si>
  <si>
    <t>23-Jun</t>
  </si>
  <si>
    <t>128, 128, 128</t>
  </si>
  <si>
    <t>219, 36, 36</t>
  </si>
  <si>
    <t>144, 112, 112</t>
  </si>
  <si>
    <t>184, 72, 72</t>
  </si>
  <si>
    <t>164, 92, 92</t>
  </si>
  <si>
    <t>199, 56, 56</t>
  </si>
  <si>
    <t>239, 16, 16</t>
  </si>
  <si>
    <t>Red</t>
  </si>
  <si>
    <t>G1: voice socialmedia2day #smtlive brand recent chat social more media even</t>
  </si>
  <si>
    <t>G2: #smtlive voice brand recap defining expertly crafting #moniseum chat social</t>
  </si>
  <si>
    <t>G3: socialmedia2day #smtlive brand voice social media content audience a3 make</t>
  </si>
  <si>
    <t>G4: socialmedia2day #smtlive brand voice content social a1 audience wrong way</t>
  </si>
  <si>
    <t>G5: awesome list twitter chats awarioapp check out #socialroi host tues</t>
  </si>
  <si>
    <t>G6: #smtlive socialmedia2day brand voice a1 people being social personality a2</t>
  </si>
  <si>
    <t>G7: #smtlive socialmedia2day brand voice #socialmedia people audience communicate personality words</t>
  </si>
  <si>
    <t>G8: #smtlive recap brand voice expertly crafting</t>
  </si>
  <si>
    <t>G9: #socialmediatips #smtlive recap brand voice #socialmedia #digitalmarketing expertly crafting</t>
  </si>
  <si>
    <t>G10: #brand different specific #target #audience brand #voice one #company's main</t>
  </si>
  <si>
    <t>G11: #smtlive recap brand voice defining expertly crafting</t>
  </si>
  <si>
    <t>G13: #smtlive recap everything need know tiktok #digitalmarketing #socialmedia</t>
  </si>
  <si>
    <t>Autofill Workbook Results</t>
  </si>
  <si>
    <t>Edge Weight▓1▓8▓0▓True▓Gray▓Red▓▓Edge Weight▓1▓8▓0▓3▓10▓False▓Edge Weight▓1▓8▓0▓35▓12▓False▓▓0▓0▓0▓True▓Black▓Black▓▓Followers▓7▓131656▓0▓162▓1000▓False▓▓0▓0▓0▓0▓0▓False▓▓0▓0▓0▓0▓0▓False▓▓0▓0▓0▓0▓0▓False</t>
  </si>
  <si>
    <t>GraphSource░GraphServerTwitterSearch▓GraphTerm░#SMTLive▓ImportDescription░The graph represents a network of 166 Twitter users whose tweets in the requested range contained "#SMTLive", or who were replied to or mentioned in those tweets.  The network was obtained from the NodeXL Graph Server on Monday, 24 June 2019 at 07:27 UTC.
The requested start date was Monday, 24 June 2019 at 00:01 UTC and the maximum number of days (going backward) was 14.
The maximum number of tweets collected was 5,000.
The tweets in the network were tweeted over the 13-day, 9-hour, 3-minute period from Monday, 10 June 2019 at 07:57 UTC to Sunday, 23 June 2019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</si>
</sst>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265977"/>
        <c:axId val="36631746"/>
      </c:barChart>
      <c:catAx>
        <c:axId val="562659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31746"/>
        <c:crosses val="autoZero"/>
        <c:auto val="1"/>
        <c:lblOffset val="100"/>
        <c:noMultiLvlLbl val="0"/>
      </c:catAx>
      <c:valAx>
        <c:axId val="3663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5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92"/>
                <c:pt idx="0">
                  <c:v>7 AM
16-May
May
2019</c:v>
                </c:pt>
                <c:pt idx="1">
                  <c:v>1 PM
31-May</c:v>
                </c:pt>
                <c:pt idx="2">
                  <c:v>7 AM
10-Jun
Jun</c:v>
                </c:pt>
                <c:pt idx="3">
                  <c:v>10 PM</c:v>
                </c:pt>
                <c:pt idx="4">
                  <c:v>1 PM
11-Jun</c:v>
                </c:pt>
                <c:pt idx="5">
                  <c:v>2 PM</c:v>
                </c:pt>
                <c:pt idx="6">
                  <c:v>3 PM</c:v>
                </c:pt>
                <c:pt idx="7">
                  <c:v>4 PM</c:v>
                </c:pt>
                <c:pt idx="8">
                  <c:v>5 PM</c:v>
                </c:pt>
                <c:pt idx="9">
                  <c:v>6 PM</c:v>
                </c:pt>
                <c:pt idx="10">
                  <c:v>7 PM</c:v>
                </c:pt>
                <c:pt idx="11">
                  <c:v>8 PM</c:v>
                </c:pt>
                <c:pt idx="12">
                  <c:v>1 AM
12-Jun</c:v>
                </c:pt>
                <c:pt idx="13">
                  <c:v>2 AM</c:v>
                </c:pt>
                <c:pt idx="14">
                  <c:v>3 AM</c:v>
                </c:pt>
                <c:pt idx="15">
                  <c:v>6 AM</c:v>
                </c:pt>
                <c:pt idx="16">
                  <c:v>7 AM</c:v>
                </c:pt>
                <c:pt idx="17">
                  <c:v>12 PM</c:v>
                </c:pt>
                <c:pt idx="18">
                  <c:v>4 PM</c:v>
                </c:pt>
                <c:pt idx="19">
                  <c:v>6 PM</c:v>
                </c:pt>
                <c:pt idx="20">
                  <c:v>9 PM</c:v>
                </c:pt>
                <c:pt idx="21">
                  <c:v>11 PM</c:v>
                </c:pt>
                <c:pt idx="22">
                  <c:v>1 PM
13-Jun</c:v>
                </c:pt>
                <c:pt idx="23">
                  <c:v>2 PM</c:v>
                </c:pt>
                <c:pt idx="24">
                  <c:v>1 AM
15-Jun</c:v>
                </c:pt>
                <c:pt idx="25">
                  <c:v>7 AM</c:v>
                </c:pt>
                <c:pt idx="26">
                  <c:v>4 PM</c:v>
                </c:pt>
                <c:pt idx="27">
                  <c:v>6 AM
16-Jun</c:v>
                </c:pt>
                <c:pt idx="28">
                  <c:v>7 AM</c:v>
                </c:pt>
                <c:pt idx="29">
                  <c:v>8 AM</c:v>
                </c:pt>
                <c:pt idx="30">
                  <c:v>9 AM</c:v>
                </c:pt>
                <c:pt idx="31">
                  <c:v>10 AM</c:v>
                </c:pt>
                <c:pt idx="32">
                  <c:v>11 AM</c:v>
                </c:pt>
                <c:pt idx="33">
                  <c:v>12 PM</c:v>
                </c:pt>
                <c:pt idx="34">
                  <c:v>1 PM</c:v>
                </c:pt>
                <c:pt idx="35">
                  <c:v>4 PM</c:v>
                </c:pt>
                <c:pt idx="36">
                  <c:v>5 PM</c:v>
                </c:pt>
                <c:pt idx="37">
                  <c:v>7 PM</c:v>
                </c:pt>
                <c:pt idx="38">
                  <c:v>8 PM</c:v>
                </c:pt>
                <c:pt idx="39">
                  <c:v>10 PM</c:v>
                </c:pt>
                <c:pt idx="40">
                  <c:v>2 AM
17-Jun</c:v>
                </c:pt>
                <c:pt idx="41">
                  <c:v>3 AM</c:v>
                </c:pt>
                <c:pt idx="42">
                  <c:v>4 AM</c:v>
                </c:pt>
                <c:pt idx="43">
                  <c:v>5 AM</c:v>
                </c:pt>
                <c:pt idx="44">
                  <c:v>6 AM</c:v>
                </c:pt>
                <c:pt idx="45">
                  <c:v>7 AM</c:v>
                </c:pt>
                <c:pt idx="46">
                  <c:v>9 AM</c:v>
                </c:pt>
                <c:pt idx="47">
                  <c:v>10 AM</c:v>
                </c:pt>
                <c:pt idx="48">
                  <c:v>2 PM</c:v>
                </c:pt>
                <c:pt idx="49">
                  <c:v>5 PM</c:v>
                </c:pt>
                <c:pt idx="50">
                  <c:v>10 PM</c:v>
                </c:pt>
                <c:pt idx="51">
                  <c:v>12 AM
18-Jun</c:v>
                </c:pt>
                <c:pt idx="52">
                  <c:v>7 AM</c:v>
                </c:pt>
                <c:pt idx="53">
                  <c:v>8 AM</c:v>
                </c:pt>
                <c:pt idx="54">
                  <c:v>9 AM</c:v>
                </c:pt>
                <c:pt idx="55">
                  <c:v>11 AM</c:v>
                </c:pt>
                <c:pt idx="56">
                  <c:v>2 PM</c:v>
                </c:pt>
                <c:pt idx="57">
                  <c:v>3 PM</c:v>
                </c:pt>
                <c:pt idx="58">
                  <c:v>4 PM</c:v>
                </c:pt>
                <c:pt idx="59">
                  <c:v>6 PM</c:v>
                </c:pt>
                <c:pt idx="60">
                  <c:v>7 PM</c:v>
                </c:pt>
                <c:pt idx="61">
                  <c:v>9 PM</c:v>
                </c:pt>
                <c:pt idx="62">
                  <c:v>10 PM</c:v>
                </c:pt>
                <c:pt idx="63">
                  <c:v>11 PM</c:v>
                </c:pt>
                <c:pt idx="64">
                  <c:v>12 AM
19-Jun</c:v>
                </c:pt>
                <c:pt idx="65">
                  <c:v>3 AM</c:v>
                </c:pt>
                <c:pt idx="66">
                  <c:v>4 AM</c:v>
                </c:pt>
                <c:pt idx="67">
                  <c:v>6 AM</c:v>
                </c:pt>
                <c:pt idx="68">
                  <c:v>8 AM</c:v>
                </c:pt>
                <c:pt idx="69">
                  <c:v>11 AM</c:v>
                </c:pt>
                <c:pt idx="70">
                  <c:v>5 PM</c:v>
                </c:pt>
                <c:pt idx="71">
                  <c:v>7 PM</c:v>
                </c:pt>
                <c:pt idx="72">
                  <c:v>2 AM
20-Jun</c:v>
                </c:pt>
                <c:pt idx="73">
                  <c:v>10 AM</c:v>
                </c:pt>
                <c:pt idx="74">
                  <c:v>3 PM</c:v>
                </c:pt>
                <c:pt idx="75">
                  <c:v>4 PM</c:v>
                </c:pt>
                <c:pt idx="76">
                  <c:v>5 PM</c:v>
                </c:pt>
                <c:pt idx="77">
                  <c:v>6 PM</c:v>
                </c:pt>
                <c:pt idx="78">
                  <c:v>7 PM</c:v>
                </c:pt>
                <c:pt idx="79">
                  <c:v>8 PM</c:v>
                </c:pt>
                <c:pt idx="80">
                  <c:v>11 PM</c:v>
                </c:pt>
                <c:pt idx="81">
                  <c:v>12 AM
21-Jun</c:v>
                </c:pt>
                <c:pt idx="82">
                  <c:v>3 AM</c:v>
                </c:pt>
                <c:pt idx="83">
                  <c:v>5 AM</c:v>
                </c:pt>
                <c:pt idx="84">
                  <c:v>7 AM</c:v>
                </c:pt>
                <c:pt idx="85">
                  <c:v>3 PM</c:v>
                </c:pt>
                <c:pt idx="86">
                  <c:v>8 AM
22-Jun</c:v>
                </c:pt>
                <c:pt idx="87">
                  <c:v>10 AM</c:v>
                </c:pt>
                <c:pt idx="88">
                  <c:v>1 PM</c:v>
                </c:pt>
                <c:pt idx="89">
                  <c:v>6 AM
23-Jun</c:v>
                </c:pt>
                <c:pt idx="90">
                  <c:v>8 AM</c:v>
                </c:pt>
                <c:pt idx="91">
                  <c:v>5 PM</c:v>
                </c:pt>
              </c:strCache>
            </c:strRef>
          </c:cat>
          <c:val>
            <c:numRef>
              <c:f>'Time Series'!$B$26:$B$136</c:f>
              <c:numCache>
                <c:formatCode>General</c:formatCode>
                <c:ptCount val="92"/>
                <c:pt idx="0">
                  <c:v>1</c:v>
                </c:pt>
                <c:pt idx="1">
                  <c:v>1</c:v>
                </c:pt>
                <c:pt idx="2">
                  <c:v>1</c:v>
                </c:pt>
                <c:pt idx="3">
                  <c:v>1</c:v>
                </c:pt>
                <c:pt idx="4">
                  <c:v>1</c:v>
                </c:pt>
                <c:pt idx="5">
                  <c:v>1</c:v>
                </c:pt>
                <c:pt idx="6">
                  <c:v>6</c:v>
                </c:pt>
                <c:pt idx="7">
                  <c:v>148</c:v>
                </c:pt>
                <c:pt idx="8">
                  <c:v>42</c:v>
                </c:pt>
                <c:pt idx="9">
                  <c:v>5</c:v>
                </c:pt>
                <c:pt idx="10">
                  <c:v>2</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9</c:v>
                </c:pt>
                <c:pt idx="28">
                  <c:v>4</c:v>
                </c:pt>
                <c:pt idx="29">
                  <c:v>6</c:v>
                </c:pt>
                <c:pt idx="30">
                  <c:v>4</c:v>
                </c:pt>
                <c:pt idx="31">
                  <c:v>1</c:v>
                </c:pt>
                <c:pt idx="32">
                  <c:v>3</c:v>
                </c:pt>
                <c:pt idx="33">
                  <c:v>2</c:v>
                </c:pt>
                <c:pt idx="34">
                  <c:v>1</c:v>
                </c:pt>
                <c:pt idx="35">
                  <c:v>2</c:v>
                </c:pt>
                <c:pt idx="36">
                  <c:v>1</c:v>
                </c:pt>
                <c:pt idx="37">
                  <c:v>1</c:v>
                </c:pt>
                <c:pt idx="38">
                  <c:v>2</c:v>
                </c:pt>
                <c:pt idx="39">
                  <c:v>1</c:v>
                </c:pt>
                <c:pt idx="40">
                  <c:v>1</c:v>
                </c:pt>
                <c:pt idx="41">
                  <c:v>1</c:v>
                </c:pt>
                <c:pt idx="42">
                  <c:v>3</c:v>
                </c:pt>
                <c:pt idx="43">
                  <c:v>2</c:v>
                </c:pt>
                <c:pt idx="44">
                  <c:v>1</c:v>
                </c:pt>
                <c:pt idx="45">
                  <c:v>1</c:v>
                </c:pt>
                <c:pt idx="46">
                  <c:v>1</c:v>
                </c:pt>
                <c:pt idx="47">
                  <c:v>1</c:v>
                </c:pt>
                <c:pt idx="48">
                  <c:v>1</c:v>
                </c:pt>
                <c:pt idx="49">
                  <c:v>1</c:v>
                </c:pt>
                <c:pt idx="50">
                  <c:v>1</c:v>
                </c:pt>
                <c:pt idx="51">
                  <c:v>3</c:v>
                </c:pt>
                <c:pt idx="52">
                  <c:v>10</c:v>
                </c:pt>
                <c:pt idx="53">
                  <c:v>6</c:v>
                </c:pt>
                <c:pt idx="54">
                  <c:v>4</c:v>
                </c:pt>
                <c:pt idx="55">
                  <c:v>6</c:v>
                </c:pt>
                <c:pt idx="56">
                  <c:v>3</c:v>
                </c:pt>
                <c:pt idx="57">
                  <c:v>2</c:v>
                </c:pt>
                <c:pt idx="58">
                  <c:v>3</c:v>
                </c:pt>
                <c:pt idx="59">
                  <c:v>2</c:v>
                </c:pt>
                <c:pt idx="60">
                  <c:v>6</c:v>
                </c:pt>
                <c:pt idx="61">
                  <c:v>1</c:v>
                </c:pt>
                <c:pt idx="62">
                  <c:v>1</c:v>
                </c:pt>
                <c:pt idx="63">
                  <c:v>2</c:v>
                </c:pt>
                <c:pt idx="64">
                  <c:v>1</c:v>
                </c:pt>
                <c:pt idx="65">
                  <c:v>1</c:v>
                </c:pt>
                <c:pt idx="66">
                  <c:v>2</c:v>
                </c:pt>
                <c:pt idx="67">
                  <c:v>1</c:v>
                </c:pt>
                <c:pt idx="68">
                  <c:v>1</c:v>
                </c:pt>
                <c:pt idx="69">
                  <c:v>1</c:v>
                </c:pt>
                <c:pt idx="70">
                  <c:v>1</c:v>
                </c:pt>
                <c:pt idx="71">
                  <c:v>1</c:v>
                </c:pt>
                <c:pt idx="72">
                  <c:v>1</c:v>
                </c:pt>
                <c:pt idx="73">
                  <c:v>1</c:v>
                </c:pt>
                <c:pt idx="74">
                  <c:v>5</c:v>
                </c:pt>
                <c:pt idx="75">
                  <c:v>1</c:v>
                </c:pt>
                <c:pt idx="76">
                  <c:v>1</c:v>
                </c:pt>
                <c:pt idx="77">
                  <c:v>2</c:v>
                </c:pt>
                <c:pt idx="78">
                  <c:v>1</c:v>
                </c:pt>
                <c:pt idx="79">
                  <c:v>2</c:v>
                </c:pt>
                <c:pt idx="80">
                  <c:v>7</c:v>
                </c:pt>
                <c:pt idx="81">
                  <c:v>1</c:v>
                </c:pt>
                <c:pt idx="82">
                  <c:v>1</c:v>
                </c:pt>
                <c:pt idx="83">
                  <c:v>1</c:v>
                </c:pt>
                <c:pt idx="84">
                  <c:v>1</c:v>
                </c:pt>
                <c:pt idx="85">
                  <c:v>2</c:v>
                </c:pt>
                <c:pt idx="86">
                  <c:v>2</c:v>
                </c:pt>
                <c:pt idx="87">
                  <c:v>3</c:v>
                </c:pt>
                <c:pt idx="88">
                  <c:v>1</c:v>
                </c:pt>
                <c:pt idx="89">
                  <c:v>1</c:v>
                </c:pt>
                <c:pt idx="90">
                  <c:v>1</c:v>
                </c:pt>
                <c:pt idx="91">
                  <c:v>1</c:v>
                </c:pt>
              </c:numCache>
            </c:numRef>
          </c:val>
        </c:ser>
        <c:axId val="57730595"/>
        <c:axId val="49813308"/>
      </c:barChart>
      <c:catAx>
        <c:axId val="57730595"/>
        <c:scaling>
          <c:orientation val="minMax"/>
        </c:scaling>
        <c:axPos val="b"/>
        <c:delete val="0"/>
        <c:numFmt formatCode="General" sourceLinked="1"/>
        <c:majorTickMark val="out"/>
        <c:minorTickMark val="none"/>
        <c:tickLblPos val="nextTo"/>
        <c:crossAx val="49813308"/>
        <c:crosses val="autoZero"/>
        <c:auto val="1"/>
        <c:lblOffset val="100"/>
        <c:noMultiLvlLbl val="0"/>
      </c:catAx>
      <c:valAx>
        <c:axId val="49813308"/>
        <c:scaling>
          <c:orientation val="minMax"/>
        </c:scaling>
        <c:axPos val="l"/>
        <c:majorGridlines/>
        <c:delete val="0"/>
        <c:numFmt formatCode="General" sourceLinked="1"/>
        <c:majorTickMark val="out"/>
        <c:minorTickMark val="none"/>
        <c:tickLblPos val="nextTo"/>
        <c:crossAx val="577305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250259"/>
        <c:axId val="14381420"/>
      </c:barChart>
      <c:catAx>
        <c:axId val="612502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381420"/>
        <c:crosses val="autoZero"/>
        <c:auto val="1"/>
        <c:lblOffset val="100"/>
        <c:noMultiLvlLbl val="0"/>
      </c:catAx>
      <c:valAx>
        <c:axId val="1438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0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323917"/>
        <c:axId val="24044342"/>
      </c:barChart>
      <c:catAx>
        <c:axId val="623239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44342"/>
        <c:crosses val="autoZero"/>
        <c:auto val="1"/>
        <c:lblOffset val="100"/>
        <c:noMultiLvlLbl val="0"/>
      </c:catAx>
      <c:valAx>
        <c:axId val="24044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3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072487"/>
        <c:axId val="1434656"/>
      </c:barChart>
      <c:catAx>
        <c:axId val="15072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4656"/>
        <c:crosses val="autoZero"/>
        <c:auto val="1"/>
        <c:lblOffset val="100"/>
        <c:noMultiLvlLbl val="0"/>
      </c:catAx>
      <c:valAx>
        <c:axId val="1434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2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911905"/>
        <c:axId val="49098282"/>
      </c:barChart>
      <c:catAx>
        <c:axId val="129119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98282"/>
        <c:crosses val="autoZero"/>
        <c:auto val="1"/>
        <c:lblOffset val="100"/>
        <c:noMultiLvlLbl val="0"/>
      </c:catAx>
      <c:valAx>
        <c:axId val="4909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231355"/>
        <c:axId val="17537876"/>
      </c:barChart>
      <c:catAx>
        <c:axId val="39231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37876"/>
        <c:crosses val="autoZero"/>
        <c:auto val="1"/>
        <c:lblOffset val="100"/>
        <c:noMultiLvlLbl val="0"/>
      </c:catAx>
      <c:valAx>
        <c:axId val="17537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1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623157"/>
        <c:axId val="11281822"/>
      </c:barChart>
      <c:catAx>
        <c:axId val="236231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281822"/>
        <c:crosses val="autoZero"/>
        <c:auto val="1"/>
        <c:lblOffset val="100"/>
        <c:noMultiLvlLbl val="0"/>
      </c:catAx>
      <c:valAx>
        <c:axId val="1128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3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427535"/>
        <c:axId val="41412360"/>
      </c:barChart>
      <c:catAx>
        <c:axId val="34427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12360"/>
        <c:crosses val="autoZero"/>
        <c:auto val="1"/>
        <c:lblOffset val="100"/>
        <c:noMultiLvlLbl val="0"/>
      </c:catAx>
      <c:valAx>
        <c:axId val="41412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166921"/>
        <c:axId val="66066834"/>
      </c:barChart>
      <c:catAx>
        <c:axId val="37166921"/>
        <c:scaling>
          <c:orientation val="minMax"/>
        </c:scaling>
        <c:axPos val="b"/>
        <c:delete val="1"/>
        <c:majorTickMark val="out"/>
        <c:minorTickMark val="none"/>
        <c:tickLblPos val="none"/>
        <c:crossAx val="66066834"/>
        <c:crosses val="autoZero"/>
        <c:auto val="1"/>
        <c:lblOffset val="100"/>
        <c:noMultiLvlLbl val="0"/>
      </c:catAx>
      <c:valAx>
        <c:axId val="66066834"/>
        <c:scaling>
          <c:orientation val="minMax"/>
        </c:scaling>
        <c:axPos val="l"/>
        <c:delete val="1"/>
        <c:majorTickMark val="out"/>
        <c:minorTickMark val="none"/>
        <c:tickLblPos val="none"/>
        <c:crossAx val="37166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1" refreshedBy="Marc Smith" refreshedVersion="5">
  <cacheSource type="worksheet">
    <worksheetSource ref="A2:BL3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smtlive digitalmarketing socialmedia"/>
        <s v="smtlive vcbuzz digital360chat"/>
        <s v="smtlive marketing automation"/>
        <s v="smtlive"/>
        <m/>
        <s v="socialroi"/>
        <s v="smwla smtlive"/>
        <s v="eme6414 smtlive"/>
        <s v="smtlive ed6306"/>
        <s v="smtlive livelongdigital tweakmywebsite seo"/>
        <s v="brand target audience voice company tools attention binaryic social company smtlive socialmedia strategy"/>
        <s v="brand target audience voice company tools"/>
        <s v="smtlive brandvoice"/>
        <s v="nhldraft smtlive"/>
        <s v="smtlive socialmedia"/>
        <s v="smtlive socialmedia marketing strategy"/>
        <s v="smtlive smtlive socialmedia"/>
        <s v="socialmediatips smtlive socialmedia digitalmarketing"/>
        <s v="socialmedia smtlive"/>
        <s v="smtlive branding brandvoice"/>
        <s v="smtlive smm socialmedia"/>
        <s v="smtlive socialmedia content"/>
        <s v="brandvoice socialmedia smtlive"/>
        <s v="smtlive twitterchat"/>
        <s v="smtlive marketing brandvoice brand twitter socialmedia"/>
        <s v="smtlive digitalmarketing"/>
        <s v="solobizchat semrushchat smechat smtlive smmchat"/>
        <s v="twitterchats twittersmarter solobizchat smechat semchat smtlive twittersmarter"/>
        <s v="kc smtlive"/>
        <s v="smtlive tapcrawlers"/>
        <s v="brandvoice smtlive"/>
        <s v="twitter linkedin smtlive"/>
        <s v="smtlive branding smm marketingstrategy"/>
        <s v="smtlive branding smm"/>
        <s v="smtlive smm"/>
        <s v="moniseum smtlive"/>
        <s v="moniseum smtlive smm"/>
        <s v="moniseum smtlive digitalmarketing"/>
        <s v="socialroi smechat smtlive vcbuzz contentclubuk cmworld ppcchat seochat digital360chat semrushchat"/>
        <s v="smtlive socialmedia s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6">
        <d v="2019-05-31T13:04:05.000"/>
        <d v="2019-06-10T07:57:03.000"/>
        <d v="2019-06-10T22:56:00.000"/>
        <d v="2019-06-11T13:35:01.000"/>
        <d v="2019-06-11T15:29:40.000"/>
        <d v="2019-06-11T16:06:32.000"/>
        <d v="2019-06-11T16:08:07.000"/>
        <d v="2019-06-11T16:22:03.000"/>
        <d v="2019-06-11T16:22:19.000"/>
        <d v="2019-06-11T16:27:27.000"/>
        <d v="2019-06-11T16:27:48.000"/>
        <d v="2019-06-11T16:33:54.000"/>
        <d v="2019-06-11T16:37:10.000"/>
        <d v="2019-06-11T16:41:32.000"/>
        <d v="2019-06-11T16:32:12.000"/>
        <d v="2019-06-11T16:36:47.000"/>
        <d v="2019-06-11T16:35:52.000"/>
        <d v="2019-06-11T16:56:44.000"/>
        <d v="2019-06-11T16:06:23.000"/>
        <d v="2019-06-11T16:10:19.000"/>
        <d v="2019-06-11T16:12:43.000"/>
        <d v="2019-06-11T16:12:47.000"/>
        <d v="2019-06-11T16:24:59.000"/>
        <d v="2019-06-11T16:45:28.000"/>
        <d v="2019-06-11T16:53:44.000"/>
        <d v="2019-06-11T16:57:22.000"/>
        <d v="2019-06-11T16:55:51.000"/>
        <d v="2019-06-11T16:26:41.000"/>
        <d v="2019-06-11T16:28:04.000"/>
        <d v="2019-06-11T16:28:47.000"/>
        <d v="2019-06-11T16:42:25.000"/>
        <d v="2019-06-11T16:56:51.000"/>
        <d v="2019-06-11T16:58:14.000"/>
        <d v="2019-06-11T16:04:33.000"/>
        <d v="2019-06-11T16:18:05.000"/>
        <d v="2019-06-11T16:46:21.000"/>
        <d v="2019-06-11T16:46:41.000"/>
        <d v="2019-06-11T16:51:01.000"/>
        <d v="2019-06-11T16:54:36.000"/>
        <d v="2019-06-11T16:17:52.000"/>
        <d v="2019-06-11T16:19:37.000"/>
        <d v="2019-06-11T16:29:59.000"/>
        <d v="2019-06-11T16:54:40.000"/>
        <d v="2019-06-11T16:59:46.000"/>
        <d v="2019-06-11T17:01:12.000"/>
        <d v="2019-06-11T16:45:01.000"/>
        <d v="2019-06-11T16:51:30.000"/>
        <d v="2019-06-11T16:58:28.000"/>
        <d v="2019-06-11T16:58:56.000"/>
        <d v="2019-06-11T16:18:01.000"/>
        <d v="2019-06-11T17:01:44.000"/>
        <d v="2019-06-11T16:43:20.000"/>
        <d v="2019-06-11T16:47:17.000"/>
        <d v="2019-06-11T17:03:16.000"/>
        <d v="2019-06-11T17:03:49.000"/>
        <d v="2019-06-11T17:03:54.000"/>
        <d v="2019-06-11T16:59:49.000"/>
        <d v="2019-06-11T17:04:01.000"/>
        <d v="2019-06-11T17:08:27.000"/>
        <d v="2019-06-11T17:25:18.000"/>
        <d v="2019-06-11T17:47:16.000"/>
        <d v="2019-06-11T17:47:52.000"/>
        <d v="2019-06-11T17:59:34.000"/>
        <d v="2019-06-11T16:55:00.000"/>
        <d v="2019-06-11T18:07:02.000"/>
        <d v="2019-06-11T18:10:09.000"/>
        <d v="2019-06-11T18:12:48.000"/>
        <d v="2019-06-11T18:47:59.000"/>
        <d v="2019-06-11T19:05:00.000"/>
        <d v="2019-06-11T19:23:16.000"/>
        <d v="2019-06-12T01:29:46.000"/>
        <d v="2019-06-12T02:17:03.000"/>
        <d v="2019-06-12T03:16:57.000"/>
        <d v="2019-06-12T06:59:45.000"/>
        <d v="2019-06-12T07:00:57.000"/>
        <d v="2019-06-12T07:01:06.000"/>
        <d v="2019-06-12T12:36:40.000"/>
        <d v="2019-06-11T16:12:16.000"/>
        <d v="2019-06-11T16:27:46.000"/>
        <d v="2019-06-12T16:50:07.000"/>
        <d v="2019-06-12T18:43:41.000"/>
        <d v="2019-06-12T23:58:27.000"/>
        <d v="2019-06-13T13:49:03.000"/>
        <d v="2019-06-13T14:08:51.000"/>
        <d v="2019-06-15T01:10:21.000"/>
        <d v="2019-06-15T16:37:38.000"/>
        <d v="2019-06-16T06:50:34.000"/>
        <d v="2019-06-16T06:51:04.000"/>
        <d v="2019-06-16T08:26:05.000"/>
        <d v="2019-06-16T09:07:05.000"/>
        <d v="2019-06-16T10:08:04.000"/>
        <d v="2019-06-16T11:47:45.000"/>
        <d v="2019-06-16T12:19:43.000"/>
        <d v="2019-06-16T17:00:27.000"/>
        <d v="2019-06-16T19:43:56.000"/>
        <d v="2019-06-17T03:14:06.000"/>
        <d v="2019-06-17T05:35:44.000"/>
        <d v="2019-06-17T05:40:55.000"/>
        <d v="2019-06-17T07:52:33.000"/>
        <d v="2019-06-17T09:25:01.000"/>
        <d v="2019-06-17T10:06:31.000"/>
        <d v="2019-06-17T14:28:08.000"/>
        <d v="2019-06-17T22:45:04.000"/>
        <d v="2019-06-18T00:38:30.000"/>
        <d v="2019-06-18T00:38:57.000"/>
        <d v="2019-06-18T00:39:23.000"/>
        <d v="2019-06-16T06:42:02.000"/>
        <d v="2019-06-18T07:02:48.000"/>
        <d v="2019-06-16T06:39:08.000"/>
        <d v="2019-06-18T07:04:16.000"/>
        <d v="2019-06-16T06:42:15.000"/>
        <d v="2019-06-18T07:05:40.000"/>
        <d v="2019-06-16T06:39:14.000"/>
        <d v="2019-06-18T07:06:31.000"/>
        <d v="2019-06-16T06:43:05.000"/>
        <d v="2019-06-18T07:08:04.000"/>
        <d v="2019-05-16T07:54:08.000"/>
        <d v="2019-06-15T07:53:37.000"/>
        <d v="2019-06-16T06:43:04.000"/>
        <d v="2019-06-16T07:11:18.000"/>
        <d v="2019-06-18T07:11:22.000"/>
        <d v="2019-06-16T07:57:16.000"/>
        <d v="2019-06-18T07:57:29.000"/>
        <d v="2019-06-18T08:01:35.000"/>
        <d v="2019-06-16T09:00:35.000"/>
        <d v="2019-06-18T08:12:05.000"/>
        <d v="2019-06-16T08:17:22.000"/>
        <d v="2019-06-18T08:19:38.000"/>
        <d v="2019-06-18T08:31:42.000"/>
        <d v="2019-06-16T07:09:27.000"/>
        <d v="2019-06-18T08:39:34.000"/>
        <d v="2019-06-18T08:40:41.000"/>
        <d v="2019-06-18T09:02:04.000"/>
        <d v="2019-06-16T08:10:00.000"/>
        <d v="2019-06-18T09:10:01.000"/>
        <d v="2019-06-16T09:07:02.000"/>
        <d v="2019-06-18T09:27:01.000"/>
        <d v="2019-06-16T06:55:34.000"/>
        <d v="2019-06-18T09:40:05.000"/>
        <d v="2019-06-18T11:15:50.000"/>
        <d v="2019-06-18T11:17:10.000"/>
        <d v="2019-06-18T11:18:22.000"/>
        <d v="2019-06-18T11:22:33.000"/>
        <d v="2019-06-16T08:31:01.000"/>
        <d v="2019-06-17T06:04:16.000"/>
        <d v="2019-06-18T14:22:15.000"/>
        <d v="2019-06-16T09:08:24.000"/>
        <d v="2019-06-17T02:08:32.000"/>
        <d v="2019-06-18T14:30:28.000"/>
        <d v="2019-06-18T14:37:22.000"/>
        <d v="2019-06-18T16:14:13.000"/>
        <d v="2019-06-18T16:18:17.000"/>
        <d v="2019-06-18T16:19:53.000"/>
        <d v="2019-06-18T18:27:27.000"/>
        <d v="2019-06-18T19:15:18.000"/>
        <d v="2019-06-18T19:15:46.000"/>
        <d v="2019-06-18T19:20:36.000"/>
        <d v="2019-06-16T07:37:05.000"/>
        <d v="2019-06-18T07:28:04.000"/>
        <d v="2019-06-18T21:54:26.000"/>
        <d v="2019-06-19T00:08:50.000"/>
        <d v="2019-06-16T12:03:19.000"/>
        <d v="2019-06-16T22:43:08.000"/>
        <d v="2019-06-19T03:52:49.000"/>
        <d v="2019-06-19T06:41:06.000"/>
        <d v="2019-06-19T08:19:55.000"/>
        <d v="2019-06-11T16:40:06.000"/>
        <d v="2019-06-19T11:51:33.000"/>
        <d v="2019-06-17T17:30:03.000"/>
        <d v="2019-06-19T17:30:03.000"/>
        <d v="2019-06-11T16:27:30.000"/>
        <d v="2019-06-11T16:30:18.000"/>
        <d v="2019-06-11T16:40:12.000"/>
        <d v="2019-06-11T16:43:03.000"/>
        <d v="2019-06-11T16:48:11.000"/>
        <d v="2019-06-11T16:46:18.000"/>
        <d v="2019-06-11T16:31:25.000"/>
        <d v="2019-06-11T16:02:25.000"/>
        <d v="2019-06-11T16:03:34.000"/>
        <d v="2019-06-11T16:14:28.000"/>
        <d v="2019-06-11T16:26:15.000"/>
        <d v="2019-06-11T16:42:47.000"/>
        <d v="2019-06-11T16:53:53.000"/>
        <d v="2019-06-11T17:02:14.000"/>
        <d v="2019-06-11T17:06:12.000"/>
        <d v="2019-06-18T18:38:52.000"/>
        <d v="2019-06-19T19:49:09.000"/>
        <d v="2019-06-16T08:09:03.000"/>
        <d v="2019-06-18T07:49:26.000"/>
        <d v="2019-06-18T22:42:05.000"/>
        <d v="2019-06-20T02:52:04.000"/>
        <d v="2019-06-20T10:10:09.000"/>
        <d v="2019-06-20T15:57:41.000"/>
        <d v="2019-06-20T16:51:03.000"/>
        <d v="2019-06-11T17:05:04.000"/>
        <d v="2019-06-12T21:01:31.000"/>
        <d v="2019-06-20T17:38:51.000"/>
        <d v="2019-06-11T16:04:14.000"/>
        <d v="2019-06-11T16:04:29.000"/>
        <d v="2019-06-11T16:12:03.000"/>
        <d v="2019-06-11T16:14:07.000"/>
        <d v="2019-06-11T16:17:05.000"/>
        <d v="2019-06-11T16:27:29.000"/>
        <d v="2019-06-11T16:30:49.000"/>
        <d v="2019-06-11T16:45:42.000"/>
        <d v="2019-06-11T16:53:27.000"/>
        <d v="2019-06-11T17:00:15.000"/>
        <d v="2019-06-11T17:03:00.000"/>
        <d v="2019-06-17T04:45:45.000"/>
        <d v="2019-06-11T16:17:51.000"/>
        <d v="2019-06-11T16:25:37.000"/>
        <d v="2019-06-11T16:29:24.000"/>
        <d v="2019-06-11T16:26:14.000"/>
        <d v="2019-06-11T16:05:11.000"/>
        <d v="2019-06-11T16:31:30.000"/>
        <d v="2019-06-11T16:40:38.000"/>
        <d v="2019-06-11T16:41:03.000"/>
        <d v="2019-06-11T16:02:51.000"/>
        <d v="2019-06-11T16:18:23.000"/>
        <d v="2019-06-11T16:14:20.000"/>
        <d v="2019-06-11T16:26:31.000"/>
        <d v="2019-06-11T16:26:52.000"/>
        <d v="2019-06-11T16:31:03.000"/>
        <d v="2019-06-11T16:43:25.000"/>
        <d v="2019-06-11T16:47:41.000"/>
        <d v="2019-06-11T16:54:38.000"/>
        <d v="2019-06-11T16:54:58.000"/>
        <d v="2019-06-11T16:59:21.000"/>
        <d v="2019-06-11T16:11:06.000"/>
        <d v="2019-06-11T16:11:40.000"/>
        <d v="2019-06-11T16:23:18.000"/>
        <d v="2019-06-11T16:39:32.000"/>
        <d v="2019-06-11T16:45:05.000"/>
        <d v="2019-06-11T16:49:01.000"/>
        <d v="2019-06-11T16:51:18.000"/>
        <d v="2019-06-11T16:58:04.000"/>
        <d v="2019-06-11T16:41:21.000"/>
        <d v="2019-06-11T16:24:18.000"/>
        <d v="2019-06-11T16:49:40.000"/>
        <d v="2019-06-11T16:51:26.000"/>
        <d v="2019-06-11T16:59:19.000"/>
        <d v="2019-06-11T16:56:27.000"/>
        <d v="2019-06-11T16:56:47.000"/>
        <d v="2019-06-11T17:05:37.000"/>
        <d v="2019-06-11T17:21:43.000"/>
        <d v="2019-06-11T17:25:40.000"/>
        <d v="2019-06-11T17:26:05.000"/>
        <d v="2019-06-11T17:17:44.000"/>
        <d v="2019-06-11T17:26:18.000"/>
        <d v="2019-06-11T17:30:16.000"/>
        <d v="2019-06-11T17:32:13.000"/>
        <d v="2019-06-11T17:33:40.000"/>
        <d v="2019-06-11T17:35:13.000"/>
        <d v="2019-06-11T17:37:13.000"/>
        <d v="2019-06-11T17:40:03.000"/>
        <d v="2019-06-11T17:41:03.000"/>
        <d v="2019-06-11T17:41:30.000"/>
        <d v="2019-06-11T16:04:58.000"/>
        <d v="2019-06-11T17:56:26.000"/>
        <d v="2019-06-11T16:12:19.000"/>
        <d v="2019-06-11T16:15:23.000"/>
        <d v="2019-06-11T16:18:14.000"/>
        <d v="2019-06-11T16:25:14.000"/>
        <d v="2019-06-11T16:46:08.000"/>
        <d v="2019-06-11T16:59:32.000"/>
        <d v="2019-06-11T17:04:20.000"/>
        <d v="2019-06-11T16:26:38.000"/>
        <d v="2019-06-11T17:56:35.000"/>
        <d v="2019-06-16T16:18:01.000"/>
        <d v="2019-06-16T16:26:25.000"/>
        <d v="2019-06-18T15:23:21.000"/>
        <d v="2019-06-18T15:26:21.000"/>
        <d v="2019-06-11T15:41:09.000"/>
        <d v="2019-06-11T16:11:26.000"/>
        <d v="2019-06-11T16:41:08.000"/>
        <d v="2019-06-11T16:56:22.000"/>
        <d v="2019-06-11T16:56:32.000"/>
        <d v="2019-06-11T17:11:20.000"/>
        <d v="2019-06-18T19:26:05.000"/>
        <d v="2019-06-20T15:26:17.000"/>
        <d v="2019-06-20T18:56:15.000"/>
        <d v="2019-06-20T18:52:25.000"/>
        <d v="2019-06-20T19:44:00.000"/>
        <d v="2019-06-20T20:40:30.000"/>
        <d v="2019-06-20T20:46:48.000"/>
        <d v="2019-06-20T23:27:14.000"/>
        <d v="2019-06-20T23:41:38.000"/>
        <d v="2019-06-20T23:45:56.000"/>
        <d v="2019-06-20T23:46:35.000"/>
        <d v="2019-06-20T23:50:23.000"/>
        <d v="2019-06-11T20:28:38.000"/>
        <d v="2019-06-21T00:52:31.000"/>
        <d v="2019-06-21T03:36:11.000"/>
        <d v="2019-06-21T05:47:09.000"/>
        <d v="2019-06-21T07:02:49.000"/>
        <d v="2019-06-21T15:26:15.000"/>
        <d v="2019-06-21T15:33:11.000"/>
        <d v="2019-06-11T16:07:45.000"/>
        <d v="2019-06-11T16:11:35.000"/>
        <d v="2019-06-11T16:17:45.000"/>
        <d v="2019-06-11T16:22:53.000"/>
        <d v="2019-06-11T16:51:46.000"/>
        <d v="2019-06-11T16:54:54.000"/>
        <d v="2019-06-11T16:15:59.000"/>
        <d v="2019-06-11T16:44:51.000"/>
        <d v="2019-06-11T16:53:35.000"/>
        <d v="2019-06-11T16:50:55.000"/>
        <d v="2019-06-11T16:54:16.000"/>
        <d v="2019-06-11T16:28:45.000"/>
        <d v="2019-06-11T16:43:57.000"/>
        <d v="2019-06-11T15:01:25.000"/>
        <d v="2019-06-11T15:31:10.000"/>
        <d v="2019-06-11T16:01:14.000"/>
        <d v="2019-06-11T16:11:16.000"/>
        <d v="2019-06-11T16:11:17.000"/>
        <d v="2019-06-11T16:21:20.000"/>
        <d v="2019-06-11T16:41:15.000"/>
        <d v="2019-06-11T16:41:16.000"/>
        <d v="2019-06-11T16:51:07.000"/>
        <d v="2019-06-11T17:01:21.000"/>
        <d v="2019-06-11T17:01:22.000"/>
        <d v="2019-06-11T17:01:23.000"/>
        <d v="2019-06-11T17:21:12.000"/>
        <d v="2019-06-16T11:33:26.000"/>
        <d v="2019-06-16T20:38:29.000"/>
        <d v="2019-06-17T04:33:12.000"/>
        <d v="2019-06-18T11:33:53.000"/>
        <d v="2019-06-18T19:18:13.000"/>
        <d v="2019-06-18T23:33:16.000"/>
        <d v="2019-06-19T04:23:07.000"/>
        <d v="2019-06-20T15:40:36.000"/>
        <d v="2019-06-20T23:20:42.000"/>
        <d v="2019-06-22T08:30:28.000"/>
        <d v="2019-06-20T15:19:01.000"/>
        <d v="2019-06-22T10:54:33.000"/>
        <d v="2019-06-22T10:54:01.000"/>
        <d v="2019-06-22T10:56:48.000"/>
        <d v="2019-06-22T13:03:04.000"/>
        <d v="2019-06-11T16:16:55.000"/>
        <d v="2019-06-11T18:29:06.000"/>
        <d v="2019-06-11T14:59:47.000"/>
        <d v="2019-06-11T15:29:26.000"/>
        <d v="2019-06-11T15:59:28.000"/>
        <d v="2019-06-11T16:01:33.000"/>
        <d v="2019-06-11T16:08:21.000"/>
        <d v="2019-06-11T16:20:51.000"/>
        <d v="2019-06-11T16:29:58.000"/>
        <d v="2019-06-11T16:39:30.000"/>
        <d v="2019-06-11T16:48:12.000"/>
        <d v="2019-06-11T16:55:29.000"/>
        <d v="2019-06-11T17:00:54.000"/>
        <d v="2019-06-11T17:09:37.000"/>
        <d v="2019-06-16T11:30:24.000"/>
        <d v="2019-06-16T20:30:15.000"/>
        <d v="2019-06-17T04:30:13.000"/>
        <d v="2019-06-18T11:15:11.000"/>
        <d v="2019-06-18T19:15:15.000"/>
        <d v="2019-06-18T23:30:23.000"/>
        <d v="2019-06-19T04:15:06.000"/>
        <d v="2019-06-20T15:30:59.000"/>
        <d v="2019-06-20T23:15:09.000"/>
        <d v="2019-06-22T08:30:20.000"/>
        <d v="2019-06-23T06:10:08.000"/>
        <d v="2019-06-23T08:34:07.000"/>
        <d v="2019-06-16T13:00:23.000"/>
        <d v="2019-06-23T17:00:32.000"/>
      </sharedItems>
      <fieldGroup par="66" base="22">
        <rangePr groupBy="hours" autoEnd="1" autoStart="1" startDate="2019-05-16T07:54:08.000" endDate="2019-06-23T17:00:32.000"/>
        <groupItems count="26">
          <s v="&lt;5/16/2019"/>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6T07:54:08.000" endDate="2019-06-23T17:00:32.000"/>
        <groupItems count="368">
          <s v="&lt;5/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9-05-16T07:54:08.000" endDate="2019-06-23T17:00:32.000"/>
        <groupItems count="14">
          <s v="&lt;5/16/2019"/>
          <s v="Jan"/>
          <s v="Feb"/>
          <s v="Mar"/>
          <s v="Apr"/>
          <s v="May"/>
          <s v="Jun"/>
          <s v="Jul"/>
          <s v="Aug"/>
          <s v="Sep"/>
          <s v="Oct"/>
          <s v="Nov"/>
          <s v="Dec"/>
          <s v="&gt;6/23/2019"/>
        </groupItems>
      </fieldGroup>
    </cacheField>
    <cacheField name="Years" databaseField="0">
      <sharedItems containsMixedTypes="0" count="0"/>
      <fieldGroup base="22">
        <rangePr groupBy="years" autoEnd="1" autoStart="1" startDate="2019-05-16T07:54:08.000" endDate="2019-06-23T17:00:32.000"/>
        <groupItems count="3">
          <s v="&lt;5/16/2019"/>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1">
  <r>
    <s v="imsrfaisal"/>
    <s v="imsrfaisal"/>
    <m/>
    <m/>
    <m/>
    <m/>
    <m/>
    <m/>
    <m/>
    <m/>
    <s v="No"/>
    <n v="3"/>
    <m/>
    <m/>
    <x v="0"/>
    <d v="2019-05-31T13:04:05.000"/>
    <s v="#SMTLive Recap: Everything You Need to Know about TikTok https://t.co/li8CvOc6CN | #digitalmarketing #SocialMedia"/>
    <s v="https://www.socialmediatoday.com/news/smtlive-recap-everything-you-need-to-know-about-tiktok/554765/"/>
    <s v="socialmediatoday.com"/>
    <x v="0"/>
    <m/>
    <s v="http://pbs.twimg.com/profile_images/779710785073262592/u-k02k3g_normal.jpg"/>
    <x v="0"/>
    <s v="https://twitter.com/#!/imsrfaisal/status/1134445445323866113"/>
    <m/>
    <m/>
    <s v="1134445445323866113"/>
    <m/>
    <b v="0"/>
    <n v="0"/>
    <s v=""/>
    <b v="0"/>
    <s v="en"/>
    <m/>
    <s v=""/>
    <b v="0"/>
    <n v="1"/>
    <s v=""/>
    <s v="Crowdfire App"/>
    <b v="0"/>
    <s v="1134445445323866113"/>
    <s v="Retweet"/>
    <n v="0"/>
    <n v="0"/>
    <m/>
    <m/>
    <m/>
    <m/>
    <m/>
    <m/>
    <m/>
    <m/>
    <n v="1"/>
    <s v="13"/>
    <s v="13"/>
    <n v="0"/>
    <n v="0"/>
    <n v="0"/>
    <n v="0"/>
    <n v="0"/>
    <n v="0"/>
    <n v="11"/>
    <n v="100"/>
    <n v="11"/>
  </r>
  <r>
    <s v="linkbuildingmoz"/>
    <s v="imsrfaisal"/>
    <m/>
    <m/>
    <m/>
    <m/>
    <m/>
    <m/>
    <m/>
    <m/>
    <s v="No"/>
    <n v="4"/>
    <m/>
    <m/>
    <x v="1"/>
    <d v="2019-06-10T07:57:03.000"/>
    <s v="RT @imSrFaisal: #SMTLive Recap: Everything You Need to Know about TikTok https://t.co/li8CvOc6CN | #digitalmarketing #SocialMedia"/>
    <s v="https://www.socialmediatoday.com/news/smtlive-recap-everything-you-need-to-know-about-tiktok/554765/"/>
    <s v="socialmediatoday.com"/>
    <x v="0"/>
    <m/>
    <s v="http://pbs.twimg.com/profile_images/827740262348767232/jkrDk2WC_normal.jpg"/>
    <x v="1"/>
    <s v="https://twitter.com/#!/linkbuildingmoz/status/1137992054758412288"/>
    <m/>
    <m/>
    <s v="1137992054758412288"/>
    <m/>
    <b v="0"/>
    <n v="0"/>
    <s v=""/>
    <b v="0"/>
    <s v="en"/>
    <m/>
    <s v=""/>
    <b v="0"/>
    <n v="1"/>
    <s v="1134445445323866113"/>
    <s v="TwinyBots"/>
    <b v="0"/>
    <s v="1134445445323866113"/>
    <s v="Tweet"/>
    <n v="0"/>
    <n v="0"/>
    <m/>
    <m/>
    <m/>
    <m/>
    <m/>
    <m/>
    <m/>
    <m/>
    <n v="1"/>
    <s v="13"/>
    <s v="13"/>
    <n v="0"/>
    <n v="0"/>
    <n v="0"/>
    <n v="0"/>
    <n v="0"/>
    <n v="0"/>
    <n v="13"/>
    <n v="100"/>
    <n v="13"/>
  </r>
  <r>
    <s v="christhames35"/>
    <s v="christhames35"/>
    <m/>
    <m/>
    <m/>
    <m/>
    <m/>
    <m/>
    <m/>
    <m/>
    <s v="No"/>
    <n v="5"/>
    <m/>
    <m/>
    <x v="0"/>
    <d v="2019-06-10T22:56:00.000"/>
    <s v="#SMTLive #VCBuzz #Digital360Chat"/>
    <m/>
    <m/>
    <x v="1"/>
    <m/>
    <s v="http://pbs.twimg.com/profile_images/1142042986949349378/8Tz-i76w_normal.jpg"/>
    <x v="2"/>
    <s v="https://twitter.com/#!/christhames35/status/1138218282908098560"/>
    <m/>
    <m/>
    <s v="1138218282908098560"/>
    <s v="1137811931174232065"/>
    <b v="0"/>
    <n v="0"/>
    <s v="919655180118917121"/>
    <b v="0"/>
    <s v="und"/>
    <m/>
    <s v=""/>
    <b v="0"/>
    <n v="0"/>
    <s v=""/>
    <s v="Twitter Web App"/>
    <b v="0"/>
    <s v="1137811931174232065"/>
    <s v="Tweet"/>
    <n v="0"/>
    <n v="0"/>
    <m/>
    <m/>
    <m/>
    <m/>
    <m/>
    <m/>
    <m/>
    <m/>
    <n v="1"/>
    <s v="2"/>
    <s v="2"/>
    <n v="0"/>
    <n v="0"/>
    <n v="0"/>
    <n v="0"/>
    <n v="0"/>
    <n v="0"/>
    <n v="3"/>
    <n v="100"/>
    <n v="3"/>
  </r>
  <r>
    <s v="marisalouw"/>
    <s v="marisalouw"/>
    <m/>
    <m/>
    <m/>
    <m/>
    <m/>
    <m/>
    <m/>
    <m/>
    <s v="No"/>
    <n v="6"/>
    <m/>
    <m/>
    <x v="0"/>
    <d v="2019-06-11T13:35:01.000"/>
    <s v="#SMTLive Recap: How to Choose the Right Marketing Automation System for Your Team https://t.co/GaT6Qoue8W_x000a__x000a_#marketing #automation https://t.co/aN7eUDcjJe"/>
    <s v="https://www.socialmediatoday.com/news/smtlive-recap-how-to-choose-the-right-marketing-automation-system-for-you/552677/?fbclid=IwAR11WWIfeJ6M7eQ7HaZOUKlYlIycwfSkSs6sUDO5xXT6Z6NYPeq8zRLW5YE"/>
    <s v="socialmediatoday.com"/>
    <x v="2"/>
    <s v="https://pbs.twimg.com/media/D8yMr_ZW4AAK8vj.jpg"/>
    <s v="https://pbs.twimg.com/media/D8yMr_ZW4AAK8vj.jpg"/>
    <x v="3"/>
    <s v="https://twitter.com/#!/marisalouw/status/1138439494498230272"/>
    <m/>
    <m/>
    <s v="1138439494498230272"/>
    <m/>
    <b v="0"/>
    <n v="0"/>
    <s v=""/>
    <b v="0"/>
    <s v="en"/>
    <m/>
    <s v=""/>
    <b v="0"/>
    <n v="0"/>
    <s v=""/>
    <s v="Buffer"/>
    <b v="0"/>
    <s v="1138439494498230272"/>
    <s v="Tweet"/>
    <n v="0"/>
    <n v="0"/>
    <m/>
    <m/>
    <m/>
    <m/>
    <m/>
    <m/>
    <m/>
    <m/>
    <n v="1"/>
    <s v="2"/>
    <s v="2"/>
    <n v="1"/>
    <n v="6.666666666666667"/>
    <n v="0"/>
    <n v="0"/>
    <n v="0"/>
    <n v="0"/>
    <n v="14"/>
    <n v="93.33333333333333"/>
    <n v="15"/>
  </r>
  <r>
    <s v="violetsriy"/>
    <s v="socialmedia2day"/>
    <m/>
    <m/>
    <m/>
    <m/>
    <m/>
    <m/>
    <m/>
    <m/>
    <s v="No"/>
    <n v="7"/>
    <m/>
    <m/>
    <x v="1"/>
    <d v="2019-06-11T15:29:40.000"/>
    <s v="RT @socialmedia2day: 30 mins to #SMTLive -- here's how to participate. https://t.co/9kmturnjuV https://t.co/5W2aJ7j8X2"/>
    <s v="https://www.socialmediatoday.com/news/how-to-participate-in-a-twitter-chat/546805/"/>
    <s v="socialmediatoday.com"/>
    <x v="3"/>
    <s v="https://pbs.twimg.com/media/D8ym1joXsAEwGUB.jpg"/>
    <s v="https://pbs.twimg.com/media/D8ym1joXsAEwGUB.jpg"/>
    <x v="4"/>
    <s v="https://twitter.com/#!/violetsriy/status/1138468346184253440"/>
    <m/>
    <m/>
    <s v="1138468346184253440"/>
    <m/>
    <b v="0"/>
    <n v="0"/>
    <s v=""/>
    <b v="0"/>
    <s v="en"/>
    <m/>
    <s v=""/>
    <b v="0"/>
    <n v="2"/>
    <s v="1138468289670262784"/>
    <s v="Twitter for iPhone"/>
    <b v="0"/>
    <s v="1138468289670262784"/>
    <s v="Tweet"/>
    <n v="0"/>
    <n v="0"/>
    <m/>
    <m/>
    <m/>
    <m/>
    <m/>
    <m/>
    <m/>
    <m/>
    <n v="1"/>
    <s v="1"/>
    <s v="1"/>
    <n v="0"/>
    <n v="0"/>
    <n v="0"/>
    <n v="0"/>
    <n v="0"/>
    <n v="0"/>
    <n v="10"/>
    <n v="100"/>
    <n v="10"/>
  </r>
  <r>
    <s v="mftnjd"/>
    <s v="socialmedia2day"/>
    <m/>
    <m/>
    <m/>
    <m/>
    <m/>
    <m/>
    <m/>
    <m/>
    <s v="No"/>
    <n v="8"/>
    <m/>
    <m/>
    <x v="1"/>
    <d v="2019-06-11T16:06:32.000"/>
    <s v="RT @socialmedia2day: Today's chat is called &quot;Social Media Content Creation: Finding Your Voice&quot; Let's start with something simple. Q1 - Wha…"/>
    <m/>
    <m/>
    <x v="4"/>
    <m/>
    <s v="http://pbs.twimg.com/profile_images/1138196305786867712/bPTL_VPl_normal.jpg"/>
    <x v="5"/>
    <s v="https://twitter.com/#!/mftnjd/status/1138477625612165126"/>
    <m/>
    <m/>
    <s v="1138477625612165126"/>
    <m/>
    <b v="0"/>
    <n v="0"/>
    <s v=""/>
    <b v="0"/>
    <s v="en"/>
    <m/>
    <s v=""/>
    <b v="0"/>
    <n v="6"/>
    <s v="1138476373520068608"/>
    <s v="Twitter for iPhone"/>
    <b v="0"/>
    <s v="1138476373520068608"/>
    <s v="Tweet"/>
    <n v="0"/>
    <n v="0"/>
    <m/>
    <m/>
    <m/>
    <m/>
    <m/>
    <m/>
    <m/>
    <m/>
    <n v="1"/>
    <s v="1"/>
    <s v="1"/>
    <n v="0"/>
    <n v="0"/>
    <n v="0"/>
    <n v="0"/>
    <n v="0"/>
    <n v="0"/>
    <n v="20"/>
    <n v="100"/>
    <n v="20"/>
  </r>
  <r>
    <s v="redphantom"/>
    <s v="redphantom"/>
    <m/>
    <m/>
    <m/>
    <m/>
    <m/>
    <m/>
    <m/>
    <m/>
    <s v="No"/>
    <n v="9"/>
    <m/>
    <m/>
    <x v="0"/>
    <d v="2019-06-11T16:08:07.000"/>
    <s v="A1:  Tone adds specific flavor to your voice based on factors like audience, situation, and channel. Essentially, there is one voice for your brand and many tones that refine that voice. Voice is a mission statement #SMTLive"/>
    <m/>
    <m/>
    <x v="3"/>
    <m/>
    <s v="http://pbs.twimg.com/profile_images/1123989893502386177/SXDSPV5W_normal.png"/>
    <x v="6"/>
    <s v="https://twitter.com/#!/redphantom/status/1138478023160737792"/>
    <m/>
    <m/>
    <s v="1138478023160737792"/>
    <m/>
    <b v="0"/>
    <n v="3"/>
    <s v=""/>
    <b v="0"/>
    <s v="en"/>
    <m/>
    <s v=""/>
    <b v="0"/>
    <n v="0"/>
    <s v=""/>
    <s v="Twitter Web Client"/>
    <b v="0"/>
    <s v="1138478023160737792"/>
    <s v="Tweet"/>
    <n v="0"/>
    <n v="0"/>
    <m/>
    <m/>
    <m/>
    <m/>
    <m/>
    <m/>
    <m/>
    <m/>
    <n v="1"/>
    <s v="2"/>
    <s v="2"/>
    <n v="2"/>
    <n v="5.405405405405405"/>
    <n v="0"/>
    <n v="0"/>
    <n v="0"/>
    <n v="0"/>
    <n v="35"/>
    <n v="94.5945945945946"/>
    <n v="37"/>
  </r>
  <r>
    <s v="clowerycontent"/>
    <s v="socialmedia2day"/>
    <m/>
    <m/>
    <m/>
    <m/>
    <m/>
    <m/>
    <m/>
    <m/>
    <s v="No"/>
    <n v="10"/>
    <m/>
    <m/>
    <x v="2"/>
    <d v="2019-06-11T16:22:03.000"/>
    <s v="@socialmedia2day A2 #SMTLive_x000a__x000a_Give unique answers, tips, and share advice that comes from a genuine place. Over time, users will start to see you as a voice of reason and an expert in your field, and that's what having a unique voice is all about."/>
    <m/>
    <m/>
    <x v="3"/>
    <m/>
    <s v="http://pbs.twimg.com/profile_images/1057051133544415233/G2b7vzsU_normal.jpg"/>
    <x v="7"/>
    <s v="https://twitter.com/#!/clowerycontent/status/1138481530395906048"/>
    <m/>
    <m/>
    <s v="1138481530395906048"/>
    <s v="1138478081264562179"/>
    <b v="0"/>
    <n v="3"/>
    <s v="15441074"/>
    <b v="0"/>
    <s v="en"/>
    <m/>
    <s v=""/>
    <b v="0"/>
    <n v="0"/>
    <s v=""/>
    <s v="Twitter Web Client"/>
    <b v="0"/>
    <s v="1138478081264562179"/>
    <s v="Tweet"/>
    <n v="0"/>
    <n v="0"/>
    <m/>
    <m/>
    <m/>
    <m/>
    <m/>
    <m/>
    <m/>
    <m/>
    <n v="1"/>
    <s v="1"/>
    <s v="1"/>
    <n v="1"/>
    <n v="2.2222222222222223"/>
    <n v="0"/>
    <n v="0"/>
    <n v="0"/>
    <n v="0"/>
    <n v="44"/>
    <n v="97.77777777777777"/>
    <n v="45"/>
  </r>
  <r>
    <s v="jennykim"/>
    <s v="awarioapp"/>
    <m/>
    <m/>
    <m/>
    <m/>
    <m/>
    <m/>
    <m/>
    <m/>
    <s v="No"/>
    <n v="11"/>
    <m/>
    <m/>
    <x v="1"/>
    <d v="2019-06-11T16:22:19.000"/>
    <s v="RT @MadalynSklar: This is an awesome list of Twitter chats from @AwarioApp! 😀_x000a__x000a_Check out: #SocialROI (that I host every Tues 5pm ET), #smec…"/>
    <m/>
    <m/>
    <x v="5"/>
    <m/>
    <s v="http://pbs.twimg.com/profile_images/533259350609891328/yAlSdl0H_normal.jpeg"/>
    <x v="8"/>
    <s v="https://twitter.com/#!/jennykim/status/1138481597290897408"/>
    <m/>
    <m/>
    <s v="1138481597290897408"/>
    <m/>
    <b v="0"/>
    <n v="0"/>
    <s v=""/>
    <b v="1"/>
    <s v="en"/>
    <m/>
    <s v="1138313410272215043"/>
    <b v="0"/>
    <n v="7"/>
    <s v="1138480240467021825"/>
    <s v="Twitter for Android"/>
    <b v="0"/>
    <s v="1138480240467021825"/>
    <s v="Tweet"/>
    <n v="0"/>
    <n v="0"/>
    <m/>
    <m/>
    <m/>
    <m/>
    <m/>
    <m/>
    <m/>
    <m/>
    <n v="1"/>
    <s v="5"/>
    <s v="5"/>
    <m/>
    <m/>
    <m/>
    <m/>
    <m/>
    <m/>
    <m/>
    <m/>
    <m/>
  </r>
  <r>
    <s v="markcbiddle"/>
    <s v="socialmedia2day"/>
    <m/>
    <m/>
    <m/>
    <m/>
    <m/>
    <m/>
    <m/>
    <m/>
    <s v="No"/>
    <n v="13"/>
    <m/>
    <m/>
    <x v="2"/>
    <d v="2019-06-11T16:27:27.000"/>
    <s v="@socialmedia2day A3 Video brings it to life - through your people you are displaying personality / character #SMTlive"/>
    <m/>
    <m/>
    <x v="3"/>
    <m/>
    <s v="http://pbs.twimg.com/profile_images/733039850513895429/9DfDLHbP_normal.jpg"/>
    <x v="9"/>
    <s v="https://twitter.com/#!/markcbiddle/status/1138482887710429188"/>
    <m/>
    <m/>
    <s v="1138482887710429188"/>
    <s v="1138481229119053825"/>
    <b v="0"/>
    <n v="1"/>
    <s v="15441074"/>
    <b v="0"/>
    <s v="en"/>
    <m/>
    <s v=""/>
    <b v="0"/>
    <n v="0"/>
    <s v=""/>
    <s v="Twitter for iPhone"/>
    <b v="0"/>
    <s v="1138481229119053825"/>
    <s v="Tweet"/>
    <n v="0"/>
    <n v="0"/>
    <s v="0.0103975,51.543815 _x000a_0.147328,51.543815 _x000a_0.147328,51.626165 _x000a_0.0103975,51.626165"/>
    <s v="United Kingdom"/>
    <s v="GB"/>
    <s v="Ilford, London"/>
    <s v="00486f39ae8bd30d"/>
    <s v="Ilford"/>
    <s v="city"/>
    <s v="https://api.twitter.com/1.1/geo/id/00486f39ae8bd30d.json"/>
    <n v="1"/>
    <s v="1"/>
    <s v="1"/>
    <n v="0"/>
    <n v="0"/>
    <n v="0"/>
    <n v="0"/>
    <n v="0"/>
    <n v="0"/>
    <n v="16"/>
    <n v="100"/>
    <n v="16"/>
  </r>
  <r>
    <s v="mrand247"/>
    <s v="socialmedia2day"/>
    <m/>
    <m/>
    <m/>
    <m/>
    <m/>
    <m/>
    <m/>
    <m/>
    <s v="No"/>
    <n v="14"/>
    <m/>
    <m/>
    <x v="1"/>
    <d v="2019-06-11T16:27:48.000"/>
    <s v="RT @Brandi_Rand: @socialmedia2day A3: Various ways: use of certain language, emojis or gifs. Defining the role of your brand voice: are you…"/>
    <m/>
    <m/>
    <x v="4"/>
    <m/>
    <s v="http://pbs.twimg.com/profile_images/1195779228/DSC_0096__1__normal.JPG"/>
    <x v="10"/>
    <s v="https://twitter.com/#!/mrand247/status/1138482979628552200"/>
    <m/>
    <m/>
    <s v="1138482979628552200"/>
    <m/>
    <b v="0"/>
    <n v="0"/>
    <s v=""/>
    <b v="0"/>
    <s v="en"/>
    <m/>
    <s v=""/>
    <b v="0"/>
    <n v="3"/>
    <s v="1138482333022085125"/>
    <s v="Twitter for Android"/>
    <b v="0"/>
    <s v="1138482333022085125"/>
    <s v="Tweet"/>
    <n v="0"/>
    <n v="0"/>
    <m/>
    <m/>
    <m/>
    <m/>
    <m/>
    <m/>
    <m/>
    <m/>
    <n v="1"/>
    <s v="4"/>
    <s v="1"/>
    <m/>
    <m/>
    <m/>
    <m/>
    <m/>
    <m/>
    <m/>
    <m/>
    <m/>
  </r>
  <r>
    <s v="growmap"/>
    <s v="awarioapp"/>
    <m/>
    <m/>
    <m/>
    <m/>
    <m/>
    <m/>
    <m/>
    <m/>
    <s v="No"/>
    <n v="16"/>
    <m/>
    <m/>
    <x v="1"/>
    <d v="2019-06-11T16:33:54.000"/>
    <s v="RT @MadalynSklar: This is an awesome list of Twitter chats from @AwarioApp! 😀_x000a__x000a_Check out: #SocialROI (that I host every Tues 5pm ET), #smec…"/>
    <m/>
    <m/>
    <x v="5"/>
    <m/>
    <s v="http://pbs.twimg.com/profile_images/883415380957446145/Z6enGChb_normal.jpg"/>
    <x v="11"/>
    <s v="https://twitter.com/#!/growmap/status/1138484514483822594"/>
    <m/>
    <m/>
    <s v="1138484514483822594"/>
    <m/>
    <b v="0"/>
    <n v="0"/>
    <s v=""/>
    <b v="1"/>
    <s v="en"/>
    <m/>
    <s v="1138313410272215043"/>
    <b v="0"/>
    <n v="7"/>
    <s v="1138480240467021825"/>
    <s v="Twitter Web Client"/>
    <b v="0"/>
    <s v="1138480240467021825"/>
    <s v="Tweet"/>
    <n v="0"/>
    <n v="0"/>
    <m/>
    <m/>
    <m/>
    <m/>
    <m/>
    <m/>
    <m/>
    <m/>
    <n v="1"/>
    <s v="5"/>
    <s v="5"/>
    <m/>
    <m/>
    <m/>
    <m/>
    <m/>
    <m/>
    <m/>
    <m/>
    <m/>
  </r>
  <r>
    <s v="smcstl"/>
    <s v="socialmedia2day"/>
    <m/>
    <m/>
    <m/>
    <m/>
    <m/>
    <m/>
    <m/>
    <m/>
    <s v="No"/>
    <n v="18"/>
    <m/>
    <m/>
    <x v="1"/>
    <d v="2019-06-11T16:37:10.000"/>
    <s v="RT @socialmedia2day: Q3 - What are the different ways you can display your brand voice on social? #SMTLive https://t.co/I5Uk4EuEoX"/>
    <m/>
    <m/>
    <x v="3"/>
    <s v="https://pbs.twimg.com/media/D8yyYyHXkAIEE6M.jpg"/>
    <s v="https://pbs.twimg.com/media/D8yyYyHXkAIEE6M.jpg"/>
    <x v="12"/>
    <s v="https://twitter.com/#!/smcstl/status/1138485332675112965"/>
    <m/>
    <m/>
    <s v="1138485332675112965"/>
    <m/>
    <b v="0"/>
    <n v="0"/>
    <s v=""/>
    <b v="0"/>
    <s v="en"/>
    <m/>
    <s v=""/>
    <b v="0"/>
    <n v="5"/>
    <s v="1138481229119053825"/>
    <s v="Twitter for iPhone"/>
    <b v="0"/>
    <s v="1138481229119053825"/>
    <s v="Tweet"/>
    <n v="0"/>
    <n v="0"/>
    <m/>
    <m/>
    <m/>
    <m/>
    <m/>
    <m/>
    <m/>
    <m/>
    <n v="1"/>
    <s v="1"/>
    <s v="1"/>
    <n v="0"/>
    <n v="0"/>
    <n v="0"/>
    <n v="0"/>
    <n v="0"/>
    <n v="0"/>
    <n v="17"/>
    <n v="100"/>
    <n v="17"/>
  </r>
  <r>
    <s v="tamkoen"/>
    <s v="socialmedia2day"/>
    <m/>
    <m/>
    <m/>
    <m/>
    <m/>
    <m/>
    <m/>
    <m/>
    <s v="No"/>
    <n v="19"/>
    <m/>
    <m/>
    <x v="2"/>
    <d v="2019-06-11T16:41:32.000"/>
    <s v="@socialmedia2day Tokyo-based digital marketing agency TAMKO here! #SMTLive 👋🇯🇵"/>
    <m/>
    <m/>
    <x v="3"/>
    <m/>
    <s v="http://pbs.twimg.com/profile_images/855380026996383746/Yh1tIcw__normal.jpg"/>
    <x v="13"/>
    <s v="https://twitter.com/#!/tamkoen/status/1138486435307147264"/>
    <m/>
    <m/>
    <s v="1138486435307147264"/>
    <s v="1138475845264297984"/>
    <b v="0"/>
    <n v="1"/>
    <s v="15441074"/>
    <b v="0"/>
    <s v="tl"/>
    <m/>
    <s v=""/>
    <b v="0"/>
    <n v="0"/>
    <s v=""/>
    <s v="Twitter for iPhone"/>
    <b v="0"/>
    <s v="1138475845264297984"/>
    <s v="Tweet"/>
    <n v="0"/>
    <n v="0"/>
    <m/>
    <m/>
    <m/>
    <m/>
    <m/>
    <m/>
    <m/>
    <m/>
    <n v="1"/>
    <s v="1"/>
    <s v="1"/>
    <n v="0"/>
    <n v="0"/>
    <n v="0"/>
    <n v="0"/>
    <n v="0"/>
    <n v="0"/>
    <n v="9"/>
    <n v="100"/>
    <n v="9"/>
  </r>
  <r>
    <s v="annanaylor__"/>
    <s v="socialmedia2day"/>
    <m/>
    <m/>
    <m/>
    <m/>
    <m/>
    <m/>
    <m/>
    <m/>
    <s v="No"/>
    <n v="20"/>
    <m/>
    <m/>
    <x v="1"/>
    <d v="2019-06-11T16:32:12.000"/>
    <s v="I love #SMTLive - talking and brainstorming with likeminded content creators makes me feel all warm and fuzzy 🥰 @socialmedia2day"/>
    <m/>
    <m/>
    <x v="3"/>
    <m/>
    <s v="http://pbs.twimg.com/profile_images/1115266224768917509/QBfObhBW_normal.jpg"/>
    <x v="14"/>
    <s v="https://twitter.com/#!/annanaylor__/status/1138484085800755200"/>
    <m/>
    <m/>
    <s v="1138484085800755200"/>
    <m/>
    <b v="0"/>
    <n v="10"/>
    <s v=""/>
    <b v="0"/>
    <s v="en"/>
    <m/>
    <s v=""/>
    <b v="0"/>
    <n v="0"/>
    <s v=""/>
    <s v="Twitter for iPhone"/>
    <b v="0"/>
    <s v="1138484085800755200"/>
    <s v="Tweet"/>
    <n v="0"/>
    <n v="0"/>
    <m/>
    <m/>
    <m/>
    <m/>
    <m/>
    <m/>
    <m/>
    <m/>
    <n v="1"/>
    <s v="7"/>
    <s v="1"/>
    <n v="2"/>
    <n v="11.11111111111111"/>
    <n v="1"/>
    <n v="5.555555555555555"/>
    <n v="0"/>
    <n v="0"/>
    <n v="15"/>
    <n v="83.33333333333333"/>
    <n v="18"/>
  </r>
  <r>
    <s v="pnmcpherson"/>
    <s v="annanaylor__"/>
    <m/>
    <m/>
    <m/>
    <m/>
    <m/>
    <m/>
    <m/>
    <m/>
    <s v="No"/>
    <n v="21"/>
    <m/>
    <m/>
    <x v="2"/>
    <d v="2019-06-11T16:36:47.000"/>
    <s v="@AnnaNaylor__ @socialmedia2day SAME! It's the same reason I'm so excited for #SMWLA! Geeking about social is so fun. #SMTLive https://t.co/IhaySK7ZYD"/>
    <m/>
    <m/>
    <x v="6"/>
    <s v="https://pbs.twimg.com/tweet_video_thumb/D8y2SIxUwAAzJk9.jpg"/>
    <s v="https://pbs.twimg.com/tweet_video_thumb/D8y2SIxUwAAzJk9.jpg"/>
    <x v="15"/>
    <s v="https://twitter.com/#!/pnmcpherson/status/1138485237963403264"/>
    <m/>
    <m/>
    <s v="1138485237963403264"/>
    <s v="1138484085800755200"/>
    <b v="0"/>
    <n v="3"/>
    <s v="1115265988130480128"/>
    <b v="0"/>
    <s v="en"/>
    <m/>
    <s v=""/>
    <b v="0"/>
    <n v="0"/>
    <s v=""/>
    <s v="Twitter Web Client"/>
    <b v="0"/>
    <s v="1138484085800755200"/>
    <s v="Tweet"/>
    <n v="0"/>
    <n v="0"/>
    <m/>
    <m/>
    <m/>
    <m/>
    <m/>
    <m/>
    <m/>
    <m/>
    <n v="1"/>
    <s v="7"/>
    <s v="7"/>
    <m/>
    <m/>
    <m/>
    <m/>
    <m/>
    <m/>
    <m/>
    <m/>
    <m/>
  </r>
  <r>
    <s v="morelove_lessh8"/>
    <s v="southwestair"/>
    <m/>
    <m/>
    <m/>
    <m/>
    <m/>
    <m/>
    <m/>
    <m/>
    <s v="No"/>
    <n v="22"/>
    <m/>
    <m/>
    <x v="1"/>
    <d v="2019-06-11T16:35:52.000"/>
    <s v="@ZelstOM @socialmedia2day @KimMcReynolds @SellozoOfficial YAS! I know when I talk in DMs to big brands (cough @SamsungUS cough @SouthwestAir cough) and it was a REAL human on the other end who had a sense of humor and was immensely caring and helpful *GASP* *insert applause* 😝 #SMTLive"/>
    <m/>
    <m/>
    <x v="3"/>
    <m/>
    <s v="http://pbs.twimg.com/profile_images/1047176622598545408/Gy8L5gwM_normal.jpg"/>
    <x v="16"/>
    <s v="https://twitter.com/#!/morelove_lessh8/status/1138485005875863552"/>
    <m/>
    <m/>
    <s v="1138485005875863552"/>
    <s v="1138484410565767168"/>
    <b v="0"/>
    <n v="6"/>
    <s v="121448326"/>
    <b v="0"/>
    <s v="en"/>
    <m/>
    <s v=""/>
    <b v="0"/>
    <n v="0"/>
    <s v=""/>
    <s v="Twitter Web Client"/>
    <b v="0"/>
    <s v="1138484410565767168"/>
    <s v="Tweet"/>
    <n v="0"/>
    <n v="0"/>
    <m/>
    <m/>
    <m/>
    <m/>
    <m/>
    <m/>
    <m/>
    <m/>
    <n v="1"/>
    <s v="3"/>
    <s v="3"/>
    <m/>
    <m/>
    <m/>
    <m/>
    <m/>
    <m/>
    <m/>
    <m/>
    <m/>
  </r>
  <r>
    <s v="medialabsmpd"/>
    <s v="socialmedia2day"/>
    <m/>
    <m/>
    <m/>
    <m/>
    <m/>
    <m/>
    <m/>
    <m/>
    <s v="No"/>
    <n v="24"/>
    <m/>
    <m/>
    <x v="1"/>
    <d v="2019-06-11T16:56:44.000"/>
    <s v="RT @socialmedia2day: This has been an awesome conversation! Thank you all for joining and sharing your thoughts. We have one last Q for you…"/>
    <m/>
    <m/>
    <x v="4"/>
    <m/>
    <s v="http://pbs.twimg.com/profile_images/1126195046754201600/sjUnzhS2_normal.jpg"/>
    <x v="17"/>
    <s v="https://twitter.com/#!/medialabsmpd/status/1138490256808919041"/>
    <m/>
    <m/>
    <s v="1138490256808919041"/>
    <m/>
    <b v="0"/>
    <n v="0"/>
    <s v=""/>
    <b v="0"/>
    <s v="en"/>
    <m/>
    <s v=""/>
    <b v="0"/>
    <n v="2"/>
    <s v="1138489944568193024"/>
    <s v="Twitter Web App"/>
    <b v="0"/>
    <s v="1138489944568193024"/>
    <s v="Tweet"/>
    <n v="0"/>
    <n v="0"/>
    <m/>
    <m/>
    <m/>
    <m/>
    <m/>
    <m/>
    <m/>
    <m/>
    <n v="1"/>
    <s v="1"/>
    <s v="1"/>
    <n v="2"/>
    <n v="8.333333333333334"/>
    <n v="0"/>
    <n v="0"/>
    <n v="0"/>
    <n v="0"/>
    <n v="22"/>
    <n v="91.66666666666667"/>
    <n v="24"/>
  </r>
  <r>
    <s v="elevatedonline"/>
    <s v="elevatedonline"/>
    <m/>
    <m/>
    <m/>
    <m/>
    <m/>
    <m/>
    <m/>
    <m/>
    <s v="No"/>
    <n v="25"/>
    <m/>
    <m/>
    <x v="0"/>
    <d v="2019-06-11T16:06:23.000"/>
    <s v="A1. The way you interact and behave on social media. The way you conduct yourself says a lot about the person/brand. #SMTLive https://t.co/Y3RuFGsmTZ"/>
    <s v="https://twitter.com/socialmedia2day/status/1138476373520068608"/>
    <s v="twitter.com"/>
    <x v="3"/>
    <m/>
    <s v="http://pbs.twimg.com/profile_images/1061986914918653952/Lzh_LQtZ_normal.jpg"/>
    <x v="18"/>
    <s v="https://twitter.com/#!/elevatedonline/status/1138477587209080833"/>
    <m/>
    <m/>
    <s v="1138477587209080833"/>
    <m/>
    <b v="0"/>
    <n v="1"/>
    <s v=""/>
    <b v="1"/>
    <s v="en"/>
    <m/>
    <s v="1138476373520068608"/>
    <b v="0"/>
    <n v="0"/>
    <s v=""/>
    <s v="Twitter for iPhone"/>
    <b v="0"/>
    <s v="1138477587209080833"/>
    <s v="Tweet"/>
    <n v="0"/>
    <n v="0"/>
    <m/>
    <m/>
    <m/>
    <m/>
    <m/>
    <m/>
    <m/>
    <m/>
    <n v="6"/>
    <s v="6"/>
    <s v="6"/>
    <n v="0"/>
    <n v="0"/>
    <n v="0"/>
    <n v="0"/>
    <n v="0"/>
    <n v="0"/>
    <n v="23"/>
    <n v="100"/>
    <n v="23"/>
  </r>
  <r>
    <s v="elevatedonline"/>
    <s v="elevatedonline"/>
    <m/>
    <m/>
    <m/>
    <m/>
    <m/>
    <m/>
    <m/>
    <m/>
    <s v="No"/>
    <n v="26"/>
    <m/>
    <m/>
    <x v="0"/>
    <d v="2019-06-11T16:10:19.000"/>
    <s v="A2. Just being you makes you unique. However, show some personality with your SMM and don’t be a douche bag. #SMTLive https://t.co/tEABv53Bef"/>
    <s v="https://twitter.com/socialmedia2day/status/1138478081264562179"/>
    <s v="twitter.com"/>
    <x v="3"/>
    <m/>
    <s v="http://pbs.twimg.com/profile_images/1061986914918653952/Lzh_LQtZ_normal.jpg"/>
    <x v="19"/>
    <s v="https://twitter.com/#!/elevatedonline/status/1138478576330784769"/>
    <m/>
    <m/>
    <s v="1138478576330784769"/>
    <m/>
    <b v="0"/>
    <n v="1"/>
    <s v=""/>
    <b v="1"/>
    <s v="en"/>
    <m/>
    <s v="1138478081264562179"/>
    <b v="0"/>
    <n v="0"/>
    <s v=""/>
    <s v="Twitter for iPhone"/>
    <b v="0"/>
    <s v="1138478576330784769"/>
    <s v="Tweet"/>
    <n v="0"/>
    <n v="0"/>
    <m/>
    <m/>
    <m/>
    <m/>
    <m/>
    <m/>
    <m/>
    <m/>
    <n v="6"/>
    <s v="6"/>
    <s v="6"/>
    <n v="0"/>
    <n v="0"/>
    <n v="0"/>
    <n v="0"/>
    <n v="0"/>
    <n v="0"/>
    <n v="22"/>
    <n v="100"/>
    <n v="22"/>
  </r>
  <r>
    <s v="elevatedonline"/>
    <s v="socialmedia2day"/>
    <m/>
    <m/>
    <m/>
    <m/>
    <m/>
    <m/>
    <m/>
    <m/>
    <s v="No"/>
    <n v="27"/>
    <m/>
    <m/>
    <x v="1"/>
    <d v="2019-06-11T16:12:43.000"/>
    <s v="RT @JenniferBakerCo: @socialmedia2day A2: Being true to YOU or the values of the business. People know me for social media, hiking, and edu…"/>
    <m/>
    <m/>
    <x v="4"/>
    <m/>
    <s v="http://pbs.twimg.com/profile_images/1061986914918653952/Lzh_LQtZ_normal.jpg"/>
    <x v="20"/>
    <s v="https://twitter.com/#!/elevatedonline/status/1138479179815632897"/>
    <m/>
    <m/>
    <s v="1138479179815632897"/>
    <m/>
    <b v="0"/>
    <n v="0"/>
    <s v=""/>
    <b v="0"/>
    <s v="en"/>
    <m/>
    <s v=""/>
    <b v="0"/>
    <n v="1"/>
    <s v="1138478916090368000"/>
    <s v="Twitter for iPhone"/>
    <b v="0"/>
    <s v="1138478916090368000"/>
    <s v="Tweet"/>
    <n v="0"/>
    <n v="0"/>
    <m/>
    <m/>
    <m/>
    <m/>
    <m/>
    <m/>
    <m/>
    <m/>
    <n v="2"/>
    <s v="6"/>
    <s v="1"/>
    <m/>
    <m/>
    <m/>
    <m/>
    <m/>
    <m/>
    <m/>
    <m/>
    <m/>
  </r>
  <r>
    <s v="elevatedonline"/>
    <s v="socialmedia2day"/>
    <m/>
    <m/>
    <m/>
    <m/>
    <m/>
    <m/>
    <m/>
    <m/>
    <s v="No"/>
    <n v="29"/>
    <m/>
    <m/>
    <x v="1"/>
    <d v="2019-06-11T16:12:47.000"/>
    <s v="RT @MoreLove_LessH8: @socialmedia2day A2: I think the key is consistency. Your brand should carry over the voice you've chosen to social me…"/>
    <m/>
    <m/>
    <x v="4"/>
    <m/>
    <s v="http://pbs.twimg.com/profile_images/1061986914918653952/Lzh_LQtZ_normal.jpg"/>
    <x v="21"/>
    <s v="https://twitter.com/#!/elevatedonline/status/1138479198035677184"/>
    <m/>
    <m/>
    <s v="1138479198035677184"/>
    <m/>
    <b v="0"/>
    <n v="0"/>
    <s v=""/>
    <b v="0"/>
    <s v="en"/>
    <m/>
    <s v=""/>
    <b v="0"/>
    <n v="3"/>
    <s v="1138478895823540234"/>
    <s v="Twitter for iPhone"/>
    <b v="0"/>
    <s v="1138478895823540234"/>
    <s v="Tweet"/>
    <n v="0"/>
    <n v="0"/>
    <m/>
    <m/>
    <m/>
    <m/>
    <m/>
    <m/>
    <m/>
    <m/>
    <n v="2"/>
    <s v="6"/>
    <s v="1"/>
    <m/>
    <m/>
    <m/>
    <m/>
    <m/>
    <m/>
    <m/>
    <m/>
    <m/>
  </r>
  <r>
    <s v="elevatedonline"/>
    <s v="elevatedonline"/>
    <m/>
    <m/>
    <m/>
    <m/>
    <m/>
    <m/>
    <m/>
    <m/>
    <s v="No"/>
    <n v="31"/>
    <m/>
    <m/>
    <x v="0"/>
    <d v="2019-06-11T16:24:59.000"/>
    <s v="A3. Share GIFS, other articles etc all in line with your brand voice and the image you want to portray. #SMTLive https://t.co/HRBytDBw4F"/>
    <s v="https://twitter.com/socialmedia2day/status/1138481229119053825"/>
    <s v="twitter.com"/>
    <x v="3"/>
    <m/>
    <s v="http://pbs.twimg.com/profile_images/1061986914918653952/Lzh_LQtZ_normal.jpg"/>
    <x v="22"/>
    <s v="https://twitter.com/#!/elevatedonline/status/1138482270803779585"/>
    <m/>
    <m/>
    <s v="1138482270803779585"/>
    <m/>
    <b v="0"/>
    <n v="0"/>
    <s v=""/>
    <b v="1"/>
    <s v="en"/>
    <m/>
    <s v="1138481229119053825"/>
    <b v="0"/>
    <n v="0"/>
    <s v=""/>
    <s v="Twitter for iPhone"/>
    <b v="0"/>
    <s v="1138482270803779585"/>
    <s v="Tweet"/>
    <n v="0"/>
    <n v="0"/>
    <m/>
    <m/>
    <m/>
    <m/>
    <m/>
    <m/>
    <m/>
    <m/>
    <n v="6"/>
    <s v="6"/>
    <s v="6"/>
    <n v="0"/>
    <n v="0"/>
    <n v="0"/>
    <n v="0"/>
    <n v="0"/>
    <n v="0"/>
    <n v="21"/>
    <n v="100"/>
    <n v="21"/>
  </r>
  <r>
    <s v="elevatedonline"/>
    <s v="elevatedonline"/>
    <m/>
    <m/>
    <m/>
    <m/>
    <m/>
    <m/>
    <m/>
    <m/>
    <s v="No"/>
    <n v="32"/>
    <m/>
    <m/>
    <x v="0"/>
    <d v="2019-06-11T16:45:28.000"/>
    <s v="A4. Lively, funny, quirky. Authoritative but not ‘boring’ or passive aggressive. #SMTLive https://t.co/ipCpsZxDEO"/>
    <s v="https://twitter.com/socialmedia2day/status/1138485923707068416"/>
    <s v="twitter.com"/>
    <x v="3"/>
    <m/>
    <s v="http://pbs.twimg.com/profile_images/1061986914918653952/Lzh_LQtZ_normal.jpg"/>
    <x v="23"/>
    <s v="https://twitter.com/#!/elevatedonline/status/1138487423548178434"/>
    <m/>
    <m/>
    <s v="1138487423548178434"/>
    <m/>
    <b v="0"/>
    <n v="0"/>
    <s v=""/>
    <b v="1"/>
    <s v="en"/>
    <m/>
    <s v="1138485923707068416"/>
    <b v="0"/>
    <n v="0"/>
    <s v=""/>
    <s v="Twitter for iPhone"/>
    <b v="0"/>
    <s v="1138487423548178434"/>
    <s v="Tweet"/>
    <n v="0"/>
    <n v="0"/>
    <m/>
    <m/>
    <m/>
    <m/>
    <m/>
    <m/>
    <m/>
    <m/>
    <n v="6"/>
    <s v="6"/>
    <s v="6"/>
    <n v="2"/>
    <n v="16.666666666666668"/>
    <n v="4"/>
    <n v="33.333333333333336"/>
    <n v="0"/>
    <n v="0"/>
    <n v="6"/>
    <n v="50"/>
    <n v="12"/>
  </r>
  <r>
    <s v="elevatedonline"/>
    <s v="elevatedonline"/>
    <m/>
    <m/>
    <m/>
    <m/>
    <m/>
    <m/>
    <m/>
    <m/>
    <s v="No"/>
    <n v="33"/>
    <m/>
    <m/>
    <x v="0"/>
    <d v="2019-06-11T16:53:44.000"/>
    <s v="A5. Being rude/arrogant. Not engaging. All sell, sell, sell. #SMTLive https://t.co/YvvTmVgg2L"/>
    <s v="https://twitter.com/socialmedia2day/status/1138488113083367424"/>
    <s v="twitter.com"/>
    <x v="3"/>
    <m/>
    <s v="http://pbs.twimg.com/profile_images/1061986914918653952/Lzh_LQtZ_normal.jpg"/>
    <x v="24"/>
    <s v="https://twitter.com/#!/elevatedonline/status/1138489502421409793"/>
    <m/>
    <m/>
    <s v="1138489502421409793"/>
    <m/>
    <b v="0"/>
    <n v="1"/>
    <s v=""/>
    <b v="1"/>
    <s v="en"/>
    <m/>
    <s v="1138488113083367424"/>
    <b v="0"/>
    <n v="0"/>
    <s v=""/>
    <s v="Twitter for iPhone"/>
    <b v="0"/>
    <s v="1138489502421409793"/>
    <s v="Tweet"/>
    <n v="0"/>
    <n v="0"/>
    <m/>
    <m/>
    <m/>
    <m/>
    <m/>
    <m/>
    <m/>
    <m/>
    <n v="6"/>
    <s v="6"/>
    <s v="6"/>
    <n v="1"/>
    <n v="9.090909090909092"/>
    <n v="2"/>
    <n v="18.181818181818183"/>
    <n v="0"/>
    <n v="0"/>
    <n v="8"/>
    <n v="72.72727272727273"/>
    <n v="11"/>
  </r>
  <r>
    <s v="elevatedonline"/>
    <s v="elevatedonline"/>
    <m/>
    <m/>
    <m/>
    <m/>
    <m/>
    <m/>
    <m/>
    <m/>
    <s v="No"/>
    <n v="34"/>
    <m/>
    <m/>
    <x v="0"/>
    <d v="2019-06-11T16:57:22.000"/>
    <s v="A6. #SMTLive https://t.co/MF1PeVnrds https://t.co/Q8gq53vZkN"/>
    <s v="https://twitter.com/socialmedia2day/status/1138489944568193024"/>
    <s v="twitter.com"/>
    <x v="3"/>
    <s v="https://pbs.twimg.com/tweet_video_thumb/D8y6_1JXoAAseOT.jpg"/>
    <s v="https://pbs.twimg.com/tweet_video_thumb/D8y6_1JXoAAseOT.jpg"/>
    <x v="25"/>
    <s v="https://twitter.com/#!/elevatedonline/status/1138490419120103424"/>
    <m/>
    <m/>
    <s v="1138490419120103424"/>
    <m/>
    <b v="0"/>
    <n v="1"/>
    <s v=""/>
    <b v="1"/>
    <s v="und"/>
    <m/>
    <s v="1138489944568193024"/>
    <b v="0"/>
    <n v="0"/>
    <s v=""/>
    <s v="Twitter for iPhone"/>
    <b v="0"/>
    <s v="1138490419120103424"/>
    <s v="Tweet"/>
    <n v="0"/>
    <n v="0"/>
    <m/>
    <m/>
    <m/>
    <m/>
    <m/>
    <m/>
    <m/>
    <m/>
    <n v="6"/>
    <s v="6"/>
    <s v="6"/>
    <n v="0"/>
    <n v="0"/>
    <n v="0"/>
    <n v="0"/>
    <n v="0"/>
    <n v="0"/>
    <n v="2"/>
    <n v="100"/>
    <n v="2"/>
  </r>
  <r>
    <s v="jenniferbakerco"/>
    <s v="oreo"/>
    <m/>
    <m/>
    <m/>
    <m/>
    <m/>
    <m/>
    <m/>
    <m/>
    <s v="No"/>
    <n v="35"/>
    <m/>
    <m/>
    <x v="1"/>
    <d v="2019-06-11T16:55:51.000"/>
    <s v="@CarveSocial @socialmedia2day Though some brands do it seamlessly - the one that comes to mind is @Oreo at the Superbowl: #SMTLive https://t.co/VXSJcRsiJa"/>
    <m/>
    <m/>
    <x v="3"/>
    <s v="https://pbs.twimg.com/media/D8y6nBWXYAE-u4P.jpg"/>
    <s v="https://pbs.twimg.com/media/D8y6nBWXYAE-u4P.jpg"/>
    <x v="26"/>
    <s v="https://twitter.com/#!/jenniferbakerco/status/1138490036918390786"/>
    <m/>
    <m/>
    <s v="1138490036918390786"/>
    <s v="1138489664564858880"/>
    <b v="0"/>
    <n v="3"/>
    <s v="3784671"/>
    <b v="0"/>
    <s v="en"/>
    <m/>
    <s v=""/>
    <b v="0"/>
    <n v="0"/>
    <s v=""/>
    <s v="Twitter Web Client"/>
    <b v="0"/>
    <s v="1138489664564858880"/>
    <s v="Tweet"/>
    <n v="0"/>
    <n v="0"/>
    <m/>
    <m/>
    <m/>
    <m/>
    <m/>
    <m/>
    <m/>
    <m/>
    <n v="1"/>
    <s v="6"/>
    <s v="6"/>
    <m/>
    <m/>
    <m/>
    <m/>
    <m/>
    <m/>
    <m/>
    <m/>
    <m/>
  </r>
  <r>
    <s v="silalott"/>
    <s v="silalott"/>
    <m/>
    <m/>
    <m/>
    <m/>
    <m/>
    <m/>
    <m/>
    <m/>
    <s v="No"/>
    <n v="36"/>
    <m/>
    <m/>
    <x v="0"/>
    <d v="2019-06-11T16:26:41.000"/>
    <s v="A3: Logos, themes, consistent color coding / imagery / hashtags. #smtlive"/>
    <m/>
    <m/>
    <x v="3"/>
    <m/>
    <s v="http://pbs.twimg.com/profile_images/748933945954275328/pPLGvcTn_normal.jpg"/>
    <x v="27"/>
    <s v="https://twitter.com/#!/silalott/status/1138482698446606337"/>
    <m/>
    <m/>
    <s v="1138482698446606337"/>
    <m/>
    <b v="0"/>
    <n v="2"/>
    <s v=""/>
    <b v="0"/>
    <s v="en"/>
    <m/>
    <s v=""/>
    <b v="0"/>
    <n v="0"/>
    <s v=""/>
    <s v="Twitter Web Client"/>
    <b v="0"/>
    <s v="1138482698446606337"/>
    <s v="Tweet"/>
    <n v="0"/>
    <n v="0"/>
    <m/>
    <m/>
    <m/>
    <m/>
    <m/>
    <m/>
    <m/>
    <m/>
    <n v="6"/>
    <s v="2"/>
    <s v="2"/>
    <n v="1"/>
    <n v="11.11111111111111"/>
    <n v="0"/>
    <n v="0"/>
    <n v="0"/>
    <n v="0"/>
    <n v="8"/>
    <n v="88.88888888888889"/>
    <n v="9"/>
  </r>
  <r>
    <s v="silalott"/>
    <s v="silalott"/>
    <m/>
    <m/>
    <m/>
    <m/>
    <m/>
    <m/>
    <m/>
    <m/>
    <s v="No"/>
    <n v="37"/>
    <m/>
    <m/>
    <x v="0"/>
    <d v="2019-06-11T16:28:04.000"/>
    <s v="Q1 - Putting your logo / image / public image out there. Sharing a consistent message. #eme6414 #smtlive https://t.co/kNl6rtUOm1"/>
    <s v="https://twitter.com/socialmedia2day/status/1138476373520068608"/>
    <s v="twitter.com"/>
    <x v="7"/>
    <m/>
    <s v="http://pbs.twimg.com/profile_images/748933945954275328/pPLGvcTn_normal.jpg"/>
    <x v="28"/>
    <s v="https://twitter.com/#!/silalott/status/1138483045177143297"/>
    <m/>
    <m/>
    <s v="1138483045177143297"/>
    <m/>
    <b v="0"/>
    <n v="0"/>
    <s v=""/>
    <b v="1"/>
    <s v="en"/>
    <m/>
    <s v="1138476373520068608"/>
    <b v="0"/>
    <n v="0"/>
    <s v=""/>
    <s v="Twitter Web Client"/>
    <b v="0"/>
    <s v="1138483045177143297"/>
    <s v="Tweet"/>
    <n v="0"/>
    <n v="0"/>
    <m/>
    <m/>
    <m/>
    <m/>
    <m/>
    <m/>
    <m/>
    <m/>
    <n v="6"/>
    <s v="2"/>
    <s v="2"/>
    <n v="1"/>
    <n v="6.666666666666667"/>
    <n v="0"/>
    <n v="0"/>
    <n v="0"/>
    <n v="0"/>
    <n v="14"/>
    <n v="93.33333333333333"/>
    <n v="15"/>
  </r>
  <r>
    <s v="silalott"/>
    <s v="silalott"/>
    <m/>
    <m/>
    <m/>
    <m/>
    <m/>
    <m/>
    <m/>
    <m/>
    <s v="No"/>
    <n v="38"/>
    <m/>
    <m/>
    <x v="0"/>
    <d v="2019-06-11T16:28:47.000"/>
    <s v="Hmmm.. my answers are similar, but consistent imagery / logos / hashtags #smtlive https://t.co/L6fTmn6yDh"/>
    <s v="https://twitter.com/socialmedia2day/status/1138478081264562179"/>
    <s v="twitter.com"/>
    <x v="3"/>
    <m/>
    <s v="http://pbs.twimg.com/profile_images/748933945954275328/pPLGvcTn_normal.jpg"/>
    <x v="29"/>
    <s v="https://twitter.com/#!/silalott/status/1138483223313432576"/>
    <m/>
    <m/>
    <s v="1138483223313432576"/>
    <m/>
    <b v="0"/>
    <n v="0"/>
    <s v=""/>
    <b v="1"/>
    <s v="en"/>
    <m/>
    <s v="1138478081264562179"/>
    <b v="0"/>
    <n v="0"/>
    <s v=""/>
    <s v="Twitter Web Client"/>
    <b v="0"/>
    <s v="1138483223313432576"/>
    <s v="Tweet"/>
    <n v="0"/>
    <n v="0"/>
    <m/>
    <m/>
    <m/>
    <m/>
    <m/>
    <m/>
    <m/>
    <m/>
    <n v="6"/>
    <s v="2"/>
    <s v="2"/>
    <n v="1"/>
    <n v="9.090909090909092"/>
    <n v="0"/>
    <n v="0"/>
    <n v="0"/>
    <n v="0"/>
    <n v="10"/>
    <n v="90.9090909090909"/>
    <n v="11"/>
  </r>
  <r>
    <s v="silalott"/>
    <s v="silalott"/>
    <m/>
    <m/>
    <m/>
    <m/>
    <m/>
    <m/>
    <m/>
    <m/>
    <s v="No"/>
    <n v="39"/>
    <m/>
    <m/>
    <x v="0"/>
    <d v="2019-06-11T16:42:25.000"/>
    <s v="A4: Human! Funny, quirky, friendly, kind, compassionate, empathetic, REAL. Not robotic,  overly professional, monotone, emotionless and reservered. Quick wit and humor can go a long way ;) #SMTLive"/>
    <m/>
    <m/>
    <x v="3"/>
    <m/>
    <s v="http://pbs.twimg.com/profile_images/748933945954275328/pPLGvcTn_normal.jpg"/>
    <x v="30"/>
    <s v="https://twitter.com/#!/silalott/status/1138486656976195584"/>
    <m/>
    <m/>
    <s v="1138486656976195584"/>
    <m/>
    <b v="0"/>
    <n v="1"/>
    <s v=""/>
    <b v="0"/>
    <s v="en"/>
    <m/>
    <s v=""/>
    <b v="0"/>
    <n v="0"/>
    <s v=""/>
    <s v="TweetDeck"/>
    <b v="0"/>
    <s v="1138486656976195584"/>
    <s v="Tweet"/>
    <n v="0"/>
    <n v="0"/>
    <m/>
    <m/>
    <m/>
    <m/>
    <m/>
    <m/>
    <m/>
    <m/>
    <n v="6"/>
    <s v="2"/>
    <s v="2"/>
    <n v="3"/>
    <n v="11.11111111111111"/>
    <n v="1"/>
    <n v="3.7037037037037037"/>
    <n v="0"/>
    <n v="0"/>
    <n v="23"/>
    <n v="85.18518518518519"/>
    <n v="27"/>
  </r>
  <r>
    <s v="silalott"/>
    <s v="silalott"/>
    <m/>
    <m/>
    <m/>
    <m/>
    <m/>
    <m/>
    <m/>
    <m/>
    <s v="No"/>
    <n v="40"/>
    <m/>
    <m/>
    <x v="0"/>
    <d v="2019-06-11T16:56:51.000"/>
    <s v="A4 - Being insensitive, inconsiderate, condescending, or rude. Or sometimes being silent. Silence can sometimes mean acceptance. A business needs to know how to professionally speak up while maintaining integrity, consistency, values and rights of their followers. #SMTLive"/>
    <m/>
    <m/>
    <x v="3"/>
    <m/>
    <s v="http://pbs.twimg.com/profile_images/748933945954275328/pPLGvcTn_normal.jpg"/>
    <x v="31"/>
    <s v="https://twitter.com/#!/silalott/status/1138490286823358465"/>
    <m/>
    <m/>
    <s v="1138490286823358465"/>
    <m/>
    <b v="0"/>
    <n v="2"/>
    <s v=""/>
    <b v="0"/>
    <s v="en"/>
    <m/>
    <s v=""/>
    <b v="0"/>
    <n v="0"/>
    <s v=""/>
    <s v="TweetDeck"/>
    <b v="0"/>
    <s v="1138490286823358465"/>
    <s v="Tweet"/>
    <n v="0"/>
    <n v="0"/>
    <m/>
    <m/>
    <m/>
    <m/>
    <m/>
    <m/>
    <m/>
    <m/>
    <n v="6"/>
    <s v="2"/>
    <s v="2"/>
    <n v="1"/>
    <n v="2.7027027027027026"/>
    <n v="4"/>
    <n v="10.81081081081081"/>
    <n v="0"/>
    <n v="0"/>
    <n v="32"/>
    <n v="86.48648648648648"/>
    <n v="37"/>
  </r>
  <r>
    <s v="silalott"/>
    <s v="silalott"/>
    <m/>
    <m/>
    <m/>
    <m/>
    <m/>
    <m/>
    <m/>
    <m/>
    <s v="No"/>
    <n v="41"/>
    <m/>
    <m/>
    <x v="0"/>
    <d v="2019-06-11T16:58:14.000"/>
    <s v="A6 - Liking, following, sharing, reacting. #SMTLive"/>
    <m/>
    <m/>
    <x v="3"/>
    <m/>
    <s v="http://pbs.twimg.com/profile_images/748933945954275328/pPLGvcTn_normal.jpg"/>
    <x v="32"/>
    <s v="https://twitter.com/#!/silalott/status/1138490637731487744"/>
    <m/>
    <m/>
    <s v="1138490637731487744"/>
    <m/>
    <b v="0"/>
    <n v="2"/>
    <s v=""/>
    <b v="0"/>
    <s v="en"/>
    <m/>
    <s v=""/>
    <b v="0"/>
    <n v="0"/>
    <s v=""/>
    <s v="TweetDeck"/>
    <b v="0"/>
    <s v="1138490637731487744"/>
    <s v="Tweet"/>
    <n v="0"/>
    <n v="0"/>
    <m/>
    <m/>
    <m/>
    <m/>
    <m/>
    <m/>
    <m/>
    <m/>
    <n v="6"/>
    <s v="2"/>
    <s v="2"/>
    <n v="1"/>
    <n v="16.666666666666668"/>
    <n v="0"/>
    <n v="0"/>
    <n v="0"/>
    <n v="0"/>
    <n v="5"/>
    <n v="83.33333333333333"/>
    <n v="6"/>
  </r>
  <r>
    <s v="michelle__roy"/>
    <s v="socialmedia2day"/>
    <m/>
    <m/>
    <m/>
    <m/>
    <m/>
    <m/>
    <m/>
    <m/>
    <s v="No"/>
    <n v="42"/>
    <m/>
    <m/>
    <x v="2"/>
    <d v="2019-06-11T16:04:33.000"/>
    <s v="@socialmedia2day A1: In my mind, your brand voice is how you communicate your brand's personality to your audience. So which words you chose, your attitude while posting, etc. 😊#SMTLive"/>
    <m/>
    <m/>
    <x v="3"/>
    <m/>
    <s v="http://pbs.twimg.com/profile_images/1110483046447362048/AVdBThSa_normal.jpg"/>
    <x v="33"/>
    <s v="https://twitter.com/#!/michelle__roy/status/1138477126326411267"/>
    <m/>
    <m/>
    <s v="1138477126326411267"/>
    <s v="1138476373520068608"/>
    <b v="0"/>
    <n v="7"/>
    <s v="15441074"/>
    <b v="0"/>
    <s v="en"/>
    <m/>
    <s v=""/>
    <b v="0"/>
    <n v="0"/>
    <s v=""/>
    <s v="Twitter Web Client"/>
    <b v="0"/>
    <s v="1138476373520068608"/>
    <s v="Tweet"/>
    <n v="0"/>
    <n v="0"/>
    <m/>
    <m/>
    <m/>
    <m/>
    <m/>
    <m/>
    <m/>
    <m/>
    <n v="4"/>
    <s v="7"/>
    <s v="1"/>
    <n v="0"/>
    <n v="0"/>
    <n v="0"/>
    <n v="0"/>
    <n v="0"/>
    <n v="0"/>
    <n v="29"/>
    <n v="100"/>
    <n v="29"/>
  </r>
  <r>
    <s v="michelle__roy"/>
    <s v="socialmedia2day"/>
    <m/>
    <m/>
    <m/>
    <m/>
    <m/>
    <m/>
    <m/>
    <m/>
    <s v="No"/>
    <n v="43"/>
    <m/>
    <m/>
    <x v="2"/>
    <d v="2019-06-11T16:18:05.000"/>
    <s v="@socialmedia2day A2: I think you just need to try to be genuine instead of always trying to sell your product or services. Be fun and give your audience some useful content. 😊 #SMTLive"/>
    <m/>
    <m/>
    <x v="3"/>
    <m/>
    <s v="http://pbs.twimg.com/profile_images/1110483046447362048/AVdBThSa_normal.jpg"/>
    <x v="34"/>
    <s v="https://twitter.com/#!/michelle__roy/status/1138480533158223879"/>
    <m/>
    <m/>
    <s v="1138480533158223879"/>
    <s v="1138478081264562179"/>
    <b v="0"/>
    <n v="7"/>
    <s v="15441074"/>
    <b v="0"/>
    <s v="en"/>
    <m/>
    <s v=""/>
    <b v="0"/>
    <n v="0"/>
    <s v=""/>
    <s v="Twitter for iPhone"/>
    <b v="0"/>
    <s v="1138478081264562179"/>
    <s v="Tweet"/>
    <n v="0"/>
    <n v="0"/>
    <m/>
    <m/>
    <m/>
    <m/>
    <m/>
    <m/>
    <m/>
    <m/>
    <n v="4"/>
    <s v="7"/>
    <s v="1"/>
    <n v="3"/>
    <n v="9.375"/>
    <n v="0"/>
    <n v="0"/>
    <n v="0"/>
    <n v="0"/>
    <n v="29"/>
    <n v="90.625"/>
    <n v="32"/>
  </r>
  <r>
    <s v="michelle__roy"/>
    <s v="socialmedia2day"/>
    <m/>
    <m/>
    <m/>
    <m/>
    <m/>
    <m/>
    <m/>
    <m/>
    <s v="No"/>
    <n v="44"/>
    <m/>
    <m/>
    <x v="2"/>
    <d v="2019-06-11T16:46:21.000"/>
    <s v="@socialmedia2day A4: I think people react better to brands that are more personable and who understand what their audience wants to hear 😊 #SMTLive"/>
    <m/>
    <m/>
    <x v="3"/>
    <m/>
    <s v="http://pbs.twimg.com/profile_images/1110483046447362048/AVdBThSa_normal.jpg"/>
    <x v="35"/>
    <s v="https://twitter.com/#!/michelle__roy/status/1138487645213003777"/>
    <m/>
    <m/>
    <s v="1138487645213003777"/>
    <s v="1138485923707068416"/>
    <b v="0"/>
    <n v="5"/>
    <s v="15441074"/>
    <b v="0"/>
    <s v="en"/>
    <m/>
    <s v=""/>
    <b v="0"/>
    <n v="0"/>
    <s v=""/>
    <s v="Twitter for iPhone"/>
    <b v="0"/>
    <s v="1138485923707068416"/>
    <s v="Tweet"/>
    <n v="0"/>
    <n v="0"/>
    <m/>
    <m/>
    <m/>
    <m/>
    <m/>
    <m/>
    <m/>
    <m/>
    <n v="4"/>
    <s v="7"/>
    <s v="1"/>
    <n v="1"/>
    <n v="4.3478260869565215"/>
    <n v="0"/>
    <n v="0"/>
    <n v="0"/>
    <n v="0"/>
    <n v="22"/>
    <n v="95.65217391304348"/>
    <n v="23"/>
  </r>
  <r>
    <s v="michelle__roy"/>
    <s v="socialmedia2day"/>
    <m/>
    <m/>
    <m/>
    <m/>
    <m/>
    <m/>
    <m/>
    <m/>
    <s v="No"/>
    <n v="45"/>
    <m/>
    <m/>
    <x v="1"/>
    <d v="2019-06-11T16:46:41.000"/>
    <s v="@GregoryTSimpson @socialmedia2day I know I do 🙋🏻‍♀️ #SMTLive"/>
    <m/>
    <m/>
    <x v="3"/>
    <m/>
    <s v="http://pbs.twimg.com/profile_images/1110483046447362048/AVdBThSa_normal.jpg"/>
    <x v="36"/>
    <s v="https://twitter.com/#!/michelle__roy/status/1138487728738377730"/>
    <m/>
    <m/>
    <s v="1138487728738377730"/>
    <s v="1138486748839854081"/>
    <b v="0"/>
    <n v="3"/>
    <s v="394480640"/>
    <b v="0"/>
    <s v="en"/>
    <m/>
    <s v=""/>
    <b v="0"/>
    <n v="0"/>
    <s v=""/>
    <s v="Twitter for iPhone"/>
    <b v="0"/>
    <s v="1138486748839854081"/>
    <s v="Tweet"/>
    <n v="0"/>
    <n v="0"/>
    <m/>
    <m/>
    <m/>
    <m/>
    <m/>
    <m/>
    <m/>
    <m/>
    <n v="1"/>
    <s v="7"/>
    <s v="1"/>
    <m/>
    <m/>
    <m/>
    <m/>
    <m/>
    <m/>
    <m/>
    <m/>
    <m/>
  </r>
  <r>
    <s v="michelle__roy"/>
    <s v="socialmedia2day"/>
    <m/>
    <m/>
    <m/>
    <m/>
    <m/>
    <m/>
    <m/>
    <m/>
    <s v="No"/>
    <n v="47"/>
    <m/>
    <m/>
    <x v="2"/>
    <d v="2019-06-11T16:51:01.000"/>
    <s v="@socialmedia2day A5: Either being rude or not responding to people who are trying to engage with them #SMTLive"/>
    <m/>
    <m/>
    <x v="3"/>
    <m/>
    <s v="http://pbs.twimg.com/profile_images/1110483046447362048/AVdBThSa_normal.jpg"/>
    <x v="37"/>
    <s v="https://twitter.com/#!/michelle__roy/status/1138488821501349889"/>
    <m/>
    <m/>
    <s v="1138488821501349889"/>
    <s v="1138488113083367424"/>
    <b v="0"/>
    <n v="5"/>
    <s v="15441074"/>
    <b v="0"/>
    <s v="en"/>
    <m/>
    <s v=""/>
    <b v="0"/>
    <n v="0"/>
    <s v=""/>
    <s v="Twitter for iPhone"/>
    <b v="0"/>
    <s v="1138488113083367424"/>
    <s v="Tweet"/>
    <n v="0"/>
    <n v="0"/>
    <m/>
    <m/>
    <m/>
    <m/>
    <m/>
    <m/>
    <m/>
    <m/>
    <n v="4"/>
    <s v="7"/>
    <s v="1"/>
    <n v="0"/>
    <n v="0"/>
    <n v="1"/>
    <n v="5.555555555555555"/>
    <n v="0"/>
    <n v="0"/>
    <n v="17"/>
    <n v="94.44444444444444"/>
    <n v="18"/>
  </r>
  <r>
    <s v="mycorporation"/>
    <s v="michelle__roy"/>
    <m/>
    <m/>
    <m/>
    <m/>
    <m/>
    <m/>
    <m/>
    <m/>
    <s v="No"/>
    <n v="48"/>
    <m/>
    <m/>
    <x v="2"/>
    <d v="2019-06-11T16:54:36.000"/>
    <s v="@Michelle__Roy @socialmedia2day Yes! And a lack of follow-up after initiating conversation. #SMTLive"/>
    <m/>
    <m/>
    <x v="3"/>
    <m/>
    <s v="http://pbs.twimg.com/profile_images/1059516129595412480/hpvZYEdv_normal.jpg"/>
    <x v="38"/>
    <s v="https://twitter.com/#!/mycorporation/status/1138489721514934272"/>
    <m/>
    <m/>
    <s v="1138489721514934272"/>
    <s v="1138488821501349889"/>
    <b v="0"/>
    <n v="1"/>
    <s v="1107917192711061504"/>
    <b v="0"/>
    <s v="en"/>
    <m/>
    <s v=""/>
    <b v="0"/>
    <n v="0"/>
    <s v=""/>
    <s v="Twitter Web Client"/>
    <b v="0"/>
    <s v="1138488821501349889"/>
    <s v="Tweet"/>
    <n v="0"/>
    <n v="0"/>
    <m/>
    <m/>
    <m/>
    <m/>
    <m/>
    <m/>
    <m/>
    <m/>
    <n v="1"/>
    <s v="3"/>
    <s v="7"/>
    <m/>
    <m/>
    <m/>
    <m/>
    <m/>
    <m/>
    <m/>
    <m/>
    <m/>
  </r>
  <r>
    <s v="jenniferbakerco"/>
    <s v="bfrodriguez_"/>
    <m/>
    <m/>
    <m/>
    <m/>
    <m/>
    <m/>
    <m/>
    <m/>
    <s v="Yes"/>
    <n v="49"/>
    <m/>
    <m/>
    <x v="2"/>
    <d v="2019-06-11T16:17:52.000"/>
    <s v="@bfrodriguez_ @socialmedia2day Thanks! Just being yourself and/or stick to your core values! #SMTLive"/>
    <m/>
    <m/>
    <x v="3"/>
    <m/>
    <s v="http://pbs.twimg.com/profile_images/1101179954337902593/oe-YzmFj_normal.png"/>
    <x v="39"/>
    <s v="https://twitter.com/#!/jenniferbakerco/status/1138480476891623425"/>
    <m/>
    <m/>
    <s v="1138480476891623425"/>
    <s v="1138480034749005825"/>
    <b v="0"/>
    <n v="3"/>
    <s v="2310818341"/>
    <b v="0"/>
    <s v="en"/>
    <m/>
    <s v=""/>
    <b v="0"/>
    <n v="0"/>
    <s v=""/>
    <s v="Twitter Web Client"/>
    <b v="0"/>
    <s v="1138480034749005825"/>
    <s v="Tweet"/>
    <n v="0"/>
    <n v="0"/>
    <m/>
    <m/>
    <m/>
    <m/>
    <m/>
    <m/>
    <m/>
    <m/>
    <n v="1"/>
    <s v="6"/>
    <s v="6"/>
    <n v="0"/>
    <n v="0"/>
    <n v="0"/>
    <n v="0"/>
    <n v="0"/>
    <n v="0"/>
    <n v="14"/>
    <n v="100"/>
    <n v="14"/>
  </r>
  <r>
    <s v="bfrodriguez_"/>
    <s v="socialmedia2day"/>
    <m/>
    <m/>
    <m/>
    <m/>
    <m/>
    <m/>
    <m/>
    <m/>
    <s v="No"/>
    <n v="50"/>
    <m/>
    <m/>
    <x v="1"/>
    <d v="2019-06-11T16:19:37.000"/>
    <s v="@JenniferBakerCo @socialmedia2day Yep! It requires a lot of self-control and discipline, but cultivating an integrated brand is worth the pursuit. #SMTLive"/>
    <m/>
    <m/>
    <x v="3"/>
    <m/>
    <s v="http://pbs.twimg.com/profile_images/1002736917245583365/92bfic81_normal.jpg"/>
    <x v="40"/>
    <s v="https://twitter.com/#!/bfrodriguez_/status/1138480916672733185"/>
    <m/>
    <m/>
    <s v="1138480916672733185"/>
    <s v="1138480476891623425"/>
    <b v="0"/>
    <n v="1"/>
    <s v="244084609"/>
    <b v="0"/>
    <s v="en"/>
    <m/>
    <s v=""/>
    <b v="0"/>
    <n v="0"/>
    <s v=""/>
    <s v="Twitter Web Client"/>
    <b v="0"/>
    <s v="1138480476891623425"/>
    <s v="Tweet"/>
    <n v="0"/>
    <n v="0"/>
    <m/>
    <m/>
    <m/>
    <m/>
    <m/>
    <m/>
    <m/>
    <m/>
    <n v="1"/>
    <s v="6"/>
    <s v="1"/>
    <m/>
    <m/>
    <m/>
    <m/>
    <m/>
    <m/>
    <m/>
    <m/>
    <m/>
  </r>
  <r>
    <s v="bfrodriguez_"/>
    <s v="socialmedia2day"/>
    <m/>
    <m/>
    <m/>
    <m/>
    <m/>
    <m/>
    <m/>
    <m/>
    <s v="No"/>
    <n v="52"/>
    <m/>
    <m/>
    <x v="2"/>
    <d v="2019-06-11T16:29:59.000"/>
    <s v="@socialmedia2day A3 - 3⃣ Ways:_x000a_Planned Content - here you have 100% control of displaying brand voice. often the least powerful._x000a_Unplanned Real-Time Content - less control but v powerful &amp;amp; vital to be &quot;relevant&quot; _x000a_Audience Engagement - crucial for giving flesh and bone to your brand voice_x000a_#SMTLive"/>
    <m/>
    <m/>
    <x v="3"/>
    <m/>
    <s v="http://pbs.twimg.com/profile_images/1002736917245583365/92bfic81_normal.jpg"/>
    <x v="41"/>
    <s v="https://twitter.com/#!/bfrodriguez_/status/1138483525001326593"/>
    <m/>
    <m/>
    <s v="1138483525001326593"/>
    <s v="1138481229119053825"/>
    <b v="0"/>
    <n v="2"/>
    <s v="15441074"/>
    <b v="0"/>
    <s v="en"/>
    <m/>
    <s v=""/>
    <b v="0"/>
    <n v="0"/>
    <s v=""/>
    <s v="Twitter Web Client"/>
    <b v="0"/>
    <s v="1138481229119053825"/>
    <s v="Tweet"/>
    <n v="0"/>
    <n v="0"/>
    <m/>
    <m/>
    <m/>
    <m/>
    <m/>
    <m/>
    <m/>
    <m/>
    <n v="4"/>
    <s v="6"/>
    <s v="1"/>
    <n v="2"/>
    <n v="4.3478260869565215"/>
    <n v="0"/>
    <n v="0"/>
    <n v="0"/>
    <n v="0"/>
    <n v="44"/>
    <n v="95.65217391304348"/>
    <n v="46"/>
  </r>
  <r>
    <s v="bfrodriguez_"/>
    <s v="socialmedia2day"/>
    <m/>
    <m/>
    <m/>
    <m/>
    <m/>
    <m/>
    <m/>
    <m/>
    <s v="No"/>
    <n v="53"/>
    <m/>
    <m/>
    <x v="2"/>
    <d v="2019-06-11T16:54:40.000"/>
    <s v="@socialmedia2day A4 - Above everything, social audiences want to know that you listen, that you care, and that you're knowledgeable. #SMTLive"/>
    <m/>
    <m/>
    <x v="3"/>
    <m/>
    <s v="http://pbs.twimg.com/profile_images/1002736917245583365/92bfic81_normal.jpg"/>
    <x v="42"/>
    <s v="https://twitter.com/#!/bfrodriguez_/status/1138489738409730049"/>
    <m/>
    <m/>
    <s v="1138489738409730049"/>
    <s v="1138485923707068416"/>
    <b v="0"/>
    <n v="0"/>
    <s v="15441074"/>
    <b v="0"/>
    <s v="en"/>
    <m/>
    <s v=""/>
    <b v="0"/>
    <n v="0"/>
    <s v=""/>
    <s v="Twitter Web Client"/>
    <b v="0"/>
    <s v="1138485923707068416"/>
    <s v="Tweet"/>
    <n v="0"/>
    <n v="0"/>
    <m/>
    <m/>
    <m/>
    <m/>
    <m/>
    <m/>
    <m/>
    <m/>
    <n v="4"/>
    <s v="6"/>
    <s v="1"/>
    <n v="1"/>
    <n v="5"/>
    <n v="0"/>
    <n v="0"/>
    <n v="0"/>
    <n v="0"/>
    <n v="19"/>
    <n v="95"/>
    <n v="20"/>
  </r>
  <r>
    <s v="bfrodriguez_"/>
    <s v="socialmedia2day"/>
    <m/>
    <m/>
    <m/>
    <m/>
    <m/>
    <m/>
    <m/>
    <m/>
    <s v="No"/>
    <n v="54"/>
    <m/>
    <m/>
    <x v="2"/>
    <d v="2019-06-11T16:59:46.000"/>
    <s v="@socialmedia2day A5 - the biggest mistake that brands make is NOT BUILDING INTO THEIR STRATEGY Asking for the Sale. we're in a golden era of fun, relatable voices which is great but you gotta drive sales/conversions at the end of the day. gotta plan how you're going to close the loop. #SMTLive"/>
    <m/>
    <m/>
    <x v="3"/>
    <m/>
    <s v="http://pbs.twimg.com/profile_images/1002736917245583365/92bfic81_normal.jpg"/>
    <x v="43"/>
    <s v="https://twitter.com/#!/bfrodriguez_/status/1138491022424576006"/>
    <m/>
    <m/>
    <s v="1138491022424576006"/>
    <s v="1138488113083367424"/>
    <b v="0"/>
    <n v="1"/>
    <s v="15441074"/>
    <b v="0"/>
    <s v="en"/>
    <m/>
    <s v=""/>
    <b v="0"/>
    <n v="0"/>
    <s v=""/>
    <s v="Twitter Web Client"/>
    <b v="0"/>
    <s v="1138488113083367424"/>
    <s v="Tweet"/>
    <n v="0"/>
    <n v="0"/>
    <m/>
    <m/>
    <m/>
    <m/>
    <m/>
    <m/>
    <m/>
    <m/>
    <n v="4"/>
    <s v="6"/>
    <s v="1"/>
    <n v="3"/>
    <n v="5.769230769230769"/>
    <n v="1"/>
    <n v="1.9230769230769231"/>
    <n v="0"/>
    <n v="0"/>
    <n v="48"/>
    <n v="92.3076923076923"/>
    <n v="52"/>
  </r>
  <r>
    <s v="bfrodriguez_"/>
    <s v="socialmedia2day"/>
    <m/>
    <m/>
    <m/>
    <m/>
    <m/>
    <m/>
    <m/>
    <m/>
    <s v="No"/>
    <n v="55"/>
    <m/>
    <m/>
    <x v="2"/>
    <d v="2019-06-11T17:01:12.000"/>
    <s v="@socialmedia2day A6 - a very healthy dose of visuals. #SMTLive"/>
    <m/>
    <m/>
    <x v="3"/>
    <m/>
    <s v="http://pbs.twimg.com/profile_images/1002736917245583365/92bfic81_normal.jpg"/>
    <x v="44"/>
    <s v="https://twitter.com/#!/bfrodriguez_/status/1138491382027436032"/>
    <m/>
    <m/>
    <s v="1138491382027436032"/>
    <s v="1138489944568193024"/>
    <b v="0"/>
    <n v="2"/>
    <s v="15441074"/>
    <b v="0"/>
    <s v="en"/>
    <m/>
    <s v=""/>
    <b v="0"/>
    <n v="0"/>
    <s v=""/>
    <s v="Twitter Web Client"/>
    <b v="0"/>
    <s v="1138489944568193024"/>
    <s v="Tweet"/>
    <n v="0"/>
    <n v="0"/>
    <m/>
    <m/>
    <m/>
    <m/>
    <m/>
    <m/>
    <m/>
    <m/>
    <n v="4"/>
    <s v="6"/>
    <s v="1"/>
    <n v="1"/>
    <n v="11.11111111111111"/>
    <n v="0"/>
    <n v="0"/>
    <n v="0"/>
    <n v="0"/>
    <n v="8"/>
    <n v="88.88888888888889"/>
    <n v="9"/>
  </r>
  <r>
    <s v="frogplum"/>
    <s v="socialmedia2day"/>
    <m/>
    <m/>
    <m/>
    <m/>
    <m/>
    <m/>
    <m/>
    <m/>
    <s v="No"/>
    <n v="56"/>
    <m/>
    <m/>
    <x v="2"/>
    <d v="2019-06-11T16:45:01.000"/>
    <s v="@socialmedia2day A4._x000a__x000a_People prefer brands that use real, human voices and interactions rather than promotional jargon. They typically go for brands that have a sense of humor, but are also educational. It's a win-win! #SMTLive"/>
    <m/>
    <m/>
    <x v="3"/>
    <m/>
    <s v="http://pbs.twimg.com/profile_images/1032020484244692993/5XxqoziN_normal.jpg"/>
    <x v="45"/>
    <s v="https://twitter.com/#!/frogplum/status/1138487308598927360"/>
    <m/>
    <m/>
    <s v="1138487308598927360"/>
    <s v="1138485923707068416"/>
    <b v="0"/>
    <n v="5"/>
    <s v="15441074"/>
    <b v="0"/>
    <s v="en"/>
    <m/>
    <s v=""/>
    <b v="0"/>
    <n v="0"/>
    <s v=""/>
    <s v="TweetDeck"/>
    <b v="0"/>
    <s v="1138485923707068416"/>
    <s v="Tweet"/>
    <n v="0"/>
    <n v="0"/>
    <m/>
    <m/>
    <m/>
    <m/>
    <m/>
    <m/>
    <m/>
    <m/>
    <n v="3"/>
    <s v="1"/>
    <s v="1"/>
    <n v="4"/>
    <n v="11.11111111111111"/>
    <n v="0"/>
    <n v="0"/>
    <n v="0"/>
    <n v="0"/>
    <n v="32"/>
    <n v="88.88888888888889"/>
    <n v="36"/>
  </r>
  <r>
    <s v="frogplum"/>
    <s v="socialmedia2day"/>
    <m/>
    <m/>
    <m/>
    <m/>
    <m/>
    <m/>
    <m/>
    <m/>
    <s v="No"/>
    <n v="57"/>
    <m/>
    <m/>
    <x v="2"/>
    <d v="2019-06-11T16:51:30.000"/>
    <s v="@socialmedia2day A5._x000a__x000a_The biggest mistake a brand can make is losing their brand voice! If you're a bubbly, positive brand who all of a sudden becomes snarky and rude, your customers are going to be confused. They won't know what to associate your brand with anymore, and may disconnect #SMTLive"/>
    <m/>
    <m/>
    <x v="3"/>
    <m/>
    <s v="http://pbs.twimg.com/profile_images/1032020484244692993/5XxqoziN_normal.jpg"/>
    <x v="46"/>
    <s v="https://twitter.com/#!/frogplum/status/1138488940896215045"/>
    <m/>
    <m/>
    <s v="1138488940896215045"/>
    <s v="1138488113083367424"/>
    <b v="0"/>
    <n v="5"/>
    <s v="15441074"/>
    <b v="0"/>
    <s v="en"/>
    <m/>
    <s v=""/>
    <b v="0"/>
    <n v="1"/>
    <s v=""/>
    <s v="TweetDeck"/>
    <b v="0"/>
    <s v="1138488113083367424"/>
    <s v="Tweet"/>
    <n v="0"/>
    <n v="0"/>
    <m/>
    <m/>
    <m/>
    <m/>
    <m/>
    <m/>
    <m/>
    <m/>
    <n v="3"/>
    <s v="1"/>
    <s v="1"/>
    <n v="1"/>
    <n v="2"/>
    <n v="5"/>
    <n v="10"/>
    <n v="0"/>
    <n v="0"/>
    <n v="44"/>
    <n v="88"/>
    <n v="50"/>
  </r>
  <r>
    <s v="frogplum"/>
    <s v="socialmedia2day"/>
    <m/>
    <m/>
    <m/>
    <m/>
    <m/>
    <m/>
    <m/>
    <m/>
    <s v="No"/>
    <n v="58"/>
    <m/>
    <m/>
    <x v="2"/>
    <d v="2019-06-11T16:58:28.000"/>
    <s v="@socialmedia2day A6._x000a__x000a_Pictures and video! Visuals are an amazing way to convey who your brand is and what they do. This can also be done through podcasts, livestreams and webinars as these all have the ability to showcase your brand voice through a legitimate voice! #SMTLive"/>
    <m/>
    <m/>
    <x v="3"/>
    <m/>
    <s v="http://pbs.twimg.com/profile_images/1032020484244692993/5XxqoziN_normal.jpg"/>
    <x v="47"/>
    <s v="https://twitter.com/#!/frogplum/status/1138490695059030016"/>
    <m/>
    <m/>
    <s v="1138490695059030016"/>
    <s v="1138489944568193024"/>
    <b v="0"/>
    <n v="3"/>
    <s v="15441074"/>
    <b v="0"/>
    <s v="en"/>
    <m/>
    <s v=""/>
    <b v="0"/>
    <n v="0"/>
    <s v=""/>
    <s v="TweetDeck"/>
    <b v="0"/>
    <s v="1138489944568193024"/>
    <s v="Tweet"/>
    <n v="0"/>
    <n v="0"/>
    <m/>
    <m/>
    <m/>
    <m/>
    <m/>
    <m/>
    <m/>
    <m/>
    <n v="3"/>
    <s v="1"/>
    <s v="1"/>
    <n v="1"/>
    <n v="2.1739130434782608"/>
    <n v="0"/>
    <n v="0"/>
    <n v="0"/>
    <n v="0"/>
    <n v="45"/>
    <n v="97.82608695652173"/>
    <n v="46"/>
  </r>
  <r>
    <s v="ccrossjohnson"/>
    <s v="frogplum"/>
    <m/>
    <m/>
    <m/>
    <m/>
    <m/>
    <m/>
    <m/>
    <m/>
    <s v="No"/>
    <n v="59"/>
    <m/>
    <m/>
    <x v="1"/>
    <d v="2019-06-11T16:58:56.000"/>
    <s v="RT @frogplum: @socialmedia2day A5._x000a__x000a_The biggest mistake a brand can make is losing their brand voice! If you're a bubbly, positive brand wh…"/>
    <m/>
    <m/>
    <x v="4"/>
    <m/>
    <s v="http://pbs.twimg.com/profile_images/1120002100065337344/sZwDtunJ_normal.jpg"/>
    <x v="48"/>
    <s v="https://twitter.com/#!/ccrossjohnson/status/1138490814466789377"/>
    <m/>
    <m/>
    <s v="1138490814466789377"/>
    <m/>
    <b v="0"/>
    <n v="0"/>
    <s v=""/>
    <b v="0"/>
    <s v="en"/>
    <m/>
    <s v=""/>
    <b v="0"/>
    <n v="1"/>
    <s v="1138488940896215045"/>
    <s v="Twitter Web Client"/>
    <b v="0"/>
    <s v="1138488940896215045"/>
    <s v="Tweet"/>
    <n v="0"/>
    <n v="0"/>
    <m/>
    <m/>
    <m/>
    <m/>
    <m/>
    <m/>
    <m/>
    <m/>
    <n v="1"/>
    <s v="1"/>
    <s v="1"/>
    <m/>
    <m/>
    <m/>
    <m/>
    <m/>
    <m/>
    <m/>
    <m/>
    <m/>
  </r>
  <r>
    <s v="ccrossjohnson"/>
    <s v="socialmedia2day"/>
    <m/>
    <m/>
    <m/>
    <m/>
    <m/>
    <m/>
    <m/>
    <m/>
    <s v="No"/>
    <n v="60"/>
    <m/>
    <m/>
    <x v="2"/>
    <d v="2019-06-11T16:18:01.000"/>
    <s v="@socialmedia2day Loving all of these responses. #SMTlive"/>
    <m/>
    <m/>
    <x v="3"/>
    <m/>
    <s v="http://pbs.twimg.com/profile_images/1120002100065337344/sZwDtunJ_normal.jpg"/>
    <x v="49"/>
    <s v="https://twitter.com/#!/ccrossjohnson/status/1138480516875902976"/>
    <m/>
    <m/>
    <s v="1138480516875902976"/>
    <s v="1138478081264562179"/>
    <b v="0"/>
    <n v="4"/>
    <s v="15441074"/>
    <b v="0"/>
    <s v="en"/>
    <m/>
    <s v=""/>
    <b v="0"/>
    <n v="0"/>
    <s v=""/>
    <s v="Twitter Web Client"/>
    <b v="0"/>
    <s v="1138478081264562179"/>
    <s v="Tweet"/>
    <n v="0"/>
    <n v="0"/>
    <m/>
    <m/>
    <m/>
    <m/>
    <m/>
    <m/>
    <m/>
    <m/>
    <n v="1"/>
    <s v="1"/>
    <s v="1"/>
    <n v="1"/>
    <n v="14.285714285714286"/>
    <n v="0"/>
    <n v="0"/>
    <n v="0"/>
    <n v="0"/>
    <n v="6"/>
    <n v="85.71428571428571"/>
    <n v="7"/>
  </r>
  <r>
    <s v="ccrossjohnson"/>
    <s v="ccrossjohnson"/>
    <m/>
    <m/>
    <m/>
    <m/>
    <m/>
    <m/>
    <m/>
    <m/>
    <s v="No"/>
    <n v="62"/>
    <m/>
    <m/>
    <x v="0"/>
    <d v="2019-06-11T17:01:44.000"/>
    <s v="Facts. #SMTlive https://t.co/OUiNG0yx2C"/>
    <s v="https://twitter.com/MyCorporation/status/1138488927155699713"/>
    <s v="twitter.com"/>
    <x v="3"/>
    <m/>
    <s v="http://pbs.twimg.com/profile_images/1120002100065337344/sZwDtunJ_normal.jpg"/>
    <x v="50"/>
    <s v="https://twitter.com/#!/ccrossjohnson/status/1138491518438842368"/>
    <m/>
    <m/>
    <s v="1138491518438842368"/>
    <m/>
    <b v="0"/>
    <n v="1"/>
    <s v=""/>
    <b v="1"/>
    <s v="en"/>
    <m/>
    <s v="1138488927155699713"/>
    <b v="0"/>
    <n v="0"/>
    <s v=""/>
    <s v="Twitter Web Client"/>
    <b v="0"/>
    <s v="1138491518438842368"/>
    <s v="Tweet"/>
    <n v="0"/>
    <n v="0"/>
    <m/>
    <m/>
    <m/>
    <m/>
    <m/>
    <m/>
    <m/>
    <m/>
    <n v="1"/>
    <s v="1"/>
    <s v="1"/>
    <n v="0"/>
    <n v="0"/>
    <n v="0"/>
    <n v="0"/>
    <n v="0"/>
    <n v="0"/>
    <n v="2"/>
    <n v="100"/>
    <n v="2"/>
  </r>
  <r>
    <s v="imarketinginc"/>
    <s v="socialmedia2day"/>
    <m/>
    <m/>
    <m/>
    <m/>
    <m/>
    <m/>
    <m/>
    <m/>
    <s v="No"/>
    <n v="63"/>
    <m/>
    <m/>
    <x v="2"/>
    <d v="2019-06-11T16:43:20.000"/>
    <s v="@socialmedia2day A4: People tend to favor a conversational voice on social media. For the most part, keep it lighthearted and informal to include a little personality! #SMTLive"/>
    <m/>
    <m/>
    <x v="3"/>
    <m/>
    <s v="http://pbs.twimg.com/profile_images/684125845523267584/-4NuXHdc_normal.jpg"/>
    <x v="51"/>
    <s v="https://twitter.com/#!/imarketinginc/status/1138486887654469632"/>
    <m/>
    <m/>
    <s v="1138486887654469632"/>
    <s v="1138485923707068416"/>
    <b v="0"/>
    <n v="5"/>
    <s v="15441074"/>
    <b v="0"/>
    <s v="en"/>
    <m/>
    <s v=""/>
    <b v="0"/>
    <n v="0"/>
    <s v=""/>
    <s v="Twitter Web Client"/>
    <b v="0"/>
    <s v="1138485923707068416"/>
    <s v="Tweet"/>
    <n v="0"/>
    <n v="0"/>
    <m/>
    <m/>
    <m/>
    <m/>
    <m/>
    <m/>
    <m/>
    <m/>
    <n v="3"/>
    <s v="1"/>
    <s v="1"/>
    <n v="1"/>
    <n v="3.7037037037037037"/>
    <n v="0"/>
    <n v="0"/>
    <n v="0"/>
    <n v="0"/>
    <n v="26"/>
    <n v="96.29629629629629"/>
    <n v="27"/>
  </r>
  <r>
    <s v="imarketinginc"/>
    <s v="socialmedia2day"/>
    <m/>
    <m/>
    <m/>
    <m/>
    <m/>
    <m/>
    <m/>
    <m/>
    <s v="No"/>
    <n v="64"/>
    <m/>
    <m/>
    <x v="2"/>
    <d v="2019-06-11T16:47:17.000"/>
    <s v="@socialmedia2day A1: Brand Voice = Personality_x000a__x000a_Easy tip: Pretend your brand is a person. How do you want your brand to sound and be perceived? _x000a__x000a_#SMTLive"/>
    <m/>
    <m/>
    <x v="3"/>
    <m/>
    <s v="http://pbs.twimg.com/profile_images/684125845523267584/-4NuXHdc_normal.jpg"/>
    <x v="52"/>
    <s v="https://twitter.com/#!/imarketinginc/status/1138487880215482368"/>
    <m/>
    <m/>
    <s v="1138487880215482368"/>
    <s v="1138476373520068608"/>
    <b v="0"/>
    <n v="1"/>
    <s v="15441074"/>
    <b v="0"/>
    <s v="en"/>
    <m/>
    <s v=""/>
    <b v="0"/>
    <n v="0"/>
    <s v=""/>
    <s v="Twitter Web Client"/>
    <b v="0"/>
    <s v="1138476373520068608"/>
    <s v="Tweet"/>
    <n v="0"/>
    <n v="0"/>
    <m/>
    <m/>
    <m/>
    <m/>
    <m/>
    <m/>
    <m/>
    <m/>
    <n v="3"/>
    <s v="1"/>
    <s v="1"/>
    <n v="1"/>
    <n v="4"/>
    <n v="1"/>
    <n v="4"/>
    <n v="0"/>
    <n v="0"/>
    <n v="23"/>
    <n v="92"/>
    <n v="25"/>
  </r>
  <r>
    <s v="imarketinginc"/>
    <s v="socialmedia2day"/>
    <m/>
    <m/>
    <m/>
    <m/>
    <m/>
    <m/>
    <m/>
    <m/>
    <s v="No"/>
    <n v="65"/>
    <m/>
    <m/>
    <x v="2"/>
    <d v="2019-06-11T17:03:16.000"/>
    <s v="@socialmedia2day A6: Visuals. A picture (or video) is worth a thousand words! #SMTLive"/>
    <m/>
    <m/>
    <x v="3"/>
    <m/>
    <s v="http://pbs.twimg.com/profile_images/684125845523267584/-4NuXHdc_normal.jpg"/>
    <x v="53"/>
    <s v="https://twitter.com/#!/imarketinginc/status/1138491901911359489"/>
    <m/>
    <m/>
    <s v="1138491901911359489"/>
    <s v="1138489944568193024"/>
    <b v="0"/>
    <n v="4"/>
    <s v="15441074"/>
    <b v="0"/>
    <s v="en"/>
    <m/>
    <s v=""/>
    <b v="0"/>
    <n v="0"/>
    <s v=""/>
    <s v="Twitter Web Client"/>
    <b v="0"/>
    <s v="1138489944568193024"/>
    <s v="Tweet"/>
    <n v="0"/>
    <n v="0"/>
    <m/>
    <m/>
    <m/>
    <m/>
    <m/>
    <m/>
    <m/>
    <m/>
    <n v="3"/>
    <s v="1"/>
    <s v="1"/>
    <n v="1"/>
    <n v="7.6923076923076925"/>
    <n v="0"/>
    <n v="0"/>
    <n v="0"/>
    <n v="0"/>
    <n v="12"/>
    <n v="92.3076923076923"/>
    <n v="13"/>
  </r>
  <r>
    <s v="scupbrasil"/>
    <s v="socialmedia2day"/>
    <m/>
    <m/>
    <m/>
    <m/>
    <m/>
    <m/>
    <m/>
    <m/>
    <s v="No"/>
    <n v="66"/>
    <m/>
    <m/>
    <x v="1"/>
    <d v="2019-06-11T17:03:49.000"/>
    <s v="RT @socialmedia2day: Today's chat is called &quot;Social Media Content Creation: Finding Your Voice&quot; Let's start with something simple. Q1 - Wha…"/>
    <m/>
    <m/>
    <x v="4"/>
    <m/>
    <s v="http://pbs.twimg.com/profile_images/1138519290146168833/oN7cTwxJ_normal.png"/>
    <x v="54"/>
    <s v="https://twitter.com/#!/scupbrasil/status/1138492042101841921"/>
    <m/>
    <m/>
    <s v="1138492042101841921"/>
    <m/>
    <b v="0"/>
    <n v="0"/>
    <s v=""/>
    <b v="0"/>
    <s v="en"/>
    <m/>
    <s v=""/>
    <b v="0"/>
    <n v="6"/>
    <s v="1138476373520068608"/>
    <s v="Twitter Web Client"/>
    <b v="0"/>
    <s v="1138476373520068608"/>
    <s v="Tweet"/>
    <n v="0"/>
    <n v="0"/>
    <m/>
    <m/>
    <m/>
    <m/>
    <m/>
    <m/>
    <m/>
    <m/>
    <n v="1"/>
    <s v="1"/>
    <s v="1"/>
    <n v="0"/>
    <n v="0"/>
    <n v="0"/>
    <n v="0"/>
    <n v="0"/>
    <n v="0"/>
    <n v="20"/>
    <n v="100"/>
    <n v="20"/>
  </r>
  <r>
    <s v="iamdesireaka"/>
    <s v="socialmedia2day"/>
    <m/>
    <m/>
    <m/>
    <m/>
    <m/>
    <m/>
    <m/>
    <m/>
    <s v="No"/>
    <n v="67"/>
    <m/>
    <m/>
    <x v="1"/>
    <d v="2019-06-11T17:03:54.000"/>
    <s v="RT @socialmedia2day: Q4 - What types of voices do people tend to favor on social media? #SMTLive https://t.co/nyO32Q8kOR"/>
    <m/>
    <m/>
    <x v="3"/>
    <s v="https://pbs.twimg.com/media/D8y23erWsAALDrV.jpg"/>
    <s v="https://pbs.twimg.com/media/D8y23erWsAALDrV.jpg"/>
    <x v="55"/>
    <s v="https://twitter.com/#!/iamdesireaka/status/1138492063786438656"/>
    <m/>
    <m/>
    <s v="1138492063786438656"/>
    <m/>
    <b v="0"/>
    <n v="0"/>
    <s v=""/>
    <b v="0"/>
    <s v="en"/>
    <m/>
    <s v=""/>
    <b v="0"/>
    <n v="6"/>
    <s v="1138485923707068416"/>
    <s v="Twitter for Android"/>
    <b v="0"/>
    <s v="1138485923707068416"/>
    <s v="Tweet"/>
    <n v="0"/>
    <n v="0"/>
    <m/>
    <m/>
    <m/>
    <m/>
    <m/>
    <m/>
    <m/>
    <m/>
    <n v="1"/>
    <s v="1"/>
    <s v="1"/>
    <n v="1"/>
    <n v="6.25"/>
    <n v="0"/>
    <n v="0"/>
    <n v="0"/>
    <n v="0"/>
    <n v="15"/>
    <n v="93.75"/>
    <n v="16"/>
  </r>
  <r>
    <s v="svanismail"/>
    <s v="socialmedia2day"/>
    <m/>
    <m/>
    <m/>
    <m/>
    <m/>
    <m/>
    <m/>
    <m/>
    <s v="No"/>
    <n v="68"/>
    <m/>
    <m/>
    <x v="1"/>
    <d v="2019-06-11T16:59:49.000"/>
    <s v="RT @socialmedia2day: Q2 - How do you make your voice on social media unique and distinguishable? #SMTLive https://t.co/DIGmZP66Nd"/>
    <m/>
    <m/>
    <x v="3"/>
    <s v="https://pbs.twimg.com/media/D8yvqlWX4AAiovU.jpg"/>
    <s v="https://pbs.twimg.com/media/D8yvqlWX4AAiovU.jpg"/>
    <x v="56"/>
    <s v="https://twitter.com/#!/svanismail/status/1138491034344787970"/>
    <m/>
    <m/>
    <s v="1138491034344787970"/>
    <m/>
    <b v="0"/>
    <n v="0"/>
    <s v=""/>
    <b v="0"/>
    <s v="en"/>
    <m/>
    <s v=""/>
    <b v="0"/>
    <n v="2"/>
    <s v="1138478081264562179"/>
    <s v="Twitter for Android"/>
    <b v="0"/>
    <s v="1138478081264562179"/>
    <s v="Tweet"/>
    <n v="0"/>
    <n v="0"/>
    <m/>
    <m/>
    <m/>
    <m/>
    <m/>
    <m/>
    <m/>
    <m/>
    <n v="2"/>
    <s v="1"/>
    <s v="1"/>
    <n v="0"/>
    <n v="0"/>
    <n v="0"/>
    <n v="0"/>
    <n v="0"/>
    <n v="0"/>
    <n v="16"/>
    <n v="100"/>
    <n v="16"/>
  </r>
  <r>
    <s v="svanismail"/>
    <s v="socialmedia2day"/>
    <m/>
    <m/>
    <m/>
    <m/>
    <m/>
    <m/>
    <m/>
    <m/>
    <s v="No"/>
    <n v="69"/>
    <m/>
    <m/>
    <x v="1"/>
    <d v="2019-06-11T17:04:01.000"/>
    <s v="RT @socialmedia2day: Today's chat is called &quot;Social Media Content Creation: Finding Your Voice&quot; Let's start with something simple. Q1 - Wha…"/>
    <m/>
    <m/>
    <x v="4"/>
    <m/>
    <s v="http://pbs.twimg.com/profile_images/1135082121033330688/STyHI94p_normal.jpg"/>
    <x v="57"/>
    <s v="https://twitter.com/#!/svanismail/status/1138492090483167233"/>
    <m/>
    <m/>
    <s v="1138492090483167233"/>
    <m/>
    <b v="0"/>
    <n v="0"/>
    <s v=""/>
    <b v="0"/>
    <s v="en"/>
    <m/>
    <s v=""/>
    <b v="0"/>
    <n v="6"/>
    <s v="1138476373520068608"/>
    <s v="Twitter for Android"/>
    <b v="0"/>
    <s v="1138476373520068608"/>
    <s v="Tweet"/>
    <n v="0"/>
    <n v="0"/>
    <m/>
    <m/>
    <m/>
    <m/>
    <m/>
    <m/>
    <m/>
    <m/>
    <n v="2"/>
    <s v="1"/>
    <s v="1"/>
    <n v="0"/>
    <n v="0"/>
    <n v="0"/>
    <n v="0"/>
    <n v="0"/>
    <n v="0"/>
    <n v="20"/>
    <n v="100"/>
    <n v="20"/>
  </r>
  <r>
    <s v="aranducito"/>
    <s v="socialmedia2day"/>
    <m/>
    <m/>
    <m/>
    <m/>
    <m/>
    <m/>
    <m/>
    <m/>
    <s v="No"/>
    <n v="70"/>
    <m/>
    <m/>
    <x v="1"/>
    <d v="2019-06-11T17:08:27.000"/>
    <s v="RT @socialmedia2day: Today's chat is called &quot;Social Media Content Creation: Finding Your Voice&quot; Let's start with something simple. Q1 - Wha…"/>
    <m/>
    <m/>
    <x v="4"/>
    <m/>
    <s v="http://pbs.twimg.com/profile_images/3696085537/aa6f87a66956844581148fc800933dca_normal.jpeg"/>
    <x v="58"/>
    <s v="https://twitter.com/#!/aranducito/status/1138493207220805632"/>
    <m/>
    <m/>
    <s v="1138493207220805632"/>
    <m/>
    <b v="0"/>
    <n v="0"/>
    <s v=""/>
    <b v="0"/>
    <s v="en"/>
    <m/>
    <s v=""/>
    <b v="0"/>
    <n v="6"/>
    <s v="1138476373520068608"/>
    <s v="Twitter for Android"/>
    <b v="0"/>
    <s v="1138476373520068608"/>
    <s v="Tweet"/>
    <n v="0"/>
    <n v="0"/>
    <m/>
    <m/>
    <m/>
    <m/>
    <m/>
    <m/>
    <m/>
    <m/>
    <n v="1"/>
    <s v="1"/>
    <s v="1"/>
    <n v="0"/>
    <n v="0"/>
    <n v="0"/>
    <n v="0"/>
    <n v="0"/>
    <n v="0"/>
    <n v="20"/>
    <n v="100"/>
    <n v="20"/>
  </r>
  <r>
    <s v="jfouts"/>
    <s v="jfouts"/>
    <m/>
    <m/>
    <m/>
    <m/>
    <m/>
    <m/>
    <m/>
    <m/>
    <s v="No"/>
    <n v="71"/>
    <m/>
    <m/>
    <x v="0"/>
    <d v="2019-06-11T17:25:18.000"/>
    <s v="A picture is worth a thousand words. But a gif? #SMTLive https://t.co/Aw9klTOCSD"/>
    <s v="https://twitter.com/socialmedia2day/status/1138489944568193024"/>
    <s v="twitter.com"/>
    <x v="3"/>
    <m/>
    <s v="http://pbs.twimg.com/profile_images/1060019467059572739/DgAu2XEg_normal.jpg"/>
    <x v="59"/>
    <s v="https://twitter.com/#!/jfouts/status/1138497446961541120"/>
    <m/>
    <m/>
    <s v="1138497446961541120"/>
    <m/>
    <b v="0"/>
    <n v="0"/>
    <s v=""/>
    <b v="1"/>
    <s v="en"/>
    <m/>
    <s v="1138489944568193024"/>
    <b v="0"/>
    <n v="0"/>
    <s v=""/>
    <s v="Twitter for iPhone"/>
    <b v="0"/>
    <s v="1138497446961541120"/>
    <s v="Tweet"/>
    <n v="0"/>
    <n v="0"/>
    <m/>
    <m/>
    <m/>
    <m/>
    <m/>
    <m/>
    <m/>
    <m/>
    <n v="1"/>
    <s v="2"/>
    <s v="2"/>
    <n v="1"/>
    <n v="9.090909090909092"/>
    <n v="0"/>
    <n v="0"/>
    <n v="0"/>
    <n v="0"/>
    <n v="10"/>
    <n v="90.9090909090909"/>
    <n v="11"/>
  </r>
  <r>
    <s v="elenacsalazar"/>
    <s v="socialmedia2day"/>
    <m/>
    <m/>
    <m/>
    <m/>
    <m/>
    <m/>
    <m/>
    <m/>
    <s v="No"/>
    <n v="72"/>
    <m/>
    <m/>
    <x v="1"/>
    <d v="2019-06-11T17:47:16.000"/>
    <s v="RT @Brandi_Rand: @socialmedia2day A1: Brand voice encompasses the way you communicate with your audience. It is comprised of tone, personal…"/>
    <m/>
    <m/>
    <x v="4"/>
    <m/>
    <s v="http://pbs.twimg.com/profile_images/1135600777395707904/S7EjEmET_normal.png"/>
    <x v="60"/>
    <s v="https://twitter.com/#!/elenacsalazar/status/1138502977763733505"/>
    <m/>
    <m/>
    <s v="1138502977763733505"/>
    <m/>
    <b v="0"/>
    <n v="0"/>
    <s v=""/>
    <b v="0"/>
    <s v="en"/>
    <m/>
    <s v=""/>
    <b v="0"/>
    <n v="2"/>
    <s v="1138479850921103362"/>
    <s v="Twitter Web Client"/>
    <b v="0"/>
    <s v="1138479850921103362"/>
    <s v="Tweet"/>
    <n v="0"/>
    <n v="0"/>
    <m/>
    <m/>
    <m/>
    <m/>
    <m/>
    <m/>
    <m/>
    <m/>
    <n v="2"/>
    <s v="4"/>
    <s v="1"/>
    <m/>
    <m/>
    <m/>
    <m/>
    <m/>
    <m/>
    <m/>
    <m/>
    <m/>
  </r>
  <r>
    <s v="elenacsalazar"/>
    <s v="socialmedia2day"/>
    <m/>
    <m/>
    <m/>
    <m/>
    <m/>
    <m/>
    <m/>
    <m/>
    <s v="No"/>
    <n v="74"/>
    <m/>
    <m/>
    <x v="1"/>
    <d v="2019-06-11T17:47:52.000"/>
    <s v="RT @PaigeDoerner: @socialmedia2day A1: The way that you interact with the world as your brand! It’s your attitude, personality, uniqueness,…"/>
    <m/>
    <m/>
    <x v="4"/>
    <m/>
    <s v="http://pbs.twimg.com/profile_images/1135600777395707904/S7EjEmET_normal.png"/>
    <x v="61"/>
    <s v="https://twitter.com/#!/elenacsalazar/status/1138503128393736192"/>
    <m/>
    <m/>
    <s v="1138503128393736192"/>
    <m/>
    <b v="0"/>
    <n v="0"/>
    <s v=""/>
    <b v="0"/>
    <s v="en"/>
    <m/>
    <s v=""/>
    <b v="0"/>
    <n v="2"/>
    <s v="1138477232765186051"/>
    <s v="Twitter Web Client"/>
    <b v="0"/>
    <s v="1138477232765186051"/>
    <s v="Tweet"/>
    <n v="0"/>
    <n v="0"/>
    <m/>
    <m/>
    <m/>
    <m/>
    <m/>
    <m/>
    <m/>
    <m/>
    <n v="2"/>
    <s v="4"/>
    <s v="1"/>
    <m/>
    <m/>
    <m/>
    <m/>
    <m/>
    <m/>
    <m/>
    <m/>
    <m/>
  </r>
  <r>
    <s v="angelastack"/>
    <s v="socialmedia2day"/>
    <m/>
    <m/>
    <m/>
    <m/>
    <m/>
    <m/>
    <m/>
    <m/>
    <s v="No"/>
    <n v="76"/>
    <m/>
    <m/>
    <x v="1"/>
    <d v="2019-06-11T17:59:34.000"/>
    <s v="RT @socialmedia2day: Q5 - What are the biggest mistakes a brand can make on social media (in terms of their voice/written content)? #SMTLive"/>
    <m/>
    <m/>
    <x v="3"/>
    <m/>
    <s v="http://pbs.twimg.com/profile_images/1141990914212212736/0ukWK_SU_normal.jpg"/>
    <x v="62"/>
    <s v="https://twitter.com/#!/angelastack/status/1138506070144552961"/>
    <m/>
    <m/>
    <s v="1138506070144552961"/>
    <m/>
    <b v="0"/>
    <n v="0"/>
    <s v=""/>
    <b v="0"/>
    <s v="en"/>
    <m/>
    <s v=""/>
    <b v="0"/>
    <n v="7"/>
    <s v="1138488113083367424"/>
    <s v="Twitter for iPhone"/>
    <b v="0"/>
    <s v="1138488113083367424"/>
    <s v="Tweet"/>
    <n v="0"/>
    <n v="0"/>
    <m/>
    <m/>
    <m/>
    <m/>
    <m/>
    <m/>
    <m/>
    <m/>
    <n v="1"/>
    <s v="1"/>
    <s v="1"/>
    <n v="0"/>
    <n v="0"/>
    <n v="1"/>
    <n v="4.3478260869565215"/>
    <n v="0"/>
    <n v="0"/>
    <n v="22"/>
    <n v="95.65217391304348"/>
    <n v="23"/>
  </r>
  <r>
    <s v="ahikiiriza"/>
    <s v="socialmedia2day"/>
    <m/>
    <m/>
    <m/>
    <m/>
    <m/>
    <m/>
    <m/>
    <m/>
    <s v="No"/>
    <n v="77"/>
    <m/>
    <m/>
    <x v="1"/>
    <d v="2019-06-11T16:55:00.000"/>
    <s v="RT @socialmedia2day: Q5 - What are the biggest mistakes a brand can make on social media (in terms of their voice/written content)? #SMTLive"/>
    <m/>
    <m/>
    <x v="3"/>
    <m/>
    <s v="http://pbs.twimg.com/profile_images/1106697498570227712/B6w3qb3N_normal.jpg"/>
    <x v="63"/>
    <s v="https://twitter.com/#!/ahikiiriza/status/1138489823940005888"/>
    <m/>
    <m/>
    <s v="1138489823940005888"/>
    <m/>
    <b v="0"/>
    <n v="0"/>
    <s v=""/>
    <b v="0"/>
    <s v="en"/>
    <m/>
    <s v=""/>
    <b v="0"/>
    <n v="7"/>
    <s v="1138488113083367424"/>
    <s v="Twitter for Android"/>
    <b v="0"/>
    <s v="1138488113083367424"/>
    <s v="Tweet"/>
    <n v="0"/>
    <n v="0"/>
    <m/>
    <m/>
    <m/>
    <m/>
    <m/>
    <m/>
    <m/>
    <m/>
    <n v="2"/>
    <s v="1"/>
    <s v="1"/>
    <n v="0"/>
    <n v="0"/>
    <n v="1"/>
    <n v="4.3478260869565215"/>
    <n v="0"/>
    <n v="0"/>
    <n v="22"/>
    <n v="95.65217391304348"/>
    <n v="23"/>
  </r>
  <r>
    <s v="ahikiiriza"/>
    <s v="socialmedia2day"/>
    <m/>
    <m/>
    <m/>
    <m/>
    <m/>
    <m/>
    <m/>
    <m/>
    <s v="No"/>
    <n v="78"/>
    <m/>
    <m/>
    <x v="1"/>
    <d v="2019-06-11T18:07:02.000"/>
    <s v="RT @socialmedia2day: Q4 - What types of voices do people tend to favor on social media? #SMTLive https://t.co/nyO32Q8kOR"/>
    <m/>
    <m/>
    <x v="3"/>
    <s v="https://pbs.twimg.com/media/D8y23erWsAALDrV.jpg"/>
    <s v="https://pbs.twimg.com/media/D8y23erWsAALDrV.jpg"/>
    <x v="64"/>
    <s v="https://twitter.com/#!/ahikiiriza/status/1138507951487037440"/>
    <m/>
    <m/>
    <s v="1138507951487037440"/>
    <m/>
    <b v="0"/>
    <n v="0"/>
    <s v=""/>
    <b v="0"/>
    <s v="en"/>
    <m/>
    <s v=""/>
    <b v="0"/>
    <n v="6"/>
    <s v="1138485923707068416"/>
    <s v="Twitter for Android"/>
    <b v="0"/>
    <s v="1138485923707068416"/>
    <s v="Tweet"/>
    <n v="0"/>
    <n v="0"/>
    <m/>
    <m/>
    <m/>
    <m/>
    <m/>
    <m/>
    <m/>
    <m/>
    <n v="2"/>
    <s v="1"/>
    <s v="1"/>
    <n v="1"/>
    <n v="6.25"/>
    <n v="0"/>
    <n v="0"/>
    <n v="0"/>
    <n v="0"/>
    <n v="15"/>
    <n v="93.75"/>
    <n v="16"/>
  </r>
  <r>
    <s v="staymotivated_7"/>
    <s v="awarioapp"/>
    <m/>
    <m/>
    <m/>
    <m/>
    <m/>
    <m/>
    <m/>
    <m/>
    <s v="No"/>
    <n v="79"/>
    <m/>
    <m/>
    <x v="1"/>
    <d v="2019-06-11T18:10:09.000"/>
    <s v="RT @MadalynSklar: This is an awesome list of Twitter chats from @AwarioApp! 😀_x000a__x000a_Check out: #SocialROI (that I host every Tues 5pm ET), #smec…"/>
    <m/>
    <m/>
    <x v="5"/>
    <m/>
    <s v="http://pbs.twimg.com/profile_images/1042846734316130304/XRDTQffN_normal.jpg"/>
    <x v="65"/>
    <s v="https://twitter.com/#!/staymotivated_7/status/1138508733879898113"/>
    <m/>
    <m/>
    <s v="1138508733879898113"/>
    <m/>
    <b v="0"/>
    <n v="0"/>
    <s v=""/>
    <b v="1"/>
    <s v="en"/>
    <m/>
    <s v="1138313410272215043"/>
    <b v="0"/>
    <n v="7"/>
    <s v="1138480240467021825"/>
    <s v="T7 App"/>
    <b v="0"/>
    <s v="1138480240467021825"/>
    <s v="Tweet"/>
    <n v="0"/>
    <n v="0"/>
    <m/>
    <m/>
    <m/>
    <m/>
    <m/>
    <m/>
    <m/>
    <m/>
    <n v="1"/>
    <s v="5"/>
    <s v="5"/>
    <m/>
    <m/>
    <m/>
    <m/>
    <m/>
    <m/>
    <m/>
    <m/>
    <m/>
  </r>
  <r>
    <s v="bwatwood"/>
    <s v="rebecca64279583"/>
    <m/>
    <m/>
    <m/>
    <m/>
    <m/>
    <m/>
    <m/>
    <m/>
    <s v="No"/>
    <n v="81"/>
    <m/>
    <m/>
    <x v="2"/>
    <d v="2019-06-11T18:12:48.000"/>
    <s v="@Rebecca64279583 Glanced through this hashtag chat ... some interesting points! #SMTLive #ED6306"/>
    <m/>
    <m/>
    <x v="8"/>
    <m/>
    <s v="http://pbs.twimg.com/profile_images/660805633038401536/awevEdb9_normal.jpg"/>
    <x v="66"/>
    <s v="https://twitter.com/#!/bwatwood/status/1138509402196119553"/>
    <m/>
    <m/>
    <s v="1138509402196119553"/>
    <s v="1138485238051561473"/>
    <b v="0"/>
    <n v="1"/>
    <s v="1075897518435770368"/>
    <b v="0"/>
    <s v="en"/>
    <m/>
    <s v=""/>
    <b v="0"/>
    <n v="0"/>
    <s v=""/>
    <s v="TweetDeck"/>
    <b v="0"/>
    <s v="1138485238051561473"/>
    <s v="Tweet"/>
    <n v="0"/>
    <n v="0"/>
    <m/>
    <m/>
    <m/>
    <m/>
    <m/>
    <m/>
    <m/>
    <m/>
    <n v="1"/>
    <s v="12"/>
    <s v="12"/>
    <n v="1"/>
    <n v="9.090909090909092"/>
    <n v="0"/>
    <n v="0"/>
    <n v="0"/>
    <n v="0"/>
    <n v="10"/>
    <n v="90.9090909090909"/>
    <n v="11"/>
  </r>
  <r>
    <s v="paulcharrison"/>
    <s v="carvesocial"/>
    <m/>
    <m/>
    <m/>
    <m/>
    <m/>
    <m/>
    <m/>
    <m/>
    <s v="No"/>
    <n v="82"/>
    <m/>
    <m/>
    <x v="1"/>
    <d v="2019-06-11T18:47:59.000"/>
    <s v="RT @CarveSocial: A1: Your brand voice is your brand's personality! It's a big part of what defines you. Your tone when communicating with y…"/>
    <m/>
    <m/>
    <x v="4"/>
    <m/>
    <s v="http://pbs.twimg.com/profile_images/864593738567303168/PJVeXsri_normal.jpg"/>
    <x v="67"/>
    <s v="https://twitter.com/#!/paulcharrison/status/1138518254572441600"/>
    <m/>
    <m/>
    <s v="1138518254572441600"/>
    <m/>
    <b v="0"/>
    <n v="0"/>
    <s v=""/>
    <b v="1"/>
    <s v="en"/>
    <m/>
    <s v="1138476373520068608"/>
    <b v="0"/>
    <n v="2"/>
    <s v="1138479068079362049"/>
    <s v="Twitter for iPhone"/>
    <b v="0"/>
    <s v="1138479068079362049"/>
    <s v="Tweet"/>
    <n v="0"/>
    <n v="0"/>
    <m/>
    <m/>
    <m/>
    <m/>
    <m/>
    <m/>
    <m/>
    <m/>
    <n v="1"/>
    <s v="6"/>
    <s v="6"/>
    <n v="0"/>
    <n v="0"/>
    <n v="0"/>
    <n v="0"/>
    <n v="0"/>
    <n v="0"/>
    <n v="24"/>
    <n v="100"/>
    <n v="24"/>
  </r>
  <r>
    <s v="genepetrovlmc"/>
    <s v="awarioapp"/>
    <m/>
    <m/>
    <m/>
    <m/>
    <m/>
    <m/>
    <m/>
    <m/>
    <s v="No"/>
    <n v="83"/>
    <m/>
    <m/>
    <x v="1"/>
    <d v="2019-06-11T19:05:00.000"/>
    <s v="RT @MadalynSklar: This is an awesome list of Twitter chats from @AwarioApp! 😀_x000a__x000a_Check out: #SocialROI (that I host every Tues 5pm ET), #smec…"/>
    <m/>
    <m/>
    <x v="5"/>
    <m/>
    <s v="http://pbs.twimg.com/profile_images/1138886860447649792/cwUSCwuR_normal.png"/>
    <x v="68"/>
    <s v="https://twitter.com/#!/genepetrovlmc/status/1138522538215170048"/>
    <m/>
    <m/>
    <s v="1138522538215170048"/>
    <m/>
    <b v="0"/>
    <n v="0"/>
    <s v=""/>
    <b v="1"/>
    <s v="en"/>
    <m/>
    <s v="1138313410272215043"/>
    <b v="0"/>
    <n v="7"/>
    <s v="1138480240467021825"/>
    <s v="TweetDeck"/>
    <b v="0"/>
    <s v="1138480240467021825"/>
    <s v="Tweet"/>
    <n v="0"/>
    <n v="0"/>
    <m/>
    <m/>
    <m/>
    <m/>
    <m/>
    <m/>
    <m/>
    <m/>
    <n v="1"/>
    <s v="5"/>
    <s v="5"/>
    <m/>
    <m/>
    <m/>
    <m/>
    <m/>
    <m/>
    <m/>
    <m/>
    <m/>
  </r>
  <r>
    <s v="marifasanaro"/>
    <s v="socialmedia2day"/>
    <m/>
    <m/>
    <m/>
    <m/>
    <m/>
    <m/>
    <m/>
    <m/>
    <s v="No"/>
    <n v="85"/>
    <m/>
    <m/>
    <x v="1"/>
    <d v="2019-06-11T19:23:16.000"/>
    <s v="RT @socialmedia2day: Q4 - What types of voices do people tend to favor on social media? #SMTLive https://t.co/nyO32Q8kOR"/>
    <m/>
    <m/>
    <x v="3"/>
    <s v="https://pbs.twimg.com/media/D8y23erWsAALDrV.jpg"/>
    <s v="https://pbs.twimg.com/media/D8y23erWsAALDrV.jpg"/>
    <x v="69"/>
    <s v="https://twitter.com/#!/marifasanaro/status/1138527135163981830"/>
    <m/>
    <m/>
    <s v="1138527135163981830"/>
    <m/>
    <b v="0"/>
    <n v="0"/>
    <s v=""/>
    <b v="0"/>
    <s v="en"/>
    <m/>
    <s v=""/>
    <b v="0"/>
    <n v="6"/>
    <s v="1138485923707068416"/>
    <s v="Twitter for iPhone"/>
    <b v="0"/>
    <s v="1138485923707068416"/>
    <s v="Tweet"/>
    <n v="0"/>
    <n v="0"/>
    <m/>
    <m/>
    <m/>
    <m/>
    <m/>
    <m/>
    <m/>
    <m/>
    <n v="1"/>
    <s v="1"/>
    <s v="1"/>
    <n v="1"/>
    <n v="6.25"/>
    <n v="0"/>
    <n v="0"/>
    <n v="0"/>
    <n v="0"/>
    <n v="15"/>
    <n v="93.75"/>
    <n v="16"/>
  </r>
  <r>
    <s v="seoscottsdale"/>
    <s v="socialmedia2day"/>
    <m/>
    <m/>
    <m/>
    <m/>
    <m/>
    <m/>
    <m/>
    <m/>
    <s v="No"/>
    <n v="86"/>
    <m/>
    <m/>
    <x v="1"/>
    <d v="2019-06-12T01:29:46.000"/>
    <s v="RT @socialmedia2day: Q3 - What are the different ways you can display your brand voice on social? #SMTLive https://t.co/I5Uk4EuEoX"/>
    <m/>
    <m/>
    <x v="3"/>
    <s v="https://pbs.twimg.com/media/D8yyYyHXkAIEE6M.jpg"/>
    <s v="https://pbs.twimg.com/media/D8yyYyHXkAIEE6M.jpg"/>
    <x v="70"/>
    <s v="https://twitter.com/#!/seoscottsdale/status/1138619368319922176"/>
    <m/>
    <m/>
    <s v="1138619368319922176"/>
    <m/>
    <b v="0"/>
    <n v="0"/>
    <s v=""/>
    <b v="0"/>
    <s v="en"/>
    <m/>
    <s v=""/>
    <b v="0"/>
    <n v="5"/>
    <s v="1138481229119053825"/>
    <s v="Twitter for Android"/>
    <b v="0"/>
    <s v="1138481229119053825"/>
    <s v="Tweet"/>
    <n v="0"/>
    <n v="0"/>
    <m/>
    <m/>
    <m/>
    <m/>
    <m/>
    <m/>
    <m/>
    <m/>
    <n v="1"/>
    <s v="1"/>
    <s v="1"/>
    <n v="0"/>
    <n v="0"/>
    <n v="0"/>
    <n v="0"/>
    <n v="0"/>
    <n v="0"/>
    <n v="17"/>
    <n v="100"/>
    <n v="17"/>
  </r>
  <r>
    <s v="phoebebain"/>
    <s v="socialmedia2day"/>
    <m/>
    <m/>
    <m/>
    <m/>
    <m/>
    <m/>
    <m/>
    <m/>
    <s v="No"/>
    <n v="87"/>
    <m/>
    <m/>
    <x v="1"/>
    <d v="2019-06-12T02:17:03.000"/>
    <s v="RT @socialmedia2day: Planning future Twitter chats: What do you want to chat with the group + learn more about #SMTLive?"/>
    <m/>
    <m/>
    <x v="3"/>
    <m/>
    <s v="http://pbs.twimg.com/profile_images/1078129974941569025/igBP3cwg_normal.jpg"/>
    <x v="71"/>
    <s v="https://twitter.com/#!/phoebebain/status/1138631267300327424"/>
    <m/>
    <m/>
    <s v="1138631267300327424"/>
    <m/>
    <b v="0"/>
    <n v="0"/>
    <s v=""/>
    <b v="0"/>
    <s v="en"/>
    <m/>
    <s v=""/>
    <b v="0"/>
    <n v="2"/>
    <s v="1138493502785032193"/>
    <s v="Twitter Web Client"/>
    <b v="0"/>
    <s v="1138493502785032193"/>
    <s v="Tweet"/>
    <n v="0"/>
    <n v="0"/>
    <m/>
    <m/>
    <m/>
    <m/>
    <m/>
    <m/>
    <m/>
    <m/>
    <n v="1"/>
    <s v="1"/>
    <s v="1"/>
    <n v="0"/>
    <n v="0"/>
    <n v="0"/>
    <n v="0"/>
    <n v="0"/>
    <n v="0"/>
    <n v="19"/>
    <n v="100"/>
    <n v="19"/>
  </r>
  <r>
    <s v="directmediatips"/>
    <s v="socialmedia2day"/>
    <m/>
    <m/>
    <m/>
    <m/>
    <m/>
    <m/>
    <m/>
    <m/>
    <s v="No"/>
    <n v="88"/>
    <m/>
    <m/>
    <x v="1"/>
    <d v="2019-06-12T03:16:57.000"/>
    <s v="RT @socialmedia2day: This has been an awesome conversation! Thank you all for joining and sharing your thoughts. We have one last Q for you…"/>
    <m/>
    <m/>
    <x v="4"/>
    <m/>
    <s v="http://pbs.twimg.com/profile_images/853917644323524609/IPwyTFm2_normal.jpg"/>
    <x v="72"/>
    <s v="https://twitter.com/#!/directmediatips/status/1138646339653423105"/>
    <m/>
    <m/>
    <s v="1138646339653423105"/>
    <m/>
    <b v="0"/>
    <n v="0"/>
    <s v=""/>
    <b v="0"/>
    <s v="en"/>
    <m/>
    <s v=""/>
    <b v="0"/>
    <n v="2"/>
    <s v="1138489944568193024"/>
    <s v="Direct Media Tips and Tricks"/>
    <b v="0"/>
    <s v="1138489944568193024"/>
    <s v="Tweet"/>
    <n v="0"/>
    <n v="0"/>
    <m/>
    <m/>
    <m/>
    <m/>
    <m/>
    <m/>
    <m/>
    <m/>
    <n v="1"/>
    <s v="1"/>
    <s v="1"/>
    <n v="2"/>
    <n v="8.333333333333334"/>
    <n v="0"/>
    <n v="0"/>
    <n v="0"/>
    <n v="0"/>
    <n v="22"/>
    <n v="91.66666666666667"/>
    <n v="24"/>
  </r>
  <r>
    <s v="xoxogoldie"/>
    <s v="socialmedia2day"/>
    <m/>
    <m/>
    <m/>
    <m/>
    <m/>
    <m/>
    <m/>
    <m/>
    <s v="No"/>
    <n v="89"/>
    <m/>
    <m/>
    <x v="1"/>
    <d v="2019-06-12T06:59:45.000"/>
    <s v="RT @socialmedia2day: Q5 - What are the biggest mistakes a brand can make on social media (in terms of their voice/written content)? #SMTLive"/>
    <m/>
    <m/>
    <x v="3"/>
    <m/>
    <s v="http://pbs.twimg.com/profile_images/1035920562558652417/WEh7FXgL_normal.jpg"/>
    <x v="73"/>
    <s v="https://twitter.com/#!/xoxogoldie/status/1138702408962445314"/>
    <m/>
    <m/>
    <s v="1138702408962445314"/>
    <m/>
    <b v="0"/>
    <n v="0"/>
    <s v=""/>
    <b v="0"/>
    <s v="en"/>
    <m/>
    <s v=""/>
    <b v="0"/>
    <n v="9"/>
    <s v="1138488113083367424"/>
    <s v="Twitter for Android"/>
    <b v="0"/>
    <s v="1138488113083367424"/>
    <s v="Tweet"/>
    <n v="0"/>
    <n v="0"/>
    <m/>
    <m/>
    <m/>
    <m/>
    <m/>
    <m/>
    <m/>
    <m/>
    <n v="3"/>
    <s v="4"/>
    <s v="1"/>
    <n v="0"/>
    <n v="0"/>
    <n v="1"/>
    <n v="4.3478260869565215"/>
    <n v="0"/>
    <n v="0"/>
    <n v="22"/>
    <n v="95.65217391304348"/>
    <n v="23"/>
  </r>
  <r>
    <s v="xoxogoldie"/>
    <s v="socialmedia2day"/>
    <m/>
    <m/>
    <m/>
    <m/>
    <m/>
    <m/>
    <m/>
    <m/>
    <s v="No"/>
    <n v="90"/>
    <m/>
    <m/>
    <x v="1"/>
    <d v="2019-06-12T07:00:57.000"/>
    <s v="RT @Brandi_Rand: @socialmedia2day A5: 1) changing brand voice w/o a strategic reason 2) attempting to be like other brands online (in your…"/>
    <m/>
    <m/>
    <x v="4"/>
    <m/>
    <s v="http://pbs.twimg.com/profile_images/1035920562558652417/WEh7FXgL_normal.jpg"/>
    <x v="74"/>
    <s v="https://twitter.com/#!/xoxogoldie/status/1138702712760131584"/>
    <m/>
    <m/>
    <s v="1138702712760131584"/>
    <m/>
    <b v="0"/>
    <n v="0"/>
    <s v=""/>
    <b v="0"/>
    <s v="en"/>
    <m/>
    <s v=""/>
    <b v="0"/>
    <n v="1"/>
    <s v="1138490962487980034"/>
    <s v="Twitter for Android"/>
    <b v="0"/>
    <s v="1138490962487980034"/>
    <s v="Tweet"/>
    <n v="0"/>
    <n v="0"/>
    <m/>
    <m/>
    <m/>
    <m/>
    <m/>
    <m/>
    <m/>
    <m/>
    <n v="3"/>
    <s v="4"/>
    <s v="1"/>
    <m/>
    <m/>
    <m/>
    <m/>
    <m/>
    <m/>
    <m/>
    <m/>
    <m/>
  </r>
  <r>
    <s v="xoxogoldie"/>
    <s v="socialmedia2day"/>
    <m/>
    <m/>
    <m/>
    <m/>
    <m/>
    <m/>
    <m/>
    <m/>
    <s v="No"/>
    <n v="92"/>
    <m/>
    <m/>
    <x v="1"/>
    <d v="2019-06-12T07:01:06.000"/>
    <s v="RT @vrajshahspeaks: @socialmedia2day A5: #SMTLive _x000a_1. Wrong Promises _x000a_2. Wrong and Misplaced Content_x000a_3. By not responding for negative revi…"/>
    <m/>
    <m/>
    <x v="3"/>
    <m/>
    <s v="http://pbs.twimg.com/profile_images/1035920562558652417/WEh7FXgL_normal.jpg"/>
    <x v="75"/>
    <s v="https://twitter.com/#!/xoxogoldie/status/1138702752060715008"/>
    <m/>
    <m/>
    <s v="1138702752060715008"/>
    <m/>
    <b v="0"/>
    <n v="0"/>
    <s v=""/>
    <b v="0"/>
    <s v="en"/>
    <m/>
    <s v=""/>
    <b v="0"/>
    <n v="1"/>
    <s v="1138489431629946882"/>
    <s v="Twitter for Android"/>
    <b v="0"/>
    <s v="1138489431629946882"/>
    <s v="Tweet"/>
    <n v="0"/>
    <n v="0"/>
    <m/>
    <m/>
    <m/>
    <m/>
    <m/>
    <m/>
    <m/>
    <m/>
    <n v="3"/>
    <s v="4"/>
    <s v="1"/>
    <m/>
    <m/>
    <m/>
    <m/>
    <m/>
    <m/>
    <m/>
    <m/>
    <m/>
  </r>
  <r>
    <s v="epagedigitalind"/>
    <s v="socialmedia2day"/>
    <m/>
    <m/>
    <m/>
    <m/>
    <m/>
    <m/>
    <m/>
    <m/>
    <s v="No"/>
    <n v="94"/>
    <m/>
    <m/>
    <x v="1"/>
    <d v="2019-06-12T12:36:40.000"/>
    <s v="RT @socialmedia2day: Today's chat is called &quot;Social Media Content Creation: Finding Your Voice&quot; Let's start with something simple. Q1 - Wha…"/>
    <m/>
    <m/>
    <x v="4"/>
    <m/>
    <s v="http://pbs.twimg.com/profile_images/1127843538324996096/-HGW9NxC_normal.png"/>
    <x v="76"/>
    <s v="https://twitter.com/#!/epagedigitalind/status/1138787200164716545"/>
    <m/>
    <m/>
    <s v="1138787200164716545"/>
    <m/>
    <b v="0"/>
    <n v="0"/>
    <s v=""/>
    <b v="0"/>
    <s v="en"/>
    <m/>
    <s v=""/>
    <b v="0"/>
    <n v="8"/>
    <s v="1138476373520068608"/>
    <s v="Twitter Web Client"/>
    <b v="0"/>
    <s v="1138476373520068608"/>
    <s v="Tweet"/>
    <n v="0"/>
    <n v="0"/>
    <m/>
    <m/>
    <m/>
    <m/>
    <m/>
    <m/>
    <m/>
    <m/>
    <n v="1"/>
    <s v="1"/>
    <s v="1"/>
    <n v="0"/>
    <n v="0"/>
    <n v="0"/>
    <n v="0"/>
    <n v="0"/>
    <n v="0"/>
    <n v="20"/>
    <n v="100"/>
    <n v="20"/>
  </r>
  <r>
    <s v="carvesocial"/>
    <s v="carvesocial"/>
    <m/>
    <m/>
    <m/>
    <m/>
    <m/>
    <m/>
    <m/>
    <m/>
    <s v="No"/>
    <n v="95"/>
    <m/>
    <m/>
    <x v="0"/>
    <d v="2019-06-11T16:12:16.000"/>
    <s v="A1: Your brand voice is your brand's personality! It's a big part of what defines you. Your tone when communicating with your clients/customers. Think about your audience when defining your brand voice. What do they want to hear? #SMTLive https://t.co/2gevEDr88O"/>
    <s v="https://twitter.com/socialmedia2day/status/1138476373520068608"/>
    <s v="twitter.com"/>
    <x v="3"/>
    <m/>
    <s v="http://pbs.twimg.com/profile_images/1052820122946215936/gMUo-CC0_normal.jpg"/>
    <x v="77"/>
    <s v="https://twitter.com/#!/carvesocial/status/1138479068079362049"/>
    <m/>
    <m/>
    <s v="1138479068079362049"/>
    <m/>
    <b v="0"/>
    <n v="6"/>
    <s v=""/>
    <b v="1"/>
    <s v="en"/>
    <m/>
    <s v="1138476373520068608"/>
    <b v="0"/>
    <n v="2"/>
    <s v=""/>
    <s v="Twitter Web Client"/>
    <b v="0"/>
    <s v="1138479068079362049"/>
    <s v="Tweet"/>
    <n v="0"/>
    <n v="0"/>
    <m/>
    <m/>
    <m/>
    <m/>
    <m/>
    <m/>
    <m/>
    <m/>
    <n v="1"/>
    <s v="6"/>
    <s v="6"/>
    <n v="0"/>
    <n v="0"/>
    <n v="0"/>
    <n v="0"/>
    <n v="0"/>
    <n v="0"/>
    <n v="40"/>
    <n v="100"/>
    <n v="40"/>
  </r>
  <r>
    <s v="noble_vn"/>
    <s v="carvesocial"/>
    <m/>
    <m/>
    <m/>
    <m/>
    <m/>
    <m/>
    <m/>
    <m/>
    <s v="No"/>
    <n v="97"/>
    <m/>
    <m/>
    <x v="1"/>
    <d v="2019-06-11T16:27:46.000"/>
    <s v="RT @CarveSocial: A1: Your brand voice is your brand's personality! It's a big part of what defines you. Your tone when communicating with y…"/>
    <m/>
    <m/>
    <x v="4"/>
    <m/>
    <s v="http://pbs.twimg.com/profile_images/1136326613962858501/pVINrp4B_normal.jpg"/>
    <x v="78"/>
    <s v="https://twitter.com/#!/noble_vn/status/1138482967087652866"/>
    <m/>
    <m/>
    <s v="1138482967087652866"/>
    <m/>
    <b v="0"/>
    <n v="0"/>
    <s v=""/>
    <b v="1"/>
    <s v="en"/>
    <m/>
    <s v="1138476373520068608"/>
    <b v="0"/>
    <n v="2"/>
    <s v="1138479068079362049"/>
    <s v="Twitter for Android"/>
    <b v="0"/>
    <s v="1138479068079362049"/>
    <s v="Tweet"/>
    <n v="0"/>
    <n v="0"/>
    <m/>
    <m/>
    <m/>
    <m/>
    <m/>
    <m/>
    <m/>
    <m/>
    <n v="1"/>
    <s v="3"/>
    <s v="6"/>
    <n v="0"/>
    <n v="0"/>
    <n v="0"/>
    <n v="0"/>
    <n v="0"/>
    <n v="0"/>
    <n v="24"/>
    <n v="100"/>
    <n v="24"/>
  </r>
  <r>
    <s v="vshadders"/>
    <s v="carvesocial"/>
    <m/>
    <m/>
    <m/>
    <m/>
    <m/>
    <m/>
    <m/>
    <m/>
    <s v="No"/>
    <n v="98"/>
    <m/>
    <m/>
    <x v="1"/>
    <d v="2019-06-12T16:50:07.000"/>
    <s v="RT @CarveSocial: A1: Your brand voice is your brand's personality! It's a big part of what defines you. Your tone when communicating with y…"/>
    <m/>
    <m/>
    <x v="4"/>
    <m/>
    <s v="http://pbs.twimg.com/profile_images/882000197437583360/5YsrbFEf_normal.jpg"/>
    <x v="79"/>
    <s v="https://twitter.com/#!/vshadders/status/1138850982702583813"/>
    <m/>
    <m/>
    <s v="1138850982702583813"/>
    <m/>
    <b v="0"/>
    <n v="0"/>
    <s v=""/>
    <b v="1"/>
    <s v="en"/>
    <m/>
    <s v="1138476373520068608"/>
    <b v="0"/>
    <n v="3"/>
    <s v="1138479068079362049"/>
    <s v="Twitter for iPhone"/>
    <b v="0"/>
    <s v="1138479068079362049"/>
    <s v="Tweet"/>
    <n v="0"/>
    <n v="0"/>
    <m/>
    <m/>
    <m/>
    <m/>
    <m/>
    <m/>
    <m/>
    <m/>
    <n v="1"/>
    <s v="6"/>
    <s v="6"/>
    <n v="0"/>
    <n v="0"/>
    <n v="0"/>
    <n v="0"/>
    <n v="0"/>
    <n v="0"/>
    <n v="24"/>
    <n v="100"/>
    <n v="24"/>
  </r>
  <r>
    <s v="peeljoanna"/>
    <s v="socialmedia2day"/>
    <m/>
    <m/>
    <m/>
    <m/>
    <m/>
    <m/>
    <m/>
    <m/>
    <s v="No"/>
    <n v="99"/>
    <m/>
    <m/>
    <x v="1"/>
    <d v="2019-06-12T18:43:41.000"/>
    <s v="RT @socialmedia2day: Q5 - What are the biggest mistakes a brand can make on social media (in terms of their voice/written content)? #SMTLive"/>
    <m/>
    <m/>
    <x v="3"/>
    <m/>
    <s v="http://pbs.twimg.com/profile_images/871790645861654528/qu7C766i_normal.jpg"/>
    <x v="80"/>
    <s v="https://twitter.com/#!/peeljoanna/status/1138879561725169664"/>
    <m/>
    <m/>
    <s v="1138879561725169664"/>
    <m/>
    <b v="0"/>
    <n v="0"/>
    <s v=""/>
    <b v="0"/>
    <s v="en"/>
    <m/>
    <s v=""/>
    <b v="0"/>
    <n v="9"/>
    <s v="1138488113083367424"/>
    <s v="Twitter for iPhone"/>
    <b v="0"/>
    <s v="1138488113083367424"/>
    <s v="Tweet"/>
    <n v="0"/>
    <n v="0"/>
    <m/>
    <m/>
    <m/>
    <m/>
    <m/>
    <m/>
    <m/>
    <m/>
    <n v="1"/>
    <s v="1"/>
    <s v="1"/>
    <n v="0"/>
    <n v="0"/>
    <n v="1"/>
    <n v="4.3478260869565215"/>
    <n v="0"/>
    <n v="0"/>
    <n v="22"/>
    <n v="95.65217391304348"/>
    <n v="23"/>
  </r>
  <r>
    <s v="mojodaddy"/>
    <s v="socialmedia2day"/>
    <m/>
    <m/>
    <m/>
    <m/>
    <m/>
    <m/>
    <m/>
    <m/>
    <s v="No"/>
    <n v="100"/>
    <m/>
    <m/>
    <x v="1"/>
    <d v="2019-06-12T23:58:27.000"/>
    <s v="RT @socialmedia2day: Today's chat is called &quot;Social Media Content Creation: Finding Your Voice&quot; Let's start with something simple. Q1 - Wha…"/>
    <m/>
    <m/>
    <x v="4"/>
    <m/>
    <s v="http://pbs.twimg.com/profile_images/472060260425801728/W4THeuJz_normal.jpeg"/>
    <x v="81"/>
    <s v="https://twitter.com/#!/mojodaddy/status/1138958773937156096"/>
    <m/>
    <m/>
    <s v="1138958773937156096"/>
    <m/>
    <b v="0"/>
    <n v="0"/>
    <s v=""/>
    <b v="0"/>
    <s v="en"/>
    <m/>
    <s v=""/>
    <b v="0"/>
    <n v="8"/>
    <s v="1138476373520068608"/>
    <s v="Twitter for iPhone"/>
    <b v="0"/>
    <s v="1138476373520068608"/>
    <s v="Tweet"/>
    <n v="0"/>
    <n v="0"/>
    <m/>
    <m/>
    <m/>
    <m/>
    <m/>
    <m/>
    <m/>
    <m/>
    <n v="1"/>
    <s v="1"/>
    <s v="1"/>
    <n v="0"/>
    <n v="0"/>
    <n v="0"/>
    <n v="0"/>
    <n v="0"/>
    <n v="0"/>
    <n v="20"/>
    <n v="100"/>
    <n v="20"/>
  </r>
  <r>
    <s v="flowery6"/>
    <s v="socialmedia2day"/>
    <m/>
    <m/>
    <m/>
    <m/>
    <m/>
    <m/>
    <m/>
    <m/>
    <s v="No"/>
    <n v="101"/>
    <m/>
    <m/>
    <x v="1"/>
    <d v="2019-06-13T13:49:03.000"/>
    <s v="Problems with the keyboard, guys? 😉_x000a_@socialmedia2day _x000a_#SMTLive https://t.co/9FwRQ0Ocvc"/>
    <m/>
    <m/>
    <x v="3"/>
    <s v="https://pbs.twimg.com/media/D88jE7EWwAEa7C-.png"/>
    <s v="https://pbs.twimg.com/media/D88jE7EWwAEa7C-.png"/>
    <x v="82"/>
    <s v="https://twitter.com/#!/flowery6/status/1139167803221716993"/>
    <m/>
    <m/>
    <s v="1139167803221716993"/>
    <m/>
    <b v="0"/>
    <n v="1"/>
    <s v=""/>
    <b v="0"/>
    <s v="en"/>
    <m/>
    <s v=""/>
    <b v="0"/>
    <n v="0"/>
    <s v=""/>
    <s v="Twitter Web App"/>
    <b v="0"/>
    <s v="1139167803221716993"/>
    <s v="Tweet"/>
    <n v="0"/>
    <n v="0"/>
    <m/>
    <m/>
    <m/>
    <m/>
    <m/>
    <m/>
    <m/>
    <m/>
    <n v="1"/>
    <s v="1"/>
    <s v="1"/>
    <n v="0"/>
    <n v="0"/>
    <n v="1"/>
    <n v="14.285714285714286"/>
    <n v="0"/>
    <n v="0"/>
    <n v="6"/>
    <n v="85.71428571428571"/>
    <n v="7"/>
  </r>
  <r>
    <s v="jbethjs"/>
    <s v="awarioapp"/>
    <m/>
    <m/>
    <m/>
    <m/>
    <m/>
    <m/>
    <m/>
    <m/>
    <s v="No"/>
    <n v="102"/>
    <m/>
    <m/>
    <x v="1"/>
    <d v="2019-06-13T14:08:51.000"/>
    <s v="RT @MadalynSklar: This is an awesome list of Twitter chats from @AwarioApp! 😀_x000a__x000a_Check out: #SocialROI (that I host every Tues 5pm ET), #smec…"/>
    <m/>
    <m/>
    <x v="5"/>
    <m/>
    <s v="http://pbs.twimg.com/profile_images/1050432840511438850/K6vKTiWm_normal.jpg"/>
    <x v="83"/>
    <s v="https://twitter.com/#!/jbethjs/status/1139172783429181440"/>
    <m/>
    <m/>
    <s v="1139172783429181440"/>
    <m/>
    <b v="0"/>
    <n v="0"/>
    <s v=""/>
    <b v="1"/>
    <s v="en"/>
    <m/>
    <s v="1138313410272215043"/>
    <b v="0"/>
    <n v="8"/>
    <s v="1138480240467021825"/>
    <s v="Twitter for iPhone"/>
    <b v="0"/>
    <s v="1138480240467021825"/>
    <s v="Tweet"/>
    <n v="0"/>
    <n v="0"/>
    <m/>
    <m/>
    <m/>
    <m/>
    <m/>
    <m/>
    <m/>
    <m/>
    <n v="1"/>
    <s v="5"/>
    <s v="5"/>
    <m/>
    <m/>
    <m/>
    <m/>
    <m/>
    <m/>
    <m/>
    <m/>
    <m/>
  </r>
  <r>
    <s v="wajihtabish"/>
    <s v="wajihtabish"/>
    <m/>
    <m/>
    <m/>
    <m/>
    <m/>
    <m/>
    <m/>
    <m/>
    <s v="No"/>
    <n v="104"/>
    <m/>
    <m/>
    <x v="0"/>
    <d v="2019-06-15T01:10:21.000"/>
    <s v="FUN FACT: Social media scheduling is the #1 use for marketing automation today. How do you feel about this?  #SMTLive https://t.co/PbPPoAHwSn https://t.co/VHOwvGkBUc"/>
    <m/>
    <m/>
    <x v="3"/>
    <s v="https://pbs.twimg.com/media/D9EImskWkAANbhj.png https://pbs.twimg.com/media/D3uXzzAXkAEJ-bt.png"/>
    <s v="https://pbs.twimg.com/media/D9EImskWkAANbhj.png https://pbs.twimg.com/media/D3uXzzAXkAEJ-bt.png"/>
    <x v="84"/>
    <s v="https://twitter.com/#!/wajihtabish/status/1139701644969611265"/>
    <m/>
    <m/>
    <s v="1139701644969611265"/>
    <m/>
    <b v="0"/>
    <n v="0"/>
    <s v=""/>
    <b v="0"/>
    <s v="en"/>
    <m/>
    <s v=""/>
    <b v="0"/>
    <n v="0"/>
    <s v=""/>
    <s v="Twitter for Android"/>
    <b v="0"/>
    <s v="1139701644969611265"/>
    <s v="Tweet"/>
    <n v="0"/>
    <n v="0"/>
    <m/>
    <m/>
    <m/>
    <m/>
    <m/>
    <m/>
    <m/>
    <m/>
    <n v="1"/>
    <s v="2"/>
    <s v="2"/>
    <n v="1"/>
    <n v="5"/>
    <n v="0"/>
    <n v="0"/>
    <n v="0"/>
    <n v="0"/>
    <n v="19"/>
    <n v="95"/>
    <n v="20"/>
  </r>
  <r>
    <s v="wisenotherwise"/>
    <s v="wisenotherwise"/>
    <m/>
    <m/>
    <m/>
    <m/>
    <m/>
    <m/>
    <m/>
    <m/>
    <s v="No"/>
    <n v="105"/>
    <m/>
    <m/>
    <x v="0"/>
    <d v="2019-06-15T16:37:38.000"/>
    <s v="How to Participate in a Twitter chat https://t.co/cHM8Vvn0XD #smtlive"/>
    <s v="https://www.socialmediatoday.com/news/how-to-participate-in-a-twitter-chat/546805/"/>
    <s v="socialmediatoday.com"/>
    <x v="3"/>
    <m/>
    <s v="http://pbs.twimg.com/profile_images/750618747463950336/ty1a2AYQ_normal.jpg"/>
    <x v="85"/>
    <s v="https://twitter.com/#!/wisenotherwise/status/1139935004136529920"/>
    <m/>
    <m/>
    <s v="1139935004136529920"/>
    <m/>
    <b v="0"/>
    <n v="0"/>
    <s v=""/>
    <b v="0"/>
    <s v="en"/>
    <m/>
    <s v=""/>
    <b v="0"/>
    <n v="0"/>
    <s v=""/>
    <s v="Paper.li"/>
    <b v="0"/>
    <s v="1139935004136529920"/>
    <s v="Tweet"/>
    <n v="0"/>
    <n v="0"/>
    <m/>
    <m/>
    <m/>
    <m/>
    <m/>
    <m/>
    <m/>
    <m/>
    <n v="1"/>
    <s v="2"/>
    <s v="2"/>
    <n v="0"/>
    <n v="0"/>
    <n v="0"/>
    <n v="0"/>
    <n v="0"/>
    <n v="0"/>
    <n v="8"/>
    <n v="100"/>
    <n v="8"/>
  </r>
  <r>
    <s v="andiramdani"/>
    <s v="andiramdani"/>
    <m/>
    <m/>
    <m/>
    <m/>
    <m/>
    <m/>
    <m/>
    <m/>
    <s v="No"/>
    <n v="106"/>
    <m/>
    <m/>
    <x v="0"/>
    <d v="2019-06-16T06:50:34.000"/>
    <s v="#SMTLIve Recap: Defining Brand Voice https://t.co/sEmd9huqxA https://t.co/yX59SXUnqU"/>
    <s v="https://www.socialmediatoday.com/news/smtlive-recap-defining-brand-voice/556881/?utm_source=dlvr.it&amp;utm_medium=twitter"/>
    <s v="socialmediatoday.com"/>
    <x v="3"/>
    <s v="https://pbs.twimg.com/media/D9KgEMXUYAAwP3c.jpg"/>
    <s v="https://pbs.twimg.com/media/D9KgEMXUYAAwP3c.jpg"/>
    <x v="86"/>
    <s v="https://twitter.com/#!/andiramdani/status/1140149651187744768"/>
    <m/>
    <m/>
    <s v="1140149651187744768"/>
    <m/>
    <b v="0"/>
    <n v="0"/>
    <s v=""/>
    <b v="0"/>
    <s v="en"/>
    <m/>
    <s v=""/>
    <b v="0"/>
    <n v="0"/>
    <s v=""/>
    <s v="dlvr.it"/>
    <b v="0"/>
    <s v="1140149651187744768"/>
    <s v="Tweet"/>
    <n v="0"/>
    <n v="0"/>
    <m/>
    <m/>
    <m/>
    <m/>
    <m/>
    <m/>
    <m/>
    <m/>
    <n v="1"/>
    <s v="2"/>
    <s v="2"/>
    <n v="0"/>
    <n v="0"/>
    <n v="0"/>
    <n v="0"/>
    <n v="0"/>
    <n v="0"/>
    <n v="5"/>
    <n v="100"/>
    <n v="5"/>
  </r>
  <r>
    <s v="richmckinney"/>
    <s v="richmckinney"/>
    <m/>
    <m/>
    <m/>
    <m/>
    <m/>
    <m/>
    <m/>
    <m/>
    <s v="No"/>
    <n v="107"/>
    <m/>
    <m/>
    <x v="0"/>
    <d v="2019-06-16T06:51:04.000"/>
    <s v="#SMTLIve Recap: Defining Brand Voice https://t.co/L3XMKUPr1C"/>
    <s v="https://www.socialmediatoday.com/news/smtlive-recap-defining-brand-voice/556881/"/>
    <s v="socialmediatoday.com"/>
    <x v="3"/>
    <m/>
    <s v="http://pbs.twimg.com/profile_images/1938038343/R-SM_normal.jpg"/>
    <x v="87"/>
    <s v="https://twitter.com/#!/richmckinney/status/1140149778401189889"/>
    <m/>
    <m/>
    <s v="1140149778401189889"/>
    <m/>
    <b v="0"/>
    <n v="0"/>
    <s v=""/>
    <b v="0"/>
    <s v="en"/>
    <m/>
    <s v=""/>
    <b v="0"/>
    <n v="0"/>
    <s v=""/>
    <s v="IFTTT"/>
    <b v="0"/>
    <s v="1140149778401189889"/>
    <s v="Tweet"/>
    <n v="0"/>
    <n v="0"/>
    <m/>
    <m/>
    <m/>
    <m/>
    <m/>
    <m/>
    <m/>
    <m/>
    <n v="1"/>
    <s v="2"/>
    <s v="2"/>
    <n v="0"/>
    <n v="0"/>
    <n v="0"/>
    <n v="0"/>
    <n v="0"/>
    <n v="0"/>
    <n v="5"/>
    <n v="100"/>
    <n v="5"/>
  </r>
  <r>
    <s v="novumarketing"/>
    <s v="novumarketing"/>
    <m/>
    <m/>
    <m/>
    <m/>
    <m/>
    <m/>
    <m/>
    <m/>
    <s v="No"/>
    <n v="108"/>
    <m/>
    <m/>
    <x v="0"/>
    <d v="2019-06-16T08:26:05.000"/>
    <s v="#SMTLIve Recap: Defining Brand Voice https://t.co/X4ZbHorOBc https://t.co/4Y0OXlIF9k"/>
    <s v="https://www.socialmediatoday.com/news/smtlive-recap-defining-brand-voice/556881/?utm_source=dlvr.it&amp;utm_medium=twitter"/>
    <s v="socialmediatoday.com"/>
    <x v="3"/>
    <s v="https://pbs.twimg.com/media/D9K17TuUYAA5tES.jpg"/>
    <s v="https://pbs.twimg.com/media/D9K17TuUYAA5tES.jpg"/>
    <x v="88"/>
    <s v="https://twitter.com/#!/novumarketing/status/1140173687833808896"/>
    <m/>
    <m/>
    <s v="1140173687833808896"/>
    <m/>
    <b v="0"/>
    <n v="0"/>
    <s v=""/>
    <b v="0"/>
    <s v="en"/>
    <m/>
    <s v=""/>
    <b v="0"/>
    <n v="0"/>
    <s v=""/>
    <s v="dlvr.it"/>
    <b v="0"/>
    <s v="1140173687833808896"/>
    <s v="Tweet"/>
    <n v="0"/>
    <n v="0"/>
    <m/>
    <m/>
    <m/>
    <m/>
    <m/>
    <m/>
    <m/>
    <m/>
    <n v="1"/>
    <s v="2"/>
    <s v="2"/>
    <n v="0"/>
    <n v="0"/>
    <n v="0"/>
    <n v="0"/>
    <n v="0"/>
    <n v="0"/>
    <n v="5"/>
    <n v="100"/>
    <n v="5"/>
  </r>
  <r>
    <s v="socialmedianex"/>
    <s v="socialmedianex"/>
    <m/>
    <m/>
    <m/>
    <m/>
    <m/>
    <m/>
    <m/>
    <m/>
    <s v="No"/>
    <n v="109"/>
    <m/>
    <m/>
    <x v="0"/>
    <d v="2019-06-16T08:26:05.000"/>
    <s v="#SMTLIve Recap: Defining Brand Voice https://t.co/tsZqAIzTAx https://t.co/uSV7nMB9Fm"/>
    <s v="https://www.socialmediatoday.com/news/smtlive-recap-defining-brand-voice/556881/?utm_source=dlvr.it&amp;utm_medium=twitter"/>
    <s v="socialmediatoday.com"/>
    <x v="3"/>
    <s v="https://pbs.twimg.com/media/D9K17WZUwAIrjbL.jpg"/>
    <s v="https://pbs.twimg.com/media/D9K17WZUwAIrjbL.jpg"/>
    <x v="88"/>
    <s v="https://twitter.com/#!/socialmedianex/status/1140173688639119361"/>
    <m/>
    <m/>
    <s v="1140173688639119361"/>
    <m/>
    <b v="0"/>
    <n v="0"/>
    <s v=""/>
    <b v="0"/>
    <s v="en"/>
    <m/>
    <s v=""/>
    <b v="0"/>
    <n v="0"/>
    <s v=""/>
    <s v="dlvr.it"/>
    <b v="0"/>
    <s v="1140173688639119361"/>
    <s v="Tweet"/>
    <n v="0"/>
    <n v="0"/>
    <m/>
    <m/>
    <m/>
    <m/>
    <m/>
    <m/>
    <m/>
    <m/>
    <n v="1"/>
    <s v="2"/>
    <s v="2"/>
    <n v="0"/>
    <n v="0"/>
    <n v="0"/>
    <n v="0"/>
    <n v="0"/>
    <n v="0"/>
    <n v="5"/>
    <n v="100"/>
    <n v="5"/>
  </r>
  <r>
    <s v="kaizenads"/>
    <s v="kaizenads"/>
    <m/>
    <m/>
    <m/>
    <m/>
    <m/>
    <m/>
    <m/>
    <m/>
    <s v="No"/>
    <n v="110"/>
    <m/>
    <m/>
    <x v="0"/>
    <d v="2019-06-16T09:07:05.000"/>
    <s v="#SMTLIve Recap: Defining Brand Voice https://t.co/fN1iVGBTbB https://t.co/XO2nb6h67s"/>
    <s v="https://www.socialmediatoday.com/news/smtlive-recap-defining-brand-voice/556881/?utm_source=dlvr.it&amp;utm_medium=twitter"/>
    <s v="socialmediatoday.com"/>
    <x v="3"/>
    <s v="https://pbs.twimg.com/media/D9K_T-sVAAEoPJh.jpg"/>
    <s v="https://pbs.twimg.com/media/D9K_T-sVAAEoPJh.jpg"/>
    <x v="89"/>
    <s v="https://twitter.com/#!/kaizenads/status/1140184007386136576"/>
    <m/>
    <m/>
    <s v="1140184007386136576"/>
    <m/>
    <b v="0"/>
    <n v="0"/>
    <s v=""/>
    <b v="0"/>
    <s v="en"/>
    <m/>
    <s v=""/>
    <b v="0"/>
    <n v="0"/>
    <s v=""/>
    <s v="dlvr.it"/>
    <b v="0"/>
    <s v="1140184007386136576"/>
    <s v="Tweet"/>
    <n v="0"/>
    <n v="0"/>
    <m/>
    <m/>
    <m/>
    <m/>
    <m/>
    <m/>
    <m/>
    <m/>
    <n v="1"/>
    <s v="2"/>
    <s v="2"/>
    <n v="0"/>
    <n v="0"/>
    <n v="0"/>
    <n v="0"/>
    <n v="0"/>
    <n v="0"/>
    <n v="5"/>
    <n v="100"/>
    <n v="5"/>
  </r>
  <r>
    <s v="sam18th"/>
    <s v="sam18th"/>
    <m/>
    <m/>
    <m/>
    <m/>
    <m/>
    <m/>
    <m/>
    <m/>
    <s v="No"/>
    <n v="111"/>
    <m/>
    <m/>
    <x v="0"/>
    <d v="2019-06-16T10:08:04.000"/>
    <s v="#SMTLIve Recap: Defining Brand Voice https://t.co/LotDctINFJ https://t.co/KvEfo2YqGO"/>
    <s v="https://www.socialmediatoday.com/news/smtlive-recap-defining-brand-voice/556881/?utm_source=dlvr.it&amp;utm_medium=twitter"/>
    <s v="socialmediatoday.com"/>
    <x v="3"/>
    <s v="https://pbs.twimg.com/media/D9LNRSwU0AMgF38.jpg"/>
    <s v="https://pbs.twimg.com/media/D9LNRSwU0AMgF38.jpg"/>
    <x v="90"/>
    <s v="https://twitter.com/#!/sam18th/status/1140199354197630976"/>
    <m/>
    <m/>
    <s v="1140199354197630976"/>
    <m/>
    <b v="0"/>
    <n v="0"/>
    <s v=""/>
    <b v="0"/>
    <s v="en"/>
    <m/>
    <s v=""/>
    <b v="0"/>
    <n v="0"/>
    <s v=""/>
    <s v="dlvr.it"/>
    <b v="0"/>
    <s v="1140199354197630976"/>
    <s v="Tweet"/>
    <n v="0"/>
    <n v="0"/>
    <m/>
    <m/>
    <m/>
    <m/>
    <m/>
    <m/>
    <m/>
    <m/>
    <n v="1"/>
    <s v="2"/>
    <s v="2"/>
    <n v="0"/>
    <n v="0"/>
    <n v="0"/>
    <n v="0"/>
    <n v="0"/>
    <n v="0"/>
    <n v="5"/>
    <n v="100"/>
    <n v="5"/>
  </r>
  <r>
    <s v="web_pixelportal"/>
    <s v="socialmedia2day"/>
    <m/>
    <m/>
    <m/>
    <m/>
    <m/>
    <m/>
    <m/>
    <m/>
    <s v="No"/>
    <n v="112"/>
    <m/>
    <m/>
    <x v="1"/>
    <d v="2019-06-16T11:47:45.000"/>
    <s v="RT @socialmedia2day: In our most recent #SMTLive Twitter chat, we had a lively discussion on the how and why of brand voice. Here's a recap…"/>
    <m/>
    <m/>
    <x v="3"/>
    <m/>
    <s v="http://pbs.twimg.com/profile_images/927317502467731462/kJo1PAci_normal.jpg"/>
    <x v="91"/>
    <s v="https://twitter.com/#!/web_pixelportal/status/1140224439298211841"/>
    <m/>
    <m/>
    <s v="1140224439298211841"/>
    <m/>
    <b v="0"/>
    <n v="0"/>
    <s v=""/>
    <b v="0"/>
    <s v="en"/>
    <m/>
    <s v=""/>
    <b v="0"/>
    <n v="4"/>
    <s v="1140220075607244801"/>
    <s v="Twitter Web Client"/>
    <b v="0"/>
    <s v="1140220075607244801"/>
    <s v="Tweet"/>
    <n v="0"/>
    <n v="0"/>
    <m/>
    <m/>
    <m/>
    <m/>
    <m/>
    <m/>
    <m/>
    <m/>
    <n v="1"/>
    <s v="1"/>
    <s v="1"/>
    <n v="1"/>
    <n v="4"/>
    <n v="0"/>
    <n v="0"/>
    <n v="0"/>
    <n v="0"/>
    <n v="24"/>
    <n v="96"/>
    <n v="25"/>
  </r>
  <r>
    <s v="ricardozam"/>
    <s v="ricardozam"/>
    <m/>
    <m/>
    <m/>
    <m/>
    <m/>
    <m/>
    <m/>
    <m/>
    <s v="No"/>
    <n v="113"/>
    <m/>
    <m/>
    <x v="0"/>
    <d v="2019-06-16T12:19:43.000"/>
    <s v="#SMTLIve Recap: Defining Brand Voice_x000a_https://t.co/73NP7cWJ0w"/>
    <s v="https://www.socialmediatoday.com/news/smtlive-recap-defining-brand-voice/556881/"/>
    <s v="socialmediatoday.com"/>
    <x v="3"/>
    <m/>
    <s v="http://pbs.twimg.com/profile_images/2999967920/e6dc0306e5abed340cb05796022c6693_normal.jpeg"/>
    <x v="92"/>
    <s v="https://twitter.com/#!/ricardozam/status/1140232483314778112"/>
    <m/>
    <m/>
    <s v="1140232483314778112"/>
    <m/>
    <b v="0"/>
    <n v="0"/>
    <s v=""/>
    <b v="0"/>
    <s v="en"/>
    <m/>
    <s v=""/>
    <b v="0"/>
    <n v="0"/>
    <s v=""/>
    <s v="Fenix 2"/>
    <b v="0"/>
    <s v="1140232483314778112"/>
    <s v="Tweet"/>
    <n v="0"/>
    <n v="0"/>
    <m/>
    <m/>
    <m/>
    <m/>
    <m/>
    <m/>
    <m/>
    <m/>
    <n v="1"/>
    <s v="2"/>
    <s v="2"/>
    <n v="0"/>
    <n v="0"/>
    <n v="0"/>
    <n v="0"/>
    <n v="0"/>
    <n v="0"/>
    <n v="5"/>
    <n v="100"/>
    <n v="5"/>
  </r>
  <r>
    <s v="prospertaru"/>
    <s v="prospertaru"/>
    <m/>
    <m/>
    <m/>
    <m/>
    <m/>
    <m/>
    <m/>
    <m/>
    <s v="No"/>
    <n v="114"/>
    <m/>
    <m/>
    <x v="0"/>
    <d v="2019-06-16T17:00:27.000"/>
    <s v="#SMTLIve Recap: Defining Brand Voice #livelongdigital #tweakmywebsite #seo https://t.co/oAhCFxaSVg"/>
    <s v="https://www.socialmediatoday.com/news/smtlive-recap-defining-brand-voice/556881/?utm_medium=social&amp;utm_campaign=blog-el-rincon"/>
    <s v="socialmediatoday.com"/>
    <x v="9"/>
    <m/>
    <s v="http://pbs.twimg.com/profile_images/909753155977601024/EJDt8aR2_normal.jpg"/>
    <x v="93"/>
    <s v="https://twitter.com/#!/prospertaru/status/1140303134578941952"/>
    <m/>
    <m/>
    <s v="1140303134578941952"/>
    <m/>
    <b v="0"/>
    <n v="0"/>
    <s v=""/>
    <b v="0"/>
    <s v="en"/>
    <m/>
    <s v=""/>
    <b v="0"/>
    <n v="0"/>
    <s v=""/>
    <s v="SocialBee.io v2"/>
    <b v="0"/>
    <s v="1140303134578941952"/>
    <s v="Tweet"/>
    <n v="0"/>
    <n v="0"/>
    <m/>
    <m/>
    <m/>
    <m/>
    <m/>
    <m/>
    <m/>
    <m/>
    <n v="1"/>
    <s v="2"/>
    <s v="2"/>
    <n v="0"/>
    <n v="0"/>
    <n v="0"/>
    <n v="0"/>
    <n v="0"/>
    <n v="0"/>
    <n v="8"/>
    <n v="100"/>
    <n v="8"/>
  </r>
  <r>
    <s v="romanjancic"/>
    <s v="socialguru007"/>
    <m/>
    <m/>
    <m/>
    <m/>
    <m/>
    <m/>
    <m/>
    <m/>
    <s v="No"/>
    <n v="115"/>
    <m/>
    <m/>
    <x v="1"/>
    <d v="2019-06-16T19:43:56.000"/>
    <s v="RT @SocialGuru007: #SMTLIve Recap: Defining Brand Voice https://t.co/FASPxFZsv0"/>
    <s v="https://www.socialmediatoday.com/news/smtlive-recap-defining-brand-voice/556881/"/>
    <s v="socialmediatoday.com"/>
    <x v="3"/>
    <m/>
    <s v="http://pbs.twimg.com/profile_images/378800000703257226/b667c7ecaeb46c9739e14925399d4085_normal.png"/>
    <x v="94"/>
    <s v="https://twitter.com/#!/romanjancic/status/1140344274262904834"/>
    <m/>
    <m/>
    <s v="1140344274262904834"/>
    <m/>
    <b v="0"/>
    <n v="0"/>
    <s v=""/>
    <b v="0"/>
    <s v="en"/>
    <m/>
    <s v=""/>
    <b v="0"/>
    <n v="1"/>
    <s v="1140169402173796353"/>
    <s v="Twitter Web App"/>
    <b v="0"/>
    <s v="1140169402173796353"/>
    <s v="Tweet"/>
    <n v="0"/>
    <n v="0"/>
    <m/>
    <m/>
    <m/>
    <m/>
    <m/>
    <m/>
    <m/>
    <m/>
    <n v="1"/>
    <s v="11"/>
    <s v="11"/>
    <n v="0"/>
    <n v="0"/>
    <n v="0"/>
    <n v="0"/>
    <n v="0"/>
    <n v="0"/>
    <n v="7"/>
    <n v="100"/>
    <n v="7"/>
  </r>
  <r>
    <s v="ginevraadamoli"/>
    <s v="ginevraadamoli"/>
    <m/>
    <m/>
    <m/>
    <m/>
    <m/>
    <m/>
    <m/>
    <m/>
    <s v="No"/>
    <n v="116"/>
    <m/>
    <m/>
    <x v="0"/>
    <d v="2019-06-17T03:14:06.000"/>
    <s v="#SMTLive Recap: Defining Brand Voice https://t.co/ZDPxcNJdNW https://t.co/aIkH26bewK"/>
    <s v="https://www.socialmediatoday.com/news/smtlive-recap-defining-brand-voice/556881/?utm_source=dlvr.it&amp;utm_medium=twitter"/>
    <s v="socialmediatoday.com"/>
    <x v="3"/>
    <s v="https://pbs.twimg.com/media/D9O4HJWUIAAWmTb.jpg"/>
    <s v="https://pbs.twimg.com/media/D9O4HJWUIAAWmTb.jpg"/>
    <x v="95"/>
    <s v="https://twitter.com/#!/ginevraadamoli/status/1140457565068746753"/>
    <m/>
    <m/>
    <s v="1140457565068746753"/>
    <m/>
    <b v="0"/>
    <n v="0"/>
    <s v=""/>
    <b v="0"/>
    <s v="en"/>
    <m/>
    <s v=""/>
    <b v="0"/>
    <n v="0"/>
    <s v=""/>
    <s v="dlvr.it"/>
    <b v="0"/>
    <s v="1140457565068746753"/>
    <s v="Tweet"/>
    <n v="0"/>
    <n v="0"/>
    <m/>
    <m/>
    <m/>
    <m/>
    <m/>
    <m/>
    <m/>
    <m/>
    <n v="1"/>
    <s v="2"/>
    <s v="2"/>
    <n v="0"/>
    <n v="0"/>
    <n v="0"/>
    <n v="0"/>
    <n v="0"/>
    <n v="0"/>
    <n v="5"/>
    <n v="100"/>
    <n v="5"/>
  </r>
  <r>
    <s v="binaryic"/>
    <s v="binaryic"/>
    <m/>
    <m/>
    <m/>
    <m/>
    <m/>
    <m/>
    <m/>
    <m/>
    <s v="No"/>
    <n v="117"/>
    <m/>
    <m/>
    <x v="0"/>
    <d v="2019-06-17T05:35:44.000"/>
    <s v="Every #brand has a different, specific #target #audience, and brand #voice is one of your #company's main #tools in getting said audience's #attention._x000a__x000a_Learn here:https://t.co/3xHdO4ai8r_x000a__x000a_#Binaryic #social #company #SMTLive #socialmedia #strategy https://t.co/EiRsZl6563"/>
    <s v="https://www.socialmediatoday.com/news/smtlive-recap-defining-brand-voice/556881/"/>
    <s v="socialmediatoday.com"/>
    <x v="10"/>
    <s v="https://pbs.twimg.com/media/D9PYhSuUwAA0nmR.jpg"/>
    <s v="https://pbs.twimg.com/media/D9PYhSuUwAA0nmR.jpg"/>
    <x v="96"/>
    <s v="https://twitter.com/#!/binaryic/status/1140493207479828481"/>
    <m/>
    <m/>
    <s v="1140493207479828481"/>
    <m/>
    <b v="0"/>
    <n v="0"/>
    <s v=""/>
    <b v="0"/>
    <s v="en"/>
    <m/>
    <s v=""/>
    <b v="0"/>
    <n v="1"/>
    <s v=""/>
    <s v="Twitter Web Client"/>
    <b v="0"/>
    <s v="1140493207479828481"/>
    <s v="Tweet"/>
    <n v="0"/>
    <n v="0"/>
    <m/>
    <m/>
    <m/>
    <m/>
    <m/>
    <m/>
    <m/>
    <m/>
    <n v="1"/>
    <s v="10"/>
    <s v="10"/>
    <n v="0"/>
    <n v="0"/>
    <n v="0"/>
    <n v="0"/>
    <n v="0"/>
    <n v="0"/>
    <n v="35"/>
    <n v="100"/>
    <n v="35"/>
  </r>
  <r>
    <s v="tejashweta"/>
    <s v="binaryic"/>
    <m/>
    <m/>
    <m/>
    <m/>
    <m/>
    <m/>
    <m/>
    <m/>
    <s v="No"/>
    <n v="118"/>
    <m/>
    <m/>
    <x v="1"/>
    <d v="2019-06-17T05:40:55.000"/>
    <s v="RT @Binaryic: Every #brand has a different, specific #target #audience, and brand #voice is one of your #company's main #tools in getting s…"/>
    <m/>
    <m/>
    <x v="11"/>
    <m/>
    <s v="http://pbs.twimg.com/profile_images/2856946373/36c9a22603b705821a368c884a7d169e_normal.png"/>
    <x v="97"/>
    <s v="https://twitter.com/#!/tejashweta/status/1140494509509234688"/>
    <m/>
    <m/>
    <s v="1140494509509234688"/>
    <m/>
    <b v="0"/>
    <n v="0"/>
    <s v=""/>
    <b v="0"/>
    <s v="en"/>
    <m/>
    <s v=""/>
    <b v="0"/>
    <n v="1"/>
    <s v="1140493207479828481"/>
    <s v="Twitter for Android"/>
    <b v="0"/>
    <s v="1140493207479828481"/>
    <s v="Tweet"/>
    <n v="0"/>
    <n v="0"/>
    <m/>
    <m/>
    <m/>
    <m/>
    <m/>
    <m/>
    <m/>
    <m/>
    <n v="1"/>
    <s v="10"/>
    <s v="10"/>
    <n v="0"/>
    <n v="0"/>
    <n v="0"/>
    <n v="0"/>
    <n v="0"/>
    <n v="0"/>
    <n v="23"/>
    <n v="100"/>
    <n v="23"/>
  </r>
  <r>
    <s v="qtttutors"/>
    <s v="qtttutors"/>
    <m/>
    <m/>
    <m/>
    <m/>
    <m/>
    <m/>
    <m/>
    <m/>
    <s v="No"/>
    <n v="119"/>
    <m/>
    <m/>
    <x v="0"/>
    <d v="2019-06-17T07:52:33.000"/>
    <s v="Top story: #SMTLIve Recap: Defining Brand Voice_x000a_                     | Social Media Today https://t.co/2AZXMKoDZR, see more https://t.co/unFl8Ya5xH"/>
    <s v="https://www.socialmediatoday.com/news/smtlive-recap-defining-brand-voice/556881/ http://tweetedtimes.com/#!/qtttutors"/>
    <s v="socialmediatoday.com tweetedtimes.com"/>
    <x v="3"/>
    <m/>
    <s v="http://pbs.twimg.com/profile_images/3435106359/07dc0d8e6f141dd3500a59b1edbbbd87_normal.png"/>
    <x v="98"/>
    <s v="https://twitter.com/#!/qtttutors/status/1140527639683371008"/>
    <m/>
    <m/>
    <s v="1140527639683371008"/>
    <m/>
    <b v="0"/>
    <n v="0"/>
    <s v=""/>
    <b v="0"/>
    <s v="en"/>
    <m/>
    <s v=""/>
    <b v="0"/>
    <n v="0"/>
    <s v=""/>
    <s v="The Tweeted Times"/>
    <b v="0"/>
    <s v="1140527639683371008"/>
    <s v="Tweet"/>
    <n v="0"/>
    <n v="0"/>
    <m/>
    <m/>
    <m/>
    <m/>
    <m/>
    <m/>
    <m/>
    <m/>
    <n v="1"/>
    <s v="2"/>
    <s v="2"/>
    <n v="1"/>
    <n v="8.333333333333334"/>
    <n v="0"/>
    <n v="0"/>
    <n v="0"/>
    <n v="0"/>
    <n v="11"/>
    <n v="91.66666666666667"/>
    <n v="12"/>
  </r>
  <r>
    <s v="elainebeare"/>
    <s v="socialmedia2day"/>
    <m/>
    <m/>
    <m/>
    <m/>
    <m/>
    <m/>
    <m/>
    <m/>
    <s v="No"/>
    <n v="120"/>
    <m/>
    <m/>
    <x v="1"/>
    <d v="2019-06-17T09:25:01.000"/>
    <s v="#SMTLIve Recap: Defining #BrandVoice via @socialmedia2day  https://t.co/Z6QL3a7kP9 https://t.co/Qh30dgdKzG"/>
    <s v="https://www.socialmediatoday.com/news/smtlive-recap-defining-brand-voice/556881/"/>
    <s v="socialmediatoday.com"/>
    <x v="12"/>
    <s v="https://pbs.twimg.com/media/D9QNAiQWwAEQneC.jpg"/>
    <s v="https://pbs.twimg.com/media/D9QNAiQWwAEQneC.jpg"/>
    <x v="99"/>
    <s v="https://twitter.com/#!/elainebeare/status/1140550909870706689"/>
    <m/>
    <m/>
    <s v="1140550909870706689"/>
    <m/>
    <b v="0"/>
    <n v="0"/>
    <s v=""/>
    <b v="0"/>
    <s v="en"/>
    <m/>
    <s v=""/>
    <b v="0"/>
    <n v="0"/>
    <s v=""/>
    <s v="Buffer"/>
    <b v="0"/>
    <s v="1140550909870706689"/>
    <s v="Tweet"/>
    <n v="0"/>
    <n v="0"/>
    <m/>
    <m/>
    <m/>
    <m/>
    <m/>
    <m/>
    <m/>
    <m/>
    <n v="1"/>
    <s v="1"/>
    <s v="1"/>
    <n v="0"/>
    <n v="0"/>
    <n v="0"/>
    <n v="0"/>
    <n v="0"/>
    <n v="0"/>
    <n v="6"/>
    <n v="100"/>
    <n v="6"/>
  </r>
  <r>
    <s v="lindseybwashere"/>
    <s v="socialmedia2day"/>
    <m/>
    <m/>
    <m/>
    <m/>
    <m/>
    <m/>
    <m/>
    <m/>
    <s v="No"/>
    <n v="121"/>
    <m/>
    <m/>
    <x v="1"/>
    <d v="2019-06-17T10:06:31.000"/>
    <s v="RT @socialmedia2day: In our most recent #SMTLive Twitter chat, we had a lively discussion on the how and why of brand voice. Here's a recap…"/>
    <m/>
    <m/>
    <x v="3"/>
    <m/>
    <s v="http://pbs.twimg.com/profile_images/1133969845035380736/3Ht10o66_normal.jpg"/>
    <x v="100"/>
    <s v="https://twitter.com/#!/lindseybwashere/status/1140561351640866817"/>
    <m/>
    <m/>
    <s v="1140561351640866817"/>
    <m/>
    <b v="0"/>
    <n v="0"/>
    <s v=""/>
    <b v="0"/>
    <s v="en"/>
    <m/>
    <s v=""/>
    <b v="0"/>
    <n v="4"/>
    <s v="1140220075607244801"/>
    <s v="Twitter for iPhone"/>
    <b v="0"/>
    <s v="1140220075607244801"/>
    <s v="Tweet"/>
    <n v="0"/>
    <n v="0"/>
    <m/>
    <m/>
    <m/>
    <m/>
    <m/>
    <m/>
    <m/>
    <m/>
    <n v="1"/>
    <s v="1"/>
    <s v="1"/>
    <n v="1"/>
    <n v="4"/>
    <n v="0"/>
    <n v="0"/>
    <n v="0"/>
    <n v="0"/>
    <n v="24"/>
    <n v="96"/>
    <n v="25"/>
  </r>
  <r>
    <s v="gregcarrasco"/>
    <s v="gregcarrasco"/>
    <m/>
    <m/>
    <m/>
    <m/>
    <m/>
    <m/>
    <m/>
    <m/>
    <s v="No"/>
    <n v="122"/>
    <m/>
    <m/>
    <x v="0"/>
    <d v="2019-06-17T14:28:08.000"/>
    <s v="Greg's Daily Planet is out! _x000a_The Best on-line newspaper, according to him._x000a_Subscribe now and get it daily! https://t.co/inKbtUa9g6 #nhldraft #smtlive"/>
    <s v="https://paper.li/Gregcarrasco/1389547462?edition_id=1ffcb140-910c-11e9-8f2d-002590a5ba2d"/>
    <s v="paper.li"/>
    <x v="13"/>
    <m/>
    <s v="http://pbs.twimg.com/profile_images/378800000833619103/c20c5ea7ed0f15bfae45152643dd121d_normal.jpeg"/>
    <x v="101"/>
    <s v="https://twitter.com/#!/gregcarrasco/status/1140627191744458752"/>
    <m/>
    <m/>
    <s v="1140627191744458752"/>
    <m/>
    <b v="0"/>
    <n v="0"/>
    <s v=""/>
    <b v="0"/>
    <s v="en"/>
    <m/>
    <s v=""/>
    <b v="0"/>
    <n v="0"/>
    <s v=""/>
    <s v="Paper.li"/>
    <b v="0"/>
    <s v="1140627191744458752"/>
    <s v="Tweet"/>
    <n v="0"/>
    <n v="0"/>
    <m/>
    <m/>
    <m/>
    <m/>
    <m/>
    <m/>
    <m/>
    <m/>
    <n v="1"/>
    <s v="2"/>
    <s v="2"/>
    <n v="1"/>
    <n v="4.761904761904762"/>
    <n v="0"/>
    <n v="0"/>
    <n v="0"/>
    <n v="0"/>
    <n v="20"/>
    <n v="95.23809523809524"/>
    <n v="21"/>
  </r>
  <r>
    <s v="robcairns"/>
    <s v="robcairns"/>
    <m/>
    <m/>
    <m/>
    <m/>
    <m/>
    <m/>
    <m/>
    <m/>
    <s v="No"/>
    <n v="123"/>
    <m/>
    <m/>
    <x v="0"/>
    <d v="2019-06-17T22:45:04.000"/>
    <s v="#SMTLive Recap: Defining Brand Voice | Social Media Today https://t.co/pbIQPhYtzF"/>
    <s v="https://www.socialmediatoday.com/news/smtlive-recap-defining-brand-voice/556881/"/>
    <s v="socialmediatoday.com"/>
    <x v="3"/>
    <m/>
    <s v="http://pbs.twimg.com/profile_images/913837869034176512/tiHXsYeu_normal.jpg"/>
    <x v="102"/>
    <s v="https://twitter.com/#!/robcairns/status/1140752246566785041"/>
    <m/>
    <m/>
    <s v="1140752246566785041"/>
    <m/>
    <b v="0"/>
    <n v="0"/>
    <s v=""/>
    <b v="0"/>
    <s v="en"/>
    <m/>
    <s v=""/>
    <b v="0"/>
    <n v="0"/>
    <s v=""/>
    <s v="Hootsuite Inc."/>
    <b v="0"/>
    <s v="1140752246566785041"/>
    <s v="Tweet"/>
    <n v="0"/>
    <n v="0"/>
    <m/>
    <m/>
    <m/>
    <m/>
    <m/>
    <m/>
    <m/>
    <m/>
    <n v="1"/>
    <s v="2"/>
    <s v="2"/>
    <n v="0"/>
    <n v="0"/>
    <n v="0"/>
    <n v="0"/>
    <n v="0"/>
    <n v="0"/>
    <n v="8"/>
    <n v="100"/>
    <n v="8"/>
  </r>
  <r>
    <s v="wisd0m_bridge"/>
    <s v="socialmedia2day"/>
    <m/>
    <m/>
    <m/>
    <m/>
    <m/>
    <m/>
    <m/>
    <m/>
    <s v="No"/>
    <n v="124"/>
    <m/>
    <m/>
    <x v="1"/>
    <d v="2019-06-18T00:38:30.000"/>
    <s v="RT @socialmedia2day: Today's chat is called &quot;Social Media Content Creation: Finding Your Voice&quot; Let's start with something simple. Q1 - Wha…"/>
    <m/>
    <m/>
    <x v="4"/>
    <m/>
    <s v="http://pbs.twimg.com/profile_images/1131778643003301888/z19P-nGD_normal.jpg"/>
    <x v="103"/>
    <s v="https://twitter.com/#!/wisd0m_bridge/status/1140780793934958592"/>
    <m/>
    <m/>
    <s v="1140780793934958592"/>
    <m/>
    <b v="0"/>
    <n v="0"/>
    <s v=""/>
    <b v="0"/>
    <s v="en"/>
    <m/>
    <s v=""/>
    <b v="0"/>
    <n v="9"/>
    <s v="1138476373520068608"/>
    <s v="Twitter Web Client"/>
    <b v="0"/>
    <s v="1138476373520068608"/>
    <s v="Tweet"/>
    <n v="0"/>
    <n v="0"/>
    <m/>
    <m/>
    <m/>
    <m/>
    <m/>
    <m/>
    <m/>
    <m/>
    <n v="3"/>
    <s v="1"/>
    <s v="1"/>
    <n v="0"/>
    <n v="0"/>
    <n v="0"/>
    <n v="0"/>
    <n v="0"/>
    <n v="0"/>
    <n v="20"/>
    <n v="100"/>
    <n v="20"/>
  </r>
  <r>
    <s v="wisd0m_bridge"/>
    <s v="socialmedia2day"/>
    <m/>
    <m/>
    <m/>
    <m/>
    <m/>
    <m/>
    <m/>
    <m/>
    <s v="No"/>
    <n v="125"/>
    <m/>
    <m/>
    <x v="1"/>
    <d v="2019-06-18T00:38:57.000"/>
    <s v="RT @socialmedia2day: Q2 - How do you make your voice on social media unique and distinguishable? #SMTLive https://t.co/DIGmZP66Nd"/>
    <m/>
    <m/>
    <x v="3"/>
    <s v="https://pbs.twimg.com/media/D8yvqlWX4AAiovU.jpg"/>
    <s v="https://pbs.twimg.com/media/D8yvqlWX4AAiovU.jpg"/>
    <x v="104"/>
    <s v="https://twitter.com/#!/wisd0m_bridge/status/1140780908040998913"/>
    <m/>
    <m/>
    <s v="1140780908040998913"/>
    <m/>
    <b v="0"/>
    <n v="0"/>
    <s v=""/>
    <b v="0"/>
    <s v="en"/>
    <m/>
    <s v=""/>
    <b v="0"/>
    <n v="3"/>
    <s v="1138478081264562179"/>
    <s v="Twitter Web Client"/>
    <b v="0"/>
    <s v="1138478081264562179"/>
    <s v="Tweet"/>
    <n v="0"/>
    <n v="0"/>
    <m/>
    <m/>
    <m/>
    <m/>
    <m/>
    <m/>
    <m/>
    <m/>
    <n v="3"/>
    <s v="1"/>
    <s v="1"/>
    <n v="0"/>
    <n v="0"/>
    <n v="0"/>
    <n v="0"/>
    <n v="0"/>
    <n v="0"/>
    <n v="16"/>
    <n v="100"/>
    <n v="16"/>
  </r>
  <r>
    <s v="wisd0m_bridge"/>
    <s v="socialmedia2day"/>
    <m/>
    <m/>
    <m/>
    <m/>
    <m/>
    <m/>
    <m/>
    <m/>
    <s v="No"/>
    <n v="126"/>
    <m/>
    <m/>
    <x v="1"/>
    <d v="2019-06-18T00:39:23.000"/>
    <s v="RT @socialmedia2day: Q3 - What are the different ways you can display your brand voice on social? #SMTLive https://t.co/I5Uk4EuEoX"/>
    <m/>
    <m/>
    <x v="3"/>
    <s v="https://pbs.twimg.com/media/D8yyYyHXkAIEE6M.jpg"/>
    <s v="https://pbs.twimg.com/media/D8yyYyHXkAIEE6M.jpg"/>
    <x v="105"/>
    <s v="https://twitter.com/#!/wisd0m_bridge/status/1140781016673476609"/>
    <m/>
    <m/>
    <s v="1140781016673476609"/>
    <m/>
    <b v="0"/>
    <n v="0"/>
    <s v=""/>
    <b v="0"/>
    <s v="en"/>
    <m/>
    <s v=""/>
    <b v="0"/>
    <n v="6"/>
    <s v="1138481229119053825"/>
    <s v="Twitter Web Client"/>
    <b v="0"/>
    <s v="1138481229119053825"/>
    <s v="Tweet"/>
    <n v="0"/>
    <n v="0"/>
    <m/>
    <m/>
    <m/>
    <m/>
    <m/>
    <m/>
    <m/>
    <m/>
    <n v="3"/>
    <s v="1"/>
    <s v="1"/>
    <n v="0"/>
    <n v="0"/>
    <n v="0"/>
    <n v="0"/>
    <n v="0"/>
    <n v="0"/>
    <n v="17"/>
    <n v="100"/>
    <n v="17"/>
  </r>
  <r>
    <s v="bestclerks"/>
    <s v="bestclerks"/>
    <m/>
    <m/>
    <m/>
    <m/>
    <m/>
    <m/>
    <m/>
    <m/>
    <s v="No"/>
    <n v="127"/>
    <m/>
    <m/>
    <x v="0"/>
    <d v="2019-06-16T06:42:02.000"/>
    <s v="#SMTLIve Recap: Defining Brand Voice https://t.co/Ehq53nmXRO"/>
    <s v="https://www.socialmediatoday.com/news/smtlive-recap-defining-brand-voice/556881/"/>
    <s v="socialmediatoday.com"/>
    <x v="3"/>
    <m/>
    <s v="http://pbs.twimg.com/profile_images/706622262892490753/LB1AjIS-_normal.jpg"/>
    <x v="106"/>
    <s v="https://twitter.com/#!/bestclerks/status/1140147504262066176"/>
    <m/>
    <m/>
    <s v="1140147504262066176"/>
    <m/>
    <b v="0"/>
    <n v="0"/>
    <s v=""/>
    <b v="0"/>
    <s v="en"/>
    <m/>
    <s v=""/>
    <b v="0"/>
    <n v="0"/>
    <s v=""/>
    <s v="IFTTT"/>
    <b v="0"/>
    <s v="1140147504262066176"/>
    <s v="Tweet"/>
    <n v="0"/>
    <n v="0"/>
    <m/>
    <m/>
    <m/>
    <m/>
    <m/>
    <m/>
    <m/>
    <m/>
    <n v="2"/>
    <s v="2"/>
    <s v="2"/>
    <n v="0"/>
    <n v="0"/>
    <n v="0"/>
    <n v="0"/>
    <n v="0"/>
    <n v="0"/>
    <n v="5"/>
    <n v="100"/>
    <n v="5"/>
  </r>
  <r>
    <s v="bestclerks"/>
    <s v="bestclerks"/>
    <m/>
    <m/>
    <m/>
    <m/>
    <m/>
    <m/>
    <m/>
    <m/>
    <s v="No"/>
    <n v="128"/>
    <m/>
    <m/>
    <x v="0"/>
    <d v="2019-06-18T07:02:48.000"/>
    <s v="#SMTLive Recap: Expertly Crafting Your Brand Voice https://t.co/Z7idtuH6JO"/>
    <s v="https://www.socialmediatoday.com/news/smtlive-recap-expertly-crafting-your-brand-voice/556982/"/>
    <s v="socialmediatoday.com"/>
    <x v="3"/>
    <m/>
    <s v="http://pbs.twimg.com/profile_images/706622262892490753/LB1AjIS-_normal.jpg"/>
    <x v="107"/>
    <s v="https://twitter.com/#!/bestclerks/status/1140877504082841600"/>
    <m/>
    <m/>
    <s v="1140877504082841600"/>
    <m/>
    <b v="0"/>
    <n v="0"/>
    <s v=""/>
    <b v="0"/>
    <s v="en"/>
    <m/>
    <s v=""/>
    <b v="0"/>
    <n v="0"/>
    <s v=""/>
    <s v="IFTTT"/>
    <b v="0"/>
    <s v="1140877504082841600"/>
    <s v="Tweet"/>
    <n v="0"/>
    <n v="0"/>
    <m/>
    <m/>
    <m/>
    <m/>
    <m/>
    <m/>
    <m/>
    <m/>
    <n v="2"/>
    <s v="2"/>
    <s v="2"/>
    <n v="1"/>
    <n v="14.285714285714286"/>
    <n v="0"/>
    <n v="0"/>
    <n v="0"/>
    <n v="0"/>
    <n v="6"/>
    <n v="85.71428571428571"/>
    <n v="7"/>
  </r>
  <r>
    <s v="dewieirig"/>
    <s v="dewieirig"/>
    <m/>
    <m/>
    <m/>
    <m/>
    <m/>
    <m/>
    <m/>
    <m/>
    <s v="No"/>
    <n v="129"/>
    <m/>
    <m/>
    <x v="0"/>
    <d v="2019-06-16T06:39:08.000"/>
    <s v="#SMTLIve Recap: Defining Brand Voice https://t.co/7lVCPxyPrX #socialmedia"/>
    <s v="https://www.socialmediatoday.com/news/smtlive-recap-defining-brand-voice/556881/"/>
    <s v="socialmediatoday.com"/>
    <x v="14"/>
    <m/>
    <s v="http://pbs.twimg.com/profile_images/1080028028284166144/PR__WlG7_normal.jpg"/>
    <x v="108"/>
    <s v="https://twitter.com/#!/dewieirig/status/1140146774868406272"/>
    <m/>
    <m/>
    <s v="1140146774868406272"/>
    <m/>
    <b v="0"/>
    <n v="0"/>
    <s v=""/>
    <b v="0"/>
    <s v="en"/>
    <m/>
    <s v=""/>
    <b v="0"/>
    <n v="0"/>
    <s v=""/>
    <s v="IFTTT"/>
    <b v="0"/>
    <s v="1140146774868406272"/>
    <s v="Tweet"/>
    <n v="0"/>
    <n v="0"/>
    <m/>
    <m/>
    <m/>
    <m/>
    <m/>
    <m/>
    <m/>
    <m/>
    <n v="2"/>
    <s v="2"/>
    <s v="2"/>
    <n v="0"/>
    <n v="0"/>
    <n v="0"/>
    <n v="0"/>
    <n v="0"/>
    <n v="0"/>
    <n v="6"/>
    <n v="100"/>
    <n v="6"/>
  </r>
  <r>
    <s v="dewieirig"/>
    <s v="dewieirig"/>
    <m/>
    <m/>
    <m/>
    <m/>
    <m/>
    <m/>
    <m/>
    <m/>
    <s v="No"/>
    <n v="130"/>
    <m/>
    <m/>
    <x v="0"/>
    <d v="2019-06-18T07:04:16.000"/>
    <s v="#SMTLive Recap: Expertly Crafting Your Brand Voice https://t.co/CaYljVrWR8 #socialmedia"/>
    <s v="https://www.socialmediatoday.com/news/smtlive-recap-expertly-crafting-your-brand-voice/556982/"/>
    <s v="socialmediatoday.com"/>
    <x v="14"/>
    <m/>
    <s v="http://pbs.twimg.com/profile_images/1080028028284166144/PR__WlG7_normal.jpg"/>
    <x v="109"/>
    <s v="https://twitter.com/#!/dewieirig/status/1140877873152221185"/>
    <m/>
    <m/>
    <s v="1140877873152221185"/>
    <m/>
    <b v="0"/>
    <n v="0"/>
    <s v=""/>
    <b v="0"/>
    <s v="en"/>
    <m/>
    <s v=""/>
    <b v="0"/>
    <n v="0"/>
    <s v=""/>
    <s v="IFTTT"/>
    <b v="0"/>
    <s v="1140877873152221185"/>
    <s v="Tweet"/>
    <n v="0"/>
    <n v="0"/>
    <m/>
    <m/>
    <m/>
    <m/>
    <m/>
    <m/>
    <m/>
    <m/>
    <n v="2"/>
    <s v="2"/>
    <s v="2"/>
    <n v="1"/>
    <n v="12.5"/>
    <n v="0"/>
    <n v="0"/>
    <n v="0"/>
    <n v="0"/>
    <n v="7"/>
    <n v="87.5"/>
    <n v="8"/>
  </r>
  <r>
    <s v="micwonderland"/>
    <s v="micwonderland"/>
    <m/>
    <m/>
    <m/>
    <m/>
    <m/>
    <m/>
    <m/>
    <m/>
    <s v="No"/>
    <n v="131"/>
    <m/>
    <m/>
    <x v="0"/>
    <d v="2019-06-16T06:42:15.000"/>
    <s v="#SMTLIve Recap: Defining Brand Voice https://t.co/zsjPgMsOG2 #socialmedia #marketing #strategy"/>
    <s v="https://www.socialmediatoday.com/news/smtlive-recap-defining-brand-voice/556881/"/>
    <s v="socialmediatoday.com"/>
    <x v="15"/>
    <m/>
    <s v="http://pbs.twimg.com/profile_images/1117715035411718144/8V_Gkzcx_normal.jpg"/>
    <x v="110"/>
    <s v="https://twitter.com/#!/micwonderland/status/1140147558360276992"/>
    <m/>
    <m/>
    <s v="1140147558360276992"/>
    <m/>
    <b v="0"/>
    <n v="0"/>
    <s v=""/>
    <b v="0"/>
    <s v="en"/>
    <m/>
    <s v=""/>
    <b v="0"/>
    <n v="0"/>
    <s v=""/>
    <s v="IFTTT"/>
    <b v="0"/>
    <s v="1140147558360276992"/>
    <s v="Tweet"/>
    <n v="0"/>
    <n v="0"/>
    <m/>
    <m/>
    <m/>
    <m/>
    <m/>
    <m/>
    <m/>
    <m/>
    <n v="2"/>
    <s v="2"/>
    <s v="2"/>
    <n v="0"/>
    <n v="0"/>
    <n v="0"/>
    <n v="0"/>
    <n v="0"/>
    <n v="0"/>
    <n v="8"/>
    <n v="100"/>
    <n v="8"/>
  </r>
  <r>
    <s v="micwonderland"/>
    <s v="micwonderland"/>
    <m/>
    <m/>
    <m/>
    <m/>
    <m/>
    <m/>
    <m/>
    <m/>
    <s v="No"/>
    <n v="132"/>
    <m/>
    <m/>
    <x v="0"/>
    <d v="2019-06-18T07:05:40.000"/>
    <s v="#SMTLive Recap: Expertly Crafting Your Brand Voice https://t.co/xMVaDSaSr6 #socialmedia #marketing #strategy"/>
    <s v="https://www.socialmediatoday.com/news/smtlive-recap-expertly-crafting-your-brand-voice/556982/"/>
    <s v="socialmediatoday.com"/>
    <x v="15"/>
    <m/>
    <s v="http://pbs.twimg.com/profile_images/1117715035411718144/8V_Gkzcx_normal.jpg"/>
    <x v="111"/>
    <s v="https://twitter.com/#!/micwonderland/status/1140878225775747072"/>
    <m/>
    <m/>
    <s v="1140878225775747072"/>
    <m/>
    <b v="0"/>
    <n v="0"/>
    <s v=""/>
    <b v="0"/>
    <s v="en"/>
    <m/>
    <s v=""/>
    <b v="0"/>
    <n v="0"/>
    <s v=""/>
    <s v="IFTTT"/>
    <b v="0"/>
    <s v="1140878225775747072"/>
    <s v="Tweet"/>
    <n v="0"/>
    <n v="0"/>
    <m/>
    <m/>
    <m/>
    <m/>
    <m/>
    <m/>
    <m/>
    <m/>
    <n v="2"/>
    <s v="2"/>
    <s v="2"/>
    <n v="1"/>
    <n v="10"/>
    <n v="0"/>
    <n v="0"/>
    <n v="0"/>
    <n v="0"/>
    <n v="9"/>
    <n v="90"/>
    <n v="10"/>
  </r>
  <r>
    <s v="cjscribe"/>
    <s v="cjscribe"/>
    <m/>
    <m/>
    <m/>
    <m/>
    <m/>
    <m/>
    <m/>
    <m/>
    <s v="No"/>
    <n v="133"/>
    <m/>
    <m/>
    <x v="0"/>
    <d v="2019-06-16T06:39:14.000"/>
    <s v="#SMTLIve Recap: Defining Brand Voice https://t.co/vVNBGBPNrO_x000a__x000a_In our latest #SMTLive Twitter chat, we looked at how you define brand voice on social, which sparked some great recommendations from our community._x000a__x000a_#socialmedia"/>
    <s v="https://www.socialmediatoday.com/news/smtlive-recap-defining-brand-voice/556881/"/>
    <s v="socialmediatoday.com"/>
    <x v="16"/>
    <m/>
    <s v="http://pbs.twimg.com/profile_images/846409220832473088/-1Wh0Keo_normal.jpg"/>
    <x v="112"/>
    <s v="https://twitter.com/#!/cjscribe/status/1140146798075502593"/>
    <m/>
    <m/>
    <s v="1140146798075502593"/>
    <m/>
    <b v="0"/>
    <n v="0"/>
    <s v=""/>
    <b v="0"/>
    <s v="en"/>
    <m/>
    <s v=""/>
    <b v="0"/>
    <n v="0"/>
    <s v=""/>
    <s v="IFTTT"/>
    <b v="0"/>
    <s v="1140146798075502593"/>
    <s v="Tweet"/>
    <n v="0"/>
    <n v="0"/>
    <m/>
    <m/>
    <m/>
    <m/>
    <m/>
    <m/>
    <m/>
    <m/>
    <n v="2"/>
    <s v="2"/>
    <s v="2"/>
    <n v="2"/>
    <n v="6.666666666666667"/>
    <n v="0"/>
    <n v="0"/>
    <n v="0"/>
    <n v="0"/>
    <n v="28"/>
    <n v="93.33333333333333"/>
    <n v="30"/>
  </r>
  <r>
    <s v="cjscribe"/>
    <s v="cjscribe"/>
    <m/>
    <m/>
    <m/>
    <m/>
    <m/>
    <m/>
    <m/>
    <m/>
    <s v="No"/>
    <n v="134"/>
    <m/>
    <m/>
    <x v="0"/>
    <d v="2019-06-18T07:06:31.000"/>
    <s v="#SMTLive Recap: Expertly Crafting Your Brand Voice https://t.co/L77RW4Bn4V_x000a__x000a_How do you craft your brand voice? We asked our #SMTLive community for their thoughts._x000a__x000a_#socialmedia"/>
    <s v="https://www.socialmediatoday.com/news/smtlive-recap-expertly-crafting-your-brand-voice/556982/"/>
    <s v="socialmediatoday.com"/>
    <x v="16"/>
    <m/>
    <s v="http://pbs.twimg.com/profile_images/846409220832473088/-1Wh0Keo_normal.jpg"/>
    <x v="113"/>
    <s v="https://twitter.com/#!/cjscribe/status/1140878440268214273"/>
    <m/>
    <m/>
    <s v="1140878440268214273"/>
    <m/>
    <b v="0"/>
    <n v="0"/>
    <s v=""/>
    <b v="0"/>
    <s v="en"/>
    <m/>
    <s v=""/>
    <b v="0"/>
    <n v="0"/>
    <s v=""/>
    <s v="IFTTT"/>
    <b v="0"/>
    <s v="1140878440268214273"/>
    <s v="Tweet"/>
    <n v="0"/>
    <n v="0"/>
    <m/>
    <m/>
    <m/>
    <m/>
    <m/>
    <m/>
    <m/>
    <m/>
    <n v="2"/>
    <s v="2"/>
    <s v="2"/>
    <n v="1"/>
    <n v="4.3478260869565215"/>
    <n v="0"/>
    <n v="0"/>
    <n v="0"/>
    <n v="0"/>
    <n v="22"/>
    <n v="95.65217391304348"/>
    <n v="23"/>
  </r>
  <r>
    <s v="jamesbullock81"/>
    <s v="jamesbullock81"/>
    <m/>
    <m/>
    <m/>
    <m/>
    <m/>
    <m/>
    <m/>
    <m/>
    <s v="No"/>
    <n v="135"/>
    <m/>
    <m/>
    <x v="0"/>
    <d v="2019-06-16T06:43:05.000"/>
    <s v="#SMTLIve Recap: Defining Brand Voice https://t.co/eXM7jdkeCd https://t.co/aKNcCa25xa"/>
    <s v="https://www.socialmediatoday.com/news/smtlive-recap-defining-brand-voice/556881/?utm_source=dlvr.it&amp;utm_medium=twitter"/>
    <s v="socialmediatoday.com"/>
    <x v="3"/>
    <s v="https://pbs.twimg.com/media/D9KeWpFUIAIkDFd.jpg"/>
    <s v="https://pbs.twimg.com/media/D9KeWpFUIAIkDFd.jpg"/>
    <x v="114"/>
    <s v="https://twitter.com/#!/jamesbullock81/status/1140147769035747329"/>
    <m/>
    <m/>
    <s v="1140147769035747329"/>
    <m/>
    <b v="0"/>
    <n v="0"/>
    <s v=""/>
    <b v="0"/>
    <s v="en"/>
    <m/>
    <s v=""/>
    <b v="0"/>
    <n v="0"/>
    <s v=""/>
    <s v="dlvr.it"/>
    <b v="0"/>
    <s v="1140147769035747329"/>
    <s v="Tweet"/>
    <n v="0"/>
    <n v="0"/>
    <m/>
    <m/>
    <m/>
    <m/>
    <m/>
    <m/>
    <m/>
    <m/>
    <n v="2"/>
    <s v="2"/>
    <s v="2"/>
    <n v="0"/>
    <n v="0"/>
    <n v="0"/>
    <n v="0"/>
    <n v="0"/>
    <n v="0"/>
    <n v="5"/>
    <n v="100"/>
    <n v="5"/>
  </r>
  <r>
    <s v="jamesbullock81"/>
    <s v="jamesbullock81"/>
    <m/>
    <m/>
    <m/>
    <m/>
    <m/>
    <m/>
    <m/>
    <m/>
    <s v="No"/>
    <n v="136"/>
    <m/>
    <m/>
    <x v="0"/>
    <d v="2019-06-18T07:08:04.000"/>
    <s v="#SMTLive Recap: Expertly Crafting Your Brand Voice https://t.co/86rrP8BXFK https://t.co/6oKMvOTLZv"/>
    <s v="https://www.socialmediatoday.com/news/smtlive-recap-expertly-crafting-your-brand-voice/556982/?utm_source=dlvr.it&amp;utm_medium=twitter"/>
    <s v="socialmediatoday.com"/>
    <x v="3"/>
    <s v="https://pbs.twimg.com/media/D9U3P_mVAAAr6de.jpg"/>
    <s v="https://pbs.twimg.com/media/D9U3P_mVAAAr6de.jpg"/>
    <x v="115"/>
    <s v="https://twitter.com/#!/jamesbullock81/status/1140878830111883264"/>
    <m/>
    <m/>
    <s v="1140878830111883264"/>
    <m/>
    <b v="0"/>
    <n v="0"/>
    <s v=""/>
    <b v="0"/>
    <s v="en"/>
    <m/>
    <s v=""/>
    <b v="0"/>
    <n v="0"/>
    <s v=""/>
    <s v="dlvr.it"/>
    <b v="0"/>
    <s v="1140878830111883264"/>
    <s v="Tweet"/>
    <n v="0"/>
    <n v="0"/>
    <m/>
    <m/>
    <m/>
    <m/>
    <m/>
    <m/>
    <m/>
    <m/>
    <n v="2"/>
    <s v="2"/>
    <s v="2"/>
    <n v="1"/>
    <n v="14.285714285714286"/>
    <n v="0"/>
    <n v="0"/>
    <n v="0"/>
    <n v="0"/>
    <n v="6"/>
    <n v="85.71428571428571"/>
    <n v="7"/>
  </r>
  <r>
    <s v="blairallenagen1"/>
    <s v="blairallenagen1"/>
    <m/>
    <m/>
    <m/>
    <m/>
    <m/>
    <m/>
    <m/>
    <m/>
    <s v="No"/>
    <n v="137"/>
    <m/>
    <m/>
    <x v="0"/>
    <d v="2019-05-16T07:54:08.000"/>
    <s v="#SMTLive Recap: Everything You Need to Know about TikTok https://t.co/a0BjG6c9ih https://t.co/LRQZ7ZlrDn"/>
    <s v="https://www.socialmediatoday.com/news/smtlive-recap-everything-you-need-to-know-about-tiktok/554765/?utm_source=dlvr.it&amp;utm_medium=twitter"/>
    <s v="socialmediatoday.com"/>
    <x v="3"/>
    <s v="https://pbs.twimg.com/media/D6rFVKuUwAMCUw6.jpg"/>
    <s v="https://pbs.twimg.com/media/D6rFVKuUwAMCUw6.jpg"/>
    <x v="116"/>
    <s v="https://twitter.com/#!/blairallenagen1/status/1128931625461411840"/>
    <m/>
    <m/>
    <s v="1128931625461411840"/>
    <m/>
    <b v="0"/>
    <n v="0"/>
    <s v=""/>
    <b v="0"/>
    <s v="en"/>
    <m/>
    <s v=""/>
    <b v="0"/>
    <n v="1"/>
    <s v=""/>
    <s v="dlvr.it"/>
    <b v="0"/>
    <s v="1128931625461411840"/>
    <s v="Retweet"/>
    <n v="0"/>
    <n v="0"/>
    <m/>
    <m/>
    <m/>
    <m/>
    <m/>
    <m/>
    <m/>
    <m/>
    <n v="4"/>
    <s v="2"/>
    <s v="2"/>
    <n v="0"/>
    <n v="0"/>
    <n v="0"/>
    <n v="0"/>
    <n v="0"/>
    <n v="0"/>
    <n v="9"/>
    <n v="100"/>
    <n v="9"/>
  </r>
  <r>
    <s v="blairallenagen1"/>
    <s v="blairallenagen1"/>
    <m/>
    <m/>
    <m/>
    <m/>
    <m/>
    <m/>
    <m/>
    <m/>
    <s v="No"/>
    <n v="138"/>
    <m/>
    <m/>
    <x v="0"/>
    <d v="2019-06-15T07:53:37.000"/>
    <s v="RT @blairallenagen1: #SMTLive Recap: Everything You Need to Know about TikTok https://t.co/a0BjG6c9ih https://t.co/LRQZ7ZlrDn"/>
    <s v="https://www.socialmediatoday.com/news/smtlive-recap-everything-you-need-to-know-about-tiktok/554765/?utm_source=dlvr.it&amp;utm_medium=twitter"/>
    <s v="socialmediatoday.com"/>
    <x v="3"/>
    <s v="https://pbs.twimg.com/media/D6rFVKuUwAMCUw6.jpg"/>
    <s v="https://pbs.twimg.com/media/D6rFVKuUwAMCUw6.jpg"/>
    <x v="117"/>
    <s v="https://twitter.com/#!/blairallenagen1/status/1139803130491617280"/>
    <m/>
    <m/>
    <s v="1139803130491617280"/>
    <m/>
    <b v="0"/>
    <n v="0"/>
    <s v=""/>
    <b v="0"/>
    <s v="en"/>
    <m/>
    <s v=""/>
    <b v="0"/>
    <n v="1"/>
    <s v="1128931625461411840"/>
    <s v="dlvr.it"/>
    <b v="0"/>
    <s v="1128931625461411840"/>
    <s v="Tweet"/>
    <n v="0"/>
    <n v="0"/>
    <m/>
    <m/>
    <m/>
    <m/>
    <m/>
    <m/>
    <m/>
    <m/>
    <n v="4"/>
    <s v="2"/>
    <s v="2"/>
    <n v="0"/>
    <n v="0"/>
    <n v="0"/>
    <n v="0"/>
    <n v="0"/>
    <n v="0"/>
    <n v="11"/>
    <n v="100"/>
    <n v="11"/>
  </r>
  <r>
    <s v="blairallenagen1"/>
    <s v="blairallenagen1"/>
    <m/>
    <m/>
    <m/>
    <m/>
    <m/>
    <m/>
    <m/>
    <m/>
    <s v="No"/>
    <n v="139"/>
    <m/>
    <m/>
    <x v="0"/>
    <d v="2019-06-16T06:43:04.000"/>
    <s v="#SMTLIve Recap: Defining Brand Voice https://t.co/03bOs2IKWt https://t.co/TT5gNawgLm"/>
    <s v="https://www.socialmediatoday.com/news/smtlive-recap-defining-brand-voice/556881/?utm_source=dlvr.it&amp;utm_medium=twitter"/>
    <s v="socialmediatoday.com"/>
    <x v="3"/>
    <s v="https://pbs.twimg.com/media/D9KeWaEUcAE47oh.jpg"/>
    <s v="https://pbs.twimg.com/media/D9KeWaEUcAE47oh.jpg"/>
    <x v="118"/>
    <s v="https://twitter.com/#!/blairallenagen1/status/1140147765206327296"/>
    <m/>
    <m/>
    <s v="1140147765206327296"/>
    <m/>
    <b v="0"/>
    <n v="0"/>
    <s v=""/>
    <b v="0"/>
    <s v="en"/>
    <m/>
    <s v=""/>
    <b v="0"/>
    <n v="0"/>
    <s v=""/>
    <s v="dlvr.it"/>
    <b v="0"/>
    <s v="1140147765206327296"/>
    <s v="Tweet"/>
    <n v="0"/>
    <n v="0"/>
    <m/>
    <m/>
    <m/>
    <m/>
    <m/>
    <m/>
    <m/>
    <m/>
    <n v="4"/>
    <s v="2"/>
    <s v="2"/>
    <n v="0"/>
    <n v="0"/>
    <n v="0"/>
    <n v="0"/>
    <n v="0"/>
    <n v="0"/>
    <n v="5"/>
    <n v="100"/>
    <n v="5"/>
  </r>
  <r>
    <s v="blairallenagen1"/>
    <s v="blairallenagen1"/>
    <m/>
    <m/>
    <m/>
    <m/>
    <m/>
    <m/>
    <m/>
    <m/>
    <s v="No"/>
    <n v="140"/>
    <m/>
    <m/>
    <x v="0"/>
    <d v="2019-06-18T07:08:04.000"/>
    <s v="#SMTLive Recap: Expertly Crafting Your Brand Voice https://t.co/BvtQUQ7oNu https://t.co/S6T2vaXgML"/>
    <s v="https://www.socialmediatoday.com/news/smtlive-recap-expertly-crafting-your-brand-voice/556982/?utm_source=dlvr.it&amp;utm_medium=twitter"/>
    <s v="socialmediatoday.com"/>
    <x v="3"/>
    <s v="https://pbs.twimg.com/media/D9U3QAZVUAAf9Ja.jpg"/>
    <s v="https://pbs.twimg.com/media/D9U3QAZVUAAf9Ja.jpg"/>
    <x v="115"/>
    <s v="https://twitter.com/#!/blairallenagen1/status/1140878830267035648"/>
    <m/>
    <m/>
    <s v="1140878830267035648"/>
    <m/>
    <b v="0"/>
    <n v="0"/>
    <s v=""/>
    <b v="0"/>
    <s v="en"/>
    <m/>
    <s v=""/>
    <b v="0"/>
    <n v="0"/>
    <s v=""/>
    <s v="dlvr.it"/>
    <b v="0"/>
    <s v="1140878830267035648"/>
    <s v="Tweet"/>
    <n v="0"/>
    <n v="0"/>
    <m/>
    <m/>
    <m/>
    <m/>
    <m/>
    <m/>
    <m/>
    <m/>
    <n v="4"/>
    <s v="2"/>
    <s v="2"/>
    <n v="1"/>
    <n v="14.285714285714286"/>
    <n v="0"/>
    <n v="0"/>
    <n v="0"/>
    <n v="0"/>
    <n v="6"/>
    <n v="85.71428571428571"/>
    <n v="7"/>
  </r>
  <r>
    <s v="bzsms"/>
    <s v="bzsms"/>
    <m/>
    <m/>
    <m/>
    <m/>
    <m/>
    <m/>
    <m/>
    <m/>
    <s v="No"/>
    <n v="141"/>
    <m/>
    <m/>
    <x v="0"/>
    <d v="2019-06-16T07:11:18.000"/>
    <s v="#SMTLIve Recap: Defining Brand Voice https://t.co/wPuwsm2ClC"/>
    <s v="https://www.socialmediatoday.com/news/smtlive-recap-defining-brand-voice/556881/"/>
    <s v="socialmediatoday.com"/>
    <x v="3"/>
    <m/>
    <s v="http://pbs.twimg.com/profile_images/896705564465479681/9Nc3o-uo_normal.jpg"/>
    <x v="119"/>
    <s v="https://twitter.com/#!/bzsms/status/1140154870684618752"/>
    <m/>
    <m/>
    <s v="1140154870684618752"/>
    <m/>
    <b v="0"/>
    <n v="0"/>
    <s v=""/>
    <b v="0"/>
    <s v="en"/>
    <m/>
    <s v=""/>
    <b v="0"/>
    <n v="0"/>
    <s v=""/>
    <s v="IFTTT"/>
    <b v="0"/>
    <s v="1140154870684618752"/>
    <s v="Tweet"/>
    <n v="0"/>
    <n v="0"/>
    <m/>
    <m/>
    <m/>
    <m/>
    <m/>
    <m/>
    <m/>
    <m/>
    <n v="2"/>
    <s v="2"/>
    <s v="2"/>
    <n v="0"/>
    <n v="0"/>
    <n v="0"/>
    <n v="0"/>
    <n v="0"/>
    <n v="0"/>
    <n v="5"/>
    <n v="100"/>
    <n v="5"/>
  </r>
  <r>
    <s v="bzsms"/>
    <s v="bzsms"/>
    <m/>
    <m/>
    <m/>
    <m/>
    <m/>
    <m/>
    <m/>
    <m/>
    <s v="No"/>
    <n v="142"/>
    <m/>
    <m/>
    <x v="0"/>
    <d v="2019-06-18T07:11:22.000"/>
    <s v="#SMTLive Recap: Expertly Crafting Your Brand Voice https://t.co/9jqxyDzCtC"/>
    <s v="https://www.socialmediatoday.com/news/smtlive-recap-expertly-crafting-your-brand-voice/556982/"/>
    <s v="socialmediatoday.com"/>
    <x v="3"/>
    <m/>
    <s v="http://pbs.twimg.com/profile_images/896705564465479681/9Nc3o-uo_normal.jpg"/>
    <x v="120"/>
    <s v="https://twitter.com/#!/bzsms/status/1140879659720237056"/>
    <m/>
    <m/>
    <s v="1140879659720237056"/>
    <m/>
    <b v="0"/>
    <n v="0"/>
    <s v=""/>
    <b v="0"/>
    <s v="en"/>
    <m/>
    <s v=""/>
    <b v="0"/>
    <n v="0"/>
    <s v=""/>
    <s v="IFTTT"/>
    <b v="0"/>
    <s v="1140879659720237056"/>
    <s v="Tweet"/>
    <n v="0"/>
    <n v="0"/>
    <m/>
    <m/>
    <m/>
    <m/>
    <m/>
    <m/>
    <m/>
    <m/>
    <n v="2"/>
    <s v="2"/>
    <s v="2"/>
    <n v="1"/>
    <n v="14.285714285714286"/>
    <n v="0"/>
    <n v="0"/>
    <n v="0"/>
    <n v="0"/>
    <n v="6"/>
    <n v="85.71428571428571"/>
    <n v="7"/>
  </r>
  <r>
    <s v="keithflynn"/>
    <s v="keithflynn"/>
    <m/>
    <m/>
    <m/>
    <m/>
    <m/>
    <m/>
    <m/>
    <m/>
    <s v="No"/>
    <n v="143"/>
    <m/>
    <m/>
    <x v="0"/>
    <d v="2019-06-16T07:57:16.000"/>
    <s v="#SMTLIve Recap: Defining Brand Voice https://t.co/wPoZJDdMWZ"/>
    <s v="https://www.socialmediatoday.com/news/smtlive-recap-defining-brand-voice/556881/"/>
    <s v="socialmediatoday.com"/>
    <x v="3"/>
    <m/>
    <s v="http://pbs.twimg.com/profile_images/1042648534317596672/XQW2BGvd_normal.jpg"/>
    <x v="121"/>
    <s v="https://twitter.com/#!/keithflynn/status/1140166436339535872"/>
    <m/>
    <m/>
    <s v="1140166436339535872"/>
    <m/>
    <b v="0"/>
    <n v="0"/>
    <s v=""/>
    <b v="0"/>
    <s v="en"/>
    <m/>
    <s v=""/>
    <b v="0"/>
    <n v="0"/>
    <s v=""/>
    <s v="IFTTT"/>
    <b v="0"/>
    <s v="1140166436339535872"/>
    <s v="Tweet"/>
    <n v="0"/>
    <n v="0"/>
    <m/>
    <m/>
    <m/>
    <m/>
    <m/>
    <m/>
    <m/>
    <m/>
    <n v="2"/>
    <s v="2"/>
    <s v="2"/>
    <n v="0"/>
    <n v="0"/>
    <n v="0"/>
    <n v="0"/>
    <n v="0"/>
    <n v="0"/>
    <n v="5"/>
    <n v="100"/>
    <n v="5"/>
  </r>
  <r>
    <s v="keithflynn"/>
    <s v="keithflynn"/>
    <m/>
    <m/>
    <m/>
    <m/>
    <m/>
    <m/>
    <m/>
    <m/>
    <s v="No"/>
    <n v="144"/>
    <m/>
    <m/>
    <x v="0"/>
    <d v="2019-06-18T07:57:29.000"/>
    <s v="#SMTLive Recap: Expertly Crafting Your Brand Voice https://t.co/9TQVc1Snhi"/>
    <s v="https://www.socialmediatoday.com/news/smtlive-recap-expertly-crafting-your-brand-voice/556982/"/>
    <s v="socialmediatoday.com"/>
    <x v="3"/>
    <m/>
    <s v="http://pbs.twimg.com/profile_images/1042648534317596672/XQW2BGvd_normal.jpg"/>
    <x v="122"/>
    <s v="https://twitter.com/#!/keithflynn/status/1140891267909541888"/>
    <m/>
    <m/>
    <s v="1140891267909541888"/>
    <m/>
    <b v="0"/>
    <n v="0"/>
    <s v=""/>
    <b v="0"/>
    <s v="en"/>
    <m/>
    <s v=""/>
    <b v="0"/>
    <n v="0"/>
    <s v=""/>
    <s v="IFTTT"/>
    <b v="0"/>
    <s v="1140891267909541888"/>
    <s v="Tweet"/>
    <n v="0"/>
    <n v="0"/>
    <m/>
    <m/>
    <m/>
    <m/>
    <m/>
    <m/>
    <m/>
    <m/>
    <n v="2"/>
    <s v="2"/>
    <s v="2"/>
    <n v="1"/>
    <n v="14.285714285714286"/>
    <n v="0"/>
    <n v="0"/>
    <n v="0"/>
    <n v="0"/>
    <n v="6"/>
    <n v="85.71428571428571"/>
    <n v="7"/>
  </r>
  <r>
    <s v="junelevenco"/>
    <s v="junelevenco"/>
    <m/>
    <m/>
    <m/>
    <m/>
    <m/>
    <m/>
    <m/>
    <m/>
    <s v="No"/>
    <n v="145"/>
    <m/>
    <m/>
    <x v="0"/>
    <d v="2019-06-18T08:01:35.000"/>
    <s v="#SMTLive Recap: Expertly Crafting Your Brand Voice https://t.co/xYSrRRMOPo https://t.co/svcsH5a4wM"/>
    <s v="https://www.socialmediatoday.com/news/smtlive-recap-expertly-crafting-your-brand-voice/556982/?utm_source=dlvr.it&amp;utm_medium=twitter"/>
    <s v="socialmediatoday.com"/>
    <x v="3"/>
    <s v="https://pbs.twimg.com/media/D9VDf_BVAAA0fXi.jpg"/>
    <s v="https://pbs.twimg.com/media/D9VDf_BVAAA0fXi.jpg"/>
    <x v="123"/>
    <s v="https://twitter.com/#!/junelevenco/status/1140892299078975489"/>
    <m/>
    <m/>
    <s v="1140892299078975489"/>
    <m/>
    <b v="0"/>
    <n v="0"/>
    <s v=""/>
    <b v="0"/>
    <s v="en"/>
    <m/>
    <s v=""/>
    <b v="0"/>
    <n v="0"/>
    <s v=""/>
    <s v="dlvr.it"/>
    <b v="0"/>
    <s v="1140892299078975489"/>
    <s v="Tweet"/>
    <n v="0"/>
    <n v="0"/>
    <m/>
    <m/>
    <m/>
    <m/>
    <m/>
    <m/>
    <m/>
    <m/>
    <n v="1"/>
    <s v="2"/>
    <s v="2"/>
    <n v="1"/>
    <n v="14.285714285714286"/>
    <n v="0"/>
    <n v="0"/>
    <n v="0"/>
    <n v="0"/>
    <n v="6"/>
    <n v="85.71428571428571"/>
    <n v="7"/>
  </r>
  <r>
    <s v="giovanbatistag"/>
    <s v="giovanbatistag"/>
    <m/>
    <m/>
    <m/>
    <m/>
    <m/>
    <m/>
    <m/>
    <m/>
    <s v="No"/>
    <n v="146"/>
    <m/>
    <m/>
    <x v="0"/>
    <d v="2019-06-16T09:00:35.000"/>
    <s v="#SMTLIve Recap: Defining Brand Voice https://t.co/GXv31zoUOz https://t.co/vwS6N2Bu5A"/>
    <s v="https://www.socialmediatoday.com/news/smtlive-recap-defining-brand-voice/556881/?utm_source=dlvr.it&amp;utm_medium=twitter"/>
    <s v="socialmediatoday.com"/>
    <x v="3"/>
    <s v="https://pbs.twimg.com/media/D9K900EU0AgxEkT.jpg"/>
    <s v="https://pbs.twimg.com/media/D9K900EU0AgxEkT.jpg"/>
    <x v="124"/>
    <s v="https://twitter.com/#!/giovanbatistag/status/1140182372270276610"/>
    <m/>
    <m/>
    <s v="1140182372270276610"/>
    <m/>
    <b v="0"/>
    <n v="0"/>
    <s v=""/>
    <b v="0"/>
    <s v="en"/>
    <m/>
    <s v=""/>
    <b v="0"/>
    <n v="0"/>
    <s v=""/>
    <s v="dlvr.it"/>
    <b v="0"/>
    <s v="1140182372270276610"/>
    <s v="Tweet"/>
    <n v="0"/>
    <n v="0"/>
    <m/>
    <m/>
    <m/>
    <m/>
    <m/>
    <m/>
    <m/>
    <m/>
    <n v="2"/>
    <s v="2"/>
    <s v="2"/>
    <n v="0"/>
    <n v="0"/>
    <n v="0"/>
    <n v="0"/>
    <n v="0"/>
    <n v="0"/>
    <n v="5"/>
    <n v="100"/>
    <n v="5"/>
  </r>
  <r>
    <s v="giovanbatistag"/>
    <s v="giovanbatistag"/>
    <m/>
    <m/>
    <m/>
    <m/>
    <m/>
    <m/>
    <m/>
    <m/>
    <s v="No"/>
    <n v="147"/>
    <m/>
    <m/>
    <x v="0"/>
    <d v="2019-06-18T08:12:05.000"/>
    <s v="#SMTLive Recap: Expertly Crafting Your Brand Voice https://t.co/lNg2xI46zN https://t.co/x3jxANhvCq"/>
    <s v="https://www.socialmediatoday.com/news/smtlive-recap-expertly-crafting-your-brand-voice/556982/?utm_source=dlvr.it&amp;utm_medium=twitter"/>
    <s v="socialmediatoday.com"/>
    <x v="3"/>
    <s v="https://pbs.twimg.com/media/D9VF51LUYAAO_wr.jpg"/>
    <s v="https://pbs.twimg.com/media/D9VF51LUYAAO_wr.jpg"/>
    <x v="125"/>
    <s v="https://twitter.com/#!/giovanbatistag/status/1140894941981233153"/>
    <m/>
    <m/>
    <s v="1140894941981233153"/>
    <m/>
    <b v="0"/>
    <n v="0"/>
    <s v=""/>
    <b v="0"/>
    <s v="en"/>
    <m/>
    <s v=""/>
    <b v="0"/>
    <n v="0"/>
    <s v=""/>
    <s v="dlvr.it"/>
    <b v="0"/>
    <s v="1140894941981233153"/>
    <s v="Tweet"/>
    <n v="0"/>
    <n v="0"/>
    <m/>
    <m/>
    <m/>
    <m/>
    <m/>
    <m/>
    <m/>
    <m/>
    <n v="2"/>
    <s v="2"/>
    <s v="2"/>
    <n v="1"/>
    <n v="14.285714285714286"/>
    <n v="0"/>
    <n v="0"/>
    <n v="0"/>
    <n v="0"/>
    <n v="6"/>
    <n v="85.71428571428571"/>
    <n v="7"/>
  </r>
  <r>
    <s v="followermob"/>
    <s v="followermob"/>
    <m/>
    <m/>
    <m/>
    <m/>
    <m/>
    <m/>
    <m/>
    <m/>
    <s v="No"/>
    <n v="148"/>
    <m/>
    <m/>
    <x v="0"/>
    <d v="2019-06-16T08:17:22.000"/>
    <s v="#SMTLIve Recap: Defining Brand Voice https://t.co/Wuoi4QIChB"/>
    <s v="https://www.socialmediatoday.com/news/smtlive-recap-defining-brand-voice/556881/"/>
    <s v="socialmediatoday.com"/>
    <x v="3"/>
    <m/>
    <s v="http://pbs.twimg.com/profile_images/3346866136/44bafe581019fa2603283cbc5e41f3ff_normal.png"/>
    <x v="126"/>
    <s v="https://twitter.com/#!/followermob/status/1140171494041034752"/>
    <m/>
    <m/>
    <s v="1140171494041034752"/>
    <m/>
    <b v="0"/>
    <n v="0"/>
    <s v=""/>
    <b v="0"/>
    <s v="en"/>
    <m/>
    <s v=""/>
    <b v="0"/>
    <n v="0"/>
    <s v=""/>
    <s v="Hootsuite Inc."/>
    <b v="0"/>
    <s v="1140171494041034752"/>
    <s v="Tweet"/>
    <n v="0"/>
    <n v="0"/>
    <m/>
    <m/>
    <m/>
    <m/>
    <m/>
    <m/>
    <m/>
    <m/>
    <n v="2"/>
    <s v="2"/>
    <s v="2"/>
    <n v="0"/>
    <n v="0"/>
    <n v="0"/>
    <n v="0"/>
    <n v="0"/>
    <n v="0"/>
    <n v="5"/>
    <n v="100"/>
    <n v="5"/>
  </r>
  <r>
    <s v="followermob"/>
    <s v="followermob"/>
    <m/>
    <m/>
    <m/>
    <m/>
    <m/>
    <m/>
    <m/>
    <m/>
    <s v="No"/>
    <n v="149"/>
    <m/>
    <m/>
    <x v="0"/>
    <d v="2019-06-18T08:19:38.000"/>
    <s v="#SMTLive Recap: Expertly Crafting Your Brand Voice https://t.co/6CwCBeLCN8"/>
    <s v="https://www.socialmediatoday.com/news/smtlive-recap-expertly-crafting-your-brand-voice/556982/"/>
    <s v="socialmediatoday.com"/>
    <x v="3"/>
    <m/>
    <s v="http://pbs.twimg.com/profile_images/3346866136/44bafe581019fa2603283cbc5e41f3ff_normal.png"/>
    <x v="127"/>
    <s v="https://twitter.com/#!/followermob/status/1140896840663150593"/>
    <m/>
    <m/>
    <s v="1140896840663150593"/>
    <m/>
    <b v="0"/>
    <n v="0"/>
    <s v=""/>
    <b v="0"/>
    <s v="en"/>
    <m/>
    <s v=""/>
    <b v="0"/>
    <n v="0"/>
    <s v=""/>
    <s v="Hootsuite Inc."/>
    <b v="0"/>
    <s v="1140896840663150593"/>
    <s v="Tweet"/>
    <n v="0"/>
    <n v="0"/>
    <m/>
    <m/>
    <m/>
    <m/>
    <m/>
    <m/>
    <m/>
    <m/>
    <n v="2"/>
    <s v="2"/>
    <s v="2"/>
    <n v="1"/>
    <n v="14.285714285714286"/>
    <n v="0"/>
    <n v="0"/>
    <n v="0"/>
    <n v="0"/>
    <n v="6"/>
    <n v="85.71428571428571"/>
    <n v="7"/>
  </r>
  <r>
    <s v="janevlyang"/>
    <s v="socialmedia2day"/>
    <m/>
    <m/>
    <m/>
    <m/>
    <m/>
    <m/>
    <m/>
    <m/>
    <s v="No"/>
    <n v="150"/>
    <m/>
    <m/>
    <x v="1"/>
    <d v="2019-06-18T08:31:42.000"/>
    <s v="#SMTLive Recap: Defining Brand Voice https://t.co/76ox4YZfMU via @socialmedia2day"/>
    <s v="https://www.socialmediatoday.com/news/smtlive-recap-defining-brand-voice/556881/?utm_source=Sailthru&amp;utm_medium=email&amp;utm_campaign=Issue:%202019-06-17%20Social%20Media%20Today%20Newsletter%20%5Bissue:21452%5D&amp;utm_term=Social%20Media%20Today"/>
    <s v="socialmediatoday.com"/>
    <x v="3"/>
    <m/>
    <s v="http://pbs.twimg.com/profile_images/1123135282784550914/zaT_1nRw_normal.jpg"/>
    <x v="128"/>
    <s v="https://twitter.com/#!/janevlyang/status/1140899878597353472"/>
    <m/>
    <m/>
    <s v="1140899878597353472"/>
    <m/>
    <b v="0"/>
    <n v="0"/>
    <s v=""/>
    <b v="0"/>
    <s v="en"/>
    <m/>
    <s v=""/>
    <b v="0"/>
    <n v="0"/>
    <s v=""/>
    <s v="Twitter for iPhone"/>
    <b v="0"/>
    <s v="1140899878597353472"/>
    <s v="Tweet"/>
    <n v="0"/>
    <n v="0"/>
    <s v="148.9959216,-35.480260417 _x000a_149.263643456,-35.480260417 _x000a_149.263643456,-35.147699163 _x000a_148.9959216,-35.147699163"/>
    <s v="Australia"/>
    <s v="AU"/>
    <s v="Canberra, Australian Capital Territory"/>
    <s v="01e4b0c84959d430"/>
    <s v="Canberra"/>
    <s v="city"/>
    <s v="https://api.twitter.com/1.1/geo/id/01e4b0c84959d430.json"/>
    <n v="1"/>
    <s v="1"/>
    <s v="1"/>
    <n v="0"/>
    <n v="0"/>
    <n v="0"/>
    <n v="0"/>
    <n v="0"/>
    <n v="0"/>
    <n v="7"/>
    <n v="100"/>
    <n v="7"/>
  </r>
  <r>
    <s v="some_marinosson"/>
    <s v="some_marinosson"/>
    <m/>
    <m/>
    <m/>
    <m/>
    <m/>
    <m/>
    <m/>
    <m/>
    <s v="No"/>
    <n v="151"/>
    <m/>
    <m/>
    <x v="0"/>
    <d v="2019-06-16T07:09:27.000"/>
    <s v="#SocialMediaTips #SMTLIve Recap: Defining Brand Voice https://t.co/xlvJSfIjRu #socialmedia #DigitalMarketing"/>
    <s v="https://www.socialmediatoday.com/news/smtlive-recap-defining-brand-voice/556881/"/>
    <s v="socialmediatoday.com"/>
    <x v="17"/>
    <m/>
    <s v="http://pbs.twimg.com/profile_images/796829915819675648/IPI1Ko6Q_normal.jpg"/>
    <x v="129"/>
    <s v="https://twitter.com/#!/some_marinosson/status/1140154401807638528"/>
    <m/>
    <m/>
    <s v="1140154401807638528"/>
    <m/>
    <b v="0"/>
    <n v="0"/>
    <s v=""/>
    <b v="0"/>
    <s v="en"/>
    <m/>
    <s v=""/>
    <b v="0"/>
    <n v="0"/>
    <s v=""/>
    <s v="Twibble.io"/>
    <b v="0"/>
    <s v="1140154401807638528"/>
    <s v="Tweet"/>
    <n v="0"/>
    <n v="0"/>
    <m/>
    <m/>
    <m/>
    <m/>
    <m/>
    <m/>
    <m/>
    <m/>
    <n v="2"/>
    <s v="9"/>
    <s v="9"/>
    <n v="0"/>
    <n v="0"/>
    <n v="0"/>
    <n v="0"/>
    <n v="0"/>
    <n v="0"/>
    <n v="8"/>
    <n v="100"/>
    <n v="8"/>
  </r>
  <r>
    <s v="some_marinosson"/>
    <s v="some_marinosson"/>
    <m/>
    <m/>
    <m/>
    <m/>
    <m/>
    <m/>
    <m/>
    <m/>
    <s v="No"/>
    <n v="152"/>
    <m/>
    <m/>
    <x v="0"/>
    <d v="2019-06-18T08:39:34.000"/>
    <s v="#SocialMediaTips #SMTLive Recap: Expertly Crafting Your Brand Voice https://t.co/lNNXbTEe1H #socialmedia #DigitalMarketing"/>
    <s v="https://www.socialmediatoday.com/news/smtlive-recap-expertly-crafting-your-brand-voice/556982/"/>
    <s v="socialmediatoday.com"/>
    <x v="17"/>
    <m/>
    <s v="http://pbs.twimg.com/profile_images/796829915819675648/IPI1Ko6Q_normal.jpg"/>
    <x v="130"/>
    <s v="https://twitter.com/#!/some_marinosson/status/1140901856081797120"/>
    <m/>
    <m/>
    <s v="1140901856081797120"/>
    <m/>
    <b v="0"/>
    <n v="0"/>
    <s v=""/>
    <b v="0"/>
    <s v="en"/>
    <m/>
    <s v=""/>
    <b v="0"/>
    <n v="0"/>
    <s v=""/>
    <s v="Twibble.io"/>
    <b v="0"/>
    <s v="1140901856081797120"/>
    <s v="Tweet"/>
    <n v="0"/>
    <n v="0"/>
    <m/>
    <m/>
    <m/>
    <m/>
    <m/>
    <m/>
    <m/>
    <m/>
    <n v="2"/>
    <s v="9"/>
    <s v="9"/>
    <n v="1"/>
    <n v="10"/>
    <n v="0"/>
    <n v="0"/>
    <n v="0"/>
    <n v="0"/>
    <n v="9"/>
    <n v="90"/>
    <n v="10"/>
  </r>
  <r>
    <s v="dmalert"/>
    <s v="some_marinosson"/>
    <m/>
    <m/>
    <m/>
    <m/>
    <m/>
    <m/>
    <m/>
    <m/>
    <s v="No"/>
    <n v="153"/>
    <m/>
    <m/>
    <x v="1"/>
    <d v="2019-06-18T08:40:41.000"/>
    <s v="RT @SoMe_Marinosson: #SocialMediaTips #SMTLive Recap: Expertly Crafting Your Brand Voice https://t.co/HYuQWcTd6n #socialmedia #DigitalMarketing"/>
    <s v="https://www.socialmediatoday.com/news/smtlive-recap-expertly-crafting-your-brand-voice/556982/"/>
    <s v="socialmediatoday.com"/>
    <x v="17"/>
    <m/>
    <s v="http://pbs.twimg.com/profile_images/736879472750780416/_GsBKi2F_normal.jpg"/>
    <x v="131"/>
    <s v="https://twitter.com/#!/dmalert/status/1140902139033804800"/>
    <m/>
    <m/>
    <s v="1140902139033804800"/>
    <m/>
    <b v="0"/>
    <n v="0"/>
    <s v=""/>
    <b v="0"/>
    <s v="en"/>
    <m/>
    <s v=""/>
    <b v="0"/>
    <n v="0"/>
    <s v=""/>
    <s v="IFTTT"/>
    <b v="0"/>
    <s v="1140902139033804800"/>
    <s v="Tweet"/>
    <n v="0"/>
    <n v="0"/>
    <m/>
    <m/>
    <m/>
    <m/>
    <m/>
    <m/>
    <m/>
    <m/>
    <n v="1"/>
    <s v="9"/>
    <s v="9"/>
    <n v="1"/>
    <n v="8.333333333333334"/>
    <n v="0"/>
    <n v="0"/>
    <n v="0"/>
    <n v="0"/>
    <n v="11"/>
    <n v="91.66666666666667"/>
    <n v="12"/>
  </r>
  <r>
    <s v="missshandarenee"/>
    <s v="missshandarenee"/>
    <m/>
    <m/>
    <m/>
    <m/>
    <m/>
    <m/>
    <m/>
    <m/>
    <s v="No"/>
    <n v="154"/>
    <m/>
    <m/>
    <x v="0"/>
    <d v="2019-06-18T09:02:04.000"/>
    <s v="#SMTLive Recap: Expertly Crafting Your Brand Voice https://t.co/Pc5yBGyMRb https://t.co/v8miz1ALzh"/>
    <s v="https://www.socialmediatoday.com/news/smtlive-recap-expertly-crafting-your-brand-voice/556982/?utm_source=dlvr.it&amp;utm_medium=twitter"/>
    <s v="socialmediatoday.com"/>
    <x v="3"/>
    <s v="https://pbs.twimg.com/media/D9VRV41VUAAVs3P.jpg"/>
    <s v="https://pbs.twimg.com/media/D9VRV41VUAAVs3P.jpg"/>
    <x v="132"/>
    <s v="https://twitter.com/#!/missshandarenee/status/1140907518715031552"/>
    <m/>
    <m/>
    <s v="1140907518715031552"/>
    <m/>
    <b v="0"/>
    <n v="0"/>
    <s v=""/>
    <b v="0"/>
    <s v="en"/>
    <m/>
    <s v=""/>
    <b v="0"/>
    <n v="0"/>
    <s v=""/>
    <s v="dlvr.it"/>
    <b v="0"/>
    <s v="1140907518715031552"/>
    <s v="Tweet"/>
    <n v="0"/>
    <n v="0"/>
    <m/>
    <m/>
    <m/>
    <m/>
    <m/>
    <m/>
    <m/>
    <m/>
    <n v="1"/>
    <s v="2"/>
    <s v="2"/>
    <n v="1"/>
    <n v="14.285714285714286"/>
    <n v="0"/>
    <n v="0"/>
    <n v="0"/>
    <n v="0"/>
    <n v="6"/>
    <n v="85.71428571428571"/>
    <n v="7"/>
  </r>
  <r>
    <s v="danagarrison"/>
    <s v="danagarrison"/>
    <m/>
    <m/>
    <m/>
    <m/>
    <m/>
    <m/>
    <m/>
    <m/>
    <s v="No"/>
    <n v="155"/>
    <m/>
    <m/>
    <x v="0"/>
    <d v="2019-06-16T08:10:00.000"/>
    <s v="#SMTLIve Recap: Defining Brand Voice https://t.co/VSOBlUAGgG"/>
    <s v="https://www.socialmediatoday.com/news/smtlive-recap-defining-brand-voice/556881/"/>
    <s v="socialmediatoday.com"/>
    <x v="3"/>
    <m/>
    <s v="http://pbs.twimg.com/profile_images/918243413228642304/SNxPOiou_normal.jpg"/>
    <x v="133"/>
    <s v="https://twitter.com/#!/danagarrison/status/1140169643325362176"/>
    <m/>
    <m/>
    <s v="1140169643325362176"/>
    <m/>
    <b v="0"/>
    <n v="1"/>
    <s v=""/>
    <b v="0"/>
    <s v="en"/>
    <m/>
    <s v=""/>
    <b v="0"/>
    <n v="0"/>
    <s v=""/>
    <s v="SocialBee.io v2"/>
    <b v="0"/>
    <s v="1140169643325362176"/>
    <s v="Tweet"/>
    <n v="0"/>
    <n v="0"/>
    <m/>
    <m/>
    <m/>
    <m/>
    <m/>
    <m/>
    <m/>
    <m/>
    <n v="2"/>
    <s v="2"/>
    <s v="2"/>
    <n v="0"/>
    <n v="0"/>
    <n v="0"/>
    <n v="0"/>
    <n v="0"/>
    <n v="0"/>
    <n v="5"/>
    <n v="100"/>
    <n v="5"/>
  </r>
  <r>
    <s v="danagarrison"/>
    <s v="danagarrison"/>
    <m/>
    <m/>
    <m/>
    <m/>
    <m/>
    <m/>
    <m/>
    <m/>
    <s v="No"/>
    <n v="156"/>
    <m/>
    <m/>
    <x v="0"/>
    <d v="2019-06-18T09:10:01.000"/>
    <s v="#SMTLive Recap: Expertly Crafting Your Brand Voice https://t.co/k11Kbw8Ehg"/>
    <s v="https://www.socialmediatoday.com/news/smtlive-recap-expertly-crafting-your-brand-voice/556982/"/>
    <s v="socialmediatoday.com"/>
    <x v="3"/>
    <m/>
    <s v="http://pbs.twimg.com/profile_images/918243413228642304/SNxPOiou_normal.jpg"/>
    <x v="134"/>
    <s v="https://twitter.com/#!/danagarrison/status/1140909519033307137"/>
    <m/>
    <m/>
    <s v="1140909519033307137"/>
    <m/>
    <b v="0"/>
    <n v="0"/>
    <s v=""/>
    <b v="0"/>
    <s v="en"/>
    <m/>
    <s v=""/>
    <b v="0"/>
    <n v="0"/>
    <s v=""/>
    <s v="SocialBee.io v2"/>
    <b v="0"/>
    <s v="1140909519033307137"/>
    <s v="Tweet"/>
    <n v="0"/>
    <n v="0"/>
    <m/>
    <m/>
    <m/>
    <m/>
    <m/>
    <m/>
    <m/>
    <m/>
    <n v="2"/>
    <s v="2"/>
    <s v="2"/>
    <n v="1"/>
    <n v="14.285714285714286"/>
    <n v="0"/>
    <n v="0"/>
    <n v="0"/>
    <n v="0"/>
    <n v="6"/>
    <n v="85.71428571428571"/>
    <n v="7"/>
  </r>
  <r>
    <s v="robinyearsley"/>
    <s v="robinyearsley"/>
    <m/>
    <m/>
    <m/>
    <m/>
    <m/>
    <m/>
    <m/>
    <m/>
    <s v="No"/>
    <n v="157"/>
    <m/>
    <m/>
    <x v="0"/>
    <d v="2019-06-16T09:07:02.000"/>
    <s v="Defining Brand Voice #SocialMedia #SMTLIve  https://t.co/Vbp4hSobZ3"/>
    <s v="https://www.socialmediatoday.com/news/smtlive-recap-defining-brand-voice/556881/"/>
    <s v="socialmediatoday.com"/>
    <x v="18"/>
    <m/>
    <s v="http://pbs.twimg.com/profile_images/3120841902/7276aa9ca2b09cdb1a09fa6029dc8e25_normal.jpeg"/>
    <x v="135"/>
    <s v="https://twitter.com/#!/robinyearsley/status/1140183996363620352"/>
    <m/>
    <m/>
    <s v="1140183996363620352"/>
    <m/>
    <b v="0"/>
    <n v="0"/>
    <s v=""/>
    <b v="0"/>
    <s v="en"/>
    <m/>
    <s v=""/>
    <b v="0"/>
    <n v="0"/>
    <s v=""/>
    <s v="TwinyBots"/>
    <b v="0"/>
    <s v="1140183996363620352"/>
    <s v="Tweet"/>
    <n v="0"/>
    <n v="0"/>
    <m/>
    <m/>
    <m/>
    <m/>
    <m/>
    <m/>
    <m/>
    <m/>
    <n v="2"/>
    <s v="2"/>
    <s v="2"/>
    <n v="0"/>
    <n v="0"/>
    <n v="0"/>
    <n v="0"/>
    <n v="0"/>
    <n v="0"/>
    <n v="5"/>
    <n v="100"/>
    <n v="5"/>
  </r>
  <r>
    <s v="robinyearsley"/>
    <s v="robinyearsley"/>
    <m/>
    <m/>
    <m/>
    <m/>
    <m/>
    <m/>
    <m/>
    <m/>
    <s v="No"/>
    <n v="158"/>
    <m/>
    <m/>
    <x v="0"/>
    <d v="2019-06-18T09:27:01.000"/>
    <s v="Expertly Crafting Your Brand Voice #SocialMedia #SMTLive  https://t.co/UjOxn8zrXa"/>
    <s v="https://www.socialmediatoday.com/news/smtlive-recap-expertly-crafting-your-brand-voice/556982/"/>
    <s v="socialmediatoday.com"/>
    <x v="18"/>
    <m/>
    <s v="http://pbs.twimg.com/profile_images/3120841902/7276aa9ca2b09cdb1a09fa6029dc8e25_normal.jpeg"/>
    <x v="136"/>
    <s v="https://twitter.com/#!/robinyearsley/status/1140913800981471232"/>
    <m/>
    <m/>
    <s v="1140913800981471232"/>
    <m/>
    <b v="0"/>
    <n v="1"/>
    <s v=""/>
    <b v="0"/>
    <s v="en"/>
    <m/>
    <s v=""/>
    <b v="0"/>
    <n v="0"/>
    <s v=""/>
    <s v="TwinyBots"/>
    <b v="0"/>
    <s v="1140913800981471232"/>
    <s v="Tweet"/>
    <n v="0"/>
    <n v="0"/>
    <m/>
    <m/>
    <m/>
    <m/>
    <m/>
    <m/>
    <m/>
    <m/>
    <n v="2"/>
    <s v="2"/>
    <s v="2"/>
    <n v="1"/>
    <n v="14.285714285714286"/>
    <n v="0"/>
    <n v="0"/>
    <n v="0"/>
    <n v="0"/>
    <n v="6"/>
    <n v="85.71428571428571"/>
    <n v="7"/>
  </r>
  <r>
    <s v="tastefullyso"/>
    <s v="tastefullyso"/>
    <m/>
    <m/>
    <m/>
    <m/>
    <m/>
    <m/>
    <m/>
    <m/>
    <s v="No"/>
    <n v="159"/>
    <m/>
    <m/>
    <x v="0"/>
    <d v="2019-06-16T06:55:34.000"/>
    <s v="#SMTLIve Recap: Defining Brand Voice https://t.co/hdMqXDC5r7 https://t.co/b7N5DPurVa"/>
    <s v="https://www.socialmediatoday.com/news/smtlive-recap-defining-brand-voice/556881/?utm_source=dlvr.it&amp;utm_medium=twitter"/>
    <s v="socialmediatoday.com"/>
    <x v="3"/>
    <s v="https://pbs.twimg.com/media/D9KhNicU4AMQEpC.jpg"/>
    <s v="https://pbs.twimg.com/media/D9KhNicU4AMQEpC.jpg"/>
    <x v="137"/>
    <s v="https://twitter.com/#!/tastefullyso/status/1140150911383158784"/>
    <m/>
    <m/>
    <s v="1140150911383158784"/>
    <m/>
    <b v="0"/>
    <n v="0"/>
    <s v=""/>
    <b v="0"/>
    <s v="en"/>
    <m/>
    <s v=""/>
    <b v="0"/>
    <n v="0"/>
    <s v=""/>
    <s v="dlvr.it"/>
    <b v="0"/>
    <s v="1140150911383158784"/>
    <s v="Tweet"/>
    <n v="0"/>
    <n v="0"/>
    <m/>
    <m/>
    <m/>
    <m/>
    <m/>
    <m/>
    <m/>
    <m/>
    <n v="2"/>
    <s v="2"/>
    <s v="2"/>
    <n v="0"/>
    <n v="0"/>
    <n v="0"/>
    <n v="0"/>
    <n v="0"/>
    <n v="0"/>
    <n v="5"/>
    <n v="100"/>
    <n v="5"/>
  </r>
  <r>
    <s v="tastefullyso"/>
    <s v="tastefullyso"/>
    <m/>
    <m/>
    <m/>
    <m/>
    <m/>
    <m/>
    <m/>
    <m/>
    <s v="No"/>
    <n v="160"/>
    <m/>
    <m/>
    <x v="0"/>
    <d v="2019-06-18T09:40:05.000"/>
    <s v="#SMTLive Recap: Expertly Crafting Your Brand Voice https://t.co/wvPRCH8eTk https://t.co/UHNG7Z9aUH"/>
    <s v="https://www.socialmediatoday.com/news/smtlive-recap-expertly-crafting-your-brand-voice/556982/?utm_source=dlvr.it&amp;utm_medium=twitter"/>
    <s v="socialmediatoday.com"/>
    <x v="3"/>
    <s v="https://pbs.twimg.com/media/D9VaC3AUwAENKcP.jpg"/>
    <s v="https://pbs.twimg.com/media/D9VaC3AUwAENKcP.jpg"/>
    <x v="138"/>
    <s v="https://twitter.com/#!/tastefullyso/status/1140917087906304002"/>
    <m/>
    <m/>
    <s v="1140917087906304002"/>
    <m/>
    <b v="0"/>
    <n v="0"/>
    <s v=""/>
    <b v="0"/>
    <s v="en"/>
    <m/>
    <s v=""/>
    <b v="0"/>
    <n v="0"/>
    <s v=""/>
    <s v="dlvr.it"/>
    <b v="0"/>
    <s v="1140917087906304002"/>
    <s v="Tweet"/>
    <n v="0"/>
    <n v="0"/>
    <m/>
    <m/>
    <m/>
    <m/>
    <m/>
    <m/>
    <m/>
    <m/>
    <n v="2"/>
    <s v="2"/>
    <s v="2"/>
    <n v="1"/>
    <n v="14.285714285714286"/>
    <n v="0"/>
    <n v="0"/>
    <n v="0"/>
    <n v="0"/>
    <n v="6"/>
    <n v="85.71428571428571"/>
    <n v="7"/>
  </r>
  <r>
    <s v="memoserrano"/>
    <s v="socialmedia2day"/>
    <m/>
    <m/>
    <m/>
    <m/>
    <m/>
    <m/>
    <m/>
    <m/>
    <s v="No"/>
    <n v="161"/>
    <m/>
    <m/>
    <x v="1"/>
    <d v="2019-06-18T11:15:50.000"/>
    <s v="RT @socialmedia2day: Have you developed your brand voice yet? What does that even mean? We discussed this and more in our most recent #SMTL…"/>
    <m/>
    <m/>
    <x v="4"/>
    <m/>
    <s v="http://pbs.twimg.com/profile_images/963126625616277504/1Uemylby_normal.jpg"/>
    <x v="139"/>
    <s v="https://twitter.com/#!/memoserrano/status/1140941181796397058"/>
    <m/>
    <m/>
    <s v="1140941181796397058"/>
    <m/>
    <b v="0"/>
    <n v="0"/>
    <s v=""/>
    <b v="0"/>
    <s v="en"/>
    <m/>
    <s v=""/>
    <b v="0"/>
    <n v="8"/>
    <s v="1140941019220971520"/>
    <s v="Twitter for iPhone"/>
    <b v="0"/>
    <s v="1140941019220971520"/>
    <s v="Tweet"/>
    <n v="0"/>
    <n v="0"/>
    <m/>
    <m/>
    <m/>
    <m/>
    <m/>
    <m/>
    <m/>
    <m/>
    <n v="1"/>
    <s v="1"/>
    <s v="1"/>
    <n v="0"/>
    <n v="0"/>
    <n v="0"/>
    <n v="0"/>
    <n v="0"/>
    <n v="0"/>
    <n v="24"/>
    <n v="100"/>
    <n v="24"/>
  </r>
  <r>
    <s v="margfontana"/>
    <s v="socialmedia2day"/>
    <m/>
    <m/>
    <m/>
    <m/>
    <m/>
    <m/>
    <m/>
    <m/>
    <s v="No"/>
    <n v="162"/>
    <m/>
    <m/>
    <x v="1"/>
    <d v="2019-06-18T11:17:10.000"/>
    <s v="RT @socialmedia2day: Have you developed your brand voice yet? What does that even mean? We discussed this and more in our most recent #SMTL…"/>
    <m/>
    <m/>
    <x v="4"/>
    <m/>
    <s v="http://pbs.twimg.com/profile_images/1140226670638575616/pxKf6sSE_normal.jpg"/>
    <x v="140"/>
    <s v="https://twitter.com/#!/margfontana/status/1140941517718265856"/>
    <m/>
    <m/>
    <s v="1140941517718265856"/>
    <m/>
    <b v="0"/>
    <n v="0"/>
    <s v=""/>
    <b v="0"/>
    <s v="en"/>
    <m/>
    <s v=""/>
    <b v="0"/>
    <n v="8"/>
    <s v="1140941019220971520"/>
    <s v="Twitter for iPhone"/>
    <b v="0"/>
    <s v="1140941019220971520"/>
    <s v="Tweet"/>
    <n v="0"/>
    <n v="0"/>
    <m/>
    <m/>
    <m/>
    <m/>
    <m/>
    <m/>
    <m/>
    <m/>
    <n v="1"/>
    <s v="1"/>
    <s v="1"/>
    <n v="0"/>
    <n v="0"/>
    <n v="0"/>
    <n v="0"/>
    <n v="0"/>
    <n v="0"/>
    <n v="24"/>
    <n v="100"/>
    <n v="24"/>
  </r>
  <r>
    <s v="savvy_writer"/>
    <s v="socialmedia2day"/>
    <m/>
    <m/>
    <m/>
    <m/>
    <m/>
    <m/>
    <m/>
    <m/>
    <s v="No"/>
    <n v="163"/>
    <m/>
    <m/>
    <x v="1"/>
    <d v="2019-06-18T11:18:22.000"/>
    <s v="RT @socialmedia2day: Have you developed your brand voice yet? What does that even mean? We discussed this and more in our most recent #SMTL…"/>
    <m/>
    <m/>
    <x v="4"/>
    <m/>
    <s v="http://pbs.twimg.com/profile_images/3472430640/41e9867276e72689c7b815388944c171_normal.jpeg"/>
    <x v="141"/>
    <s v="https://twitter.com/#!/savvy_writer/status/1140941819099930624"/>
    <m/>
    <m/>
    <s v="1140941819099930624"/>
    <m/>
    <b v="0"/>
    <n v="0"/>
    <s v=""/>
    <b v="0"/>
    <s v="en"/>
    <m/>
    <s v=""/>
    <b v="0"/>
    <n v="8"/>
    <s v="1140941019220971520"/>
    <s v="Twitter for Android"/>
    <b v="0"/>
    <s v="1140941019220971520"/>
    <s v="Tweet"/>
    <n v="0"/>
    <n v="0"/>
    <m/>
    <m/>
    <m/>
    <m/>
    <m/>
    <m/>
    <m/>
    <m/>
    <n v="1"/>
    <s v="1"/>
    <s v="1"/>
    <n v="0"/>
    <n v="0"/>
    <n v="0"/>
    <n v="0"/>
    <n v="0"/>
    <n v="0"/>
    <n v="24"/>
    <n v="100"/>
    <n v="24"/>
  </r>
  <r>
    <s v="saralmarino"/>
    <s v="socialmedia2day"/>
    <m/>
    <m/>
    <m/>
    <m/>
    <m/>
    <m/>
    <m/>
    <m/>
    <s v="No"/>
    <n v="164"/>
    <m/>
    <m/>
    <x v="1"/>
    <d v="2019-06-18T11:22:33.000"/>
    <s v="RT @socialmedia2day: Have you developed your brand voice yet? What does that even mean? We discussed this and more in our most recent #SMTL…"/>
    <m/>
    <m/>
    <x v="4"/>
    <m/>
    <s v="http://pbs.twimg.com/profile_images/1133520919752843264/k01PTz6s_normal.jpg"/>
    <x v="142"/>
    <s v="https://twitter.com/#!/saralmarino/status/1140942872604270593"/>
    <m/>
    <m/>
    <s v="1140942872604270593"/>
    <m/>
    <b v="0"/>
    <n v="0"/>
    <s v=""/>
    <b v="0"/>
    <s v="en"/>
    <m/>
    <s v=""/>
    <b v="0"/>
    <n v="8"/>
    <s v="1140941019220971520"/>
    <s v="Twitter for iPhone"/>
    <b v="0"/>
    <s v="1140941019220971520"/>
    <s v="Tweet"/>
    <n v="0"/>
    <n v="0"/>
    <m/>
    <m/>
    <m/>
    <m/>
    <m/>
    <m/>
    <m/>
    <m/>
    <n v="1"/>
    <s v="1"/>
    <s v="1"/>
    <n v="0"/>
    <n v="0"/>
    <n v="0"/>
    <n v="0"/>
    <n v="0"/>
    <n v="0"/>
    <n v="24"/>
    <n v="100"/>
    <n v="24"/>
  </r>
  <r>
    <s v="mediamashsocial"/>
    <s v="mediamashsocial"/>
    <m/>
    <m/>
    <m/>
    <m/>
    <m/>
    <m/>
    <m/>
    <m/>
    <s v="No"/>
    <n v="165"/>
    <m/>
    <m/>
    <x v="0"/>
    <d v="2019-06-16T08:31:01.000"/>
    <s v="#SMTLIve Recap: Defining Brand Voice https://t.co/1xZjnecDcO"/>
    <s v="https://www.socialmediatoday.com/news/smtlive-recap-defining-brand-voice/556881/"/>
    <s v="socialmediatoday.com"/>
    <x v="3"/>
    <m/>
    <s v="http://pbs.twimg.com/profile_images/623697160777826305/RFY-hwl__normal.png"/>
    <x v="143"/>
    <s v="https://twitter.com/#!/mediamashsocial/status/1140174928655855616"/>
    <m/>
    <m/>
    <s v="1140174928655855616"/>
    <m/>
    <b v="0"/>
    <n v="0"/>
    <s v=""/>
    <b v="0"/>
    <s v="en"/>
    <m/>
    <s v=""/>
    <b v="0"/>
    <n v="0"/>
    <s v=""/>
    <s v="SocialReport.com"/>
    <b v="0"/>
    <s v="1140174928655855616"/>
    <s v="Tweet"/>
    <n v="0"/>
    <n v="0"/>
    <m/>
    <m/>
    <m/>
    <m/>
    <m/>
    <m/>
    <m/>
    <m/>
    <n v="3"/>
    <s v="2"/>
    <s v="2"/>
    <n v="0"/>
    <n v="0"/>
    <n v="0"/>
    <n v="0"/>
    <n v="0"/>
    <n v="0"/>
    <n v="5"/>
    <n v="100"/>
    <n v="5"/>
  </r>
  <r>
    <s v="mediamashsocial"/>
    <s v="mediamashsocial"/>
    <m/>
    <m/>
    <m/>
    <m/>
    <m/>
    <m/>
    <m/>
    <m/>
    <s v="No"/>
    <n v="166"/>
    <m/>
    <m/>
    <x v="0"/>
    <d v="2019-06-17T06:04:16.000"/>
    <s v="#SMTLive Recap: Defining Brand Voice https://t.co/AzJ6jew6Ju"/>
    <s v="https://www.socialmediatoday.com/news/smtlive-recap-defining-brand-voice/556881/"/>
    <s v="socialmediatoday.com"/>
    <x v="3"/>
    <m/>
    <s v="http://pbs.twimg.com/profile_images/623697160777826305/RFY-hwl__normal.png"/>
    <x v="144"/>
    <s v="https://twitter.com/#!/mediamashsocial/status/1140500387906183168"/>
    <m/>
    <m/>
    <s v="1140500387906183168"/>
    <m/>
    <b v="0"/>
    <n v="0"/>
    <s v=""/>
    <b v="0"/>
    <s v="en"/>
    <m/>
    <s v=""/>
    <b v="0"/>
    <n v="0"/>
    <s v=""/>
    <s v="SocialReport.com"/>
    <b v="0"/>
    <s v="1140500387906183168"/>
    <s v="Tweet"/>
    <n v="0"/>
    <n v="0"/>
    <m/>
    <m/>
    <m/>
    <m/>
    <m/>
    <m/>
    <m/>
    <m/>
    <n v="3"/>
    <s v="2"/>
    <s v="2"/>
    <n v="0"/>
    <n v="0"/>
    <n v="0"/>
    <n v="0"/>
    <n v="0"/>
    <n v="0"/>
    <n v="5"/>
    <n v="100"/>
    <n v="5"/>
  </r>
  <r>
    <s v="mediamashsocial"/>
    <s v="mediamashsocial"/>
    <m/>
    <m/>
    <m/>
    <m/>
    <m/>
    <m/>
    <m/>
    <m/>
    <s v="No"/>
    <n v="167"/>
    <m/>
    <m/>
    <x v="0"/>
    <d v="2019-06-18T14:22:15.000"/>
    <s v="#SMTLive Recap: Expertly Crafting Your Brand Voice https://t.co/Mxm5iqR3ZJ"/>
    <s v="https://www.socialmediatoday.com/news/smtlive-recap-expertly-crafting-your-brand-voice/556982/"/>
    <s v="socialmediatoday.com"/>
    <x v="3"/>
    <m/>
    <s v="http://pbs.twimg.com/profile_images/623697160777826305/RFY-hwl__normal.png"/>
    <x v="145"/>
    <s v="https://twitter.com/#!/mediamashsocial/status/1140988097578053637"/>
    <m/>
    <m/>
    <s v="1140988097578053637"/>
    <m/>
    <b v="0"/>
    <n v="0"/>
    <s v=""/>
    <b v="0"/>
    <s v="en"/>
    <m/>
    <s v=""/>
    <b v="0"/>
    <n v="0"/>
    <s v=""/>
    <s v="SocialReport.com"/>
    <b v="0"/>
    <s v="1140988097578053637"/>
    <s v="Tweet"/>
    <n v="0"/>
    <n v="0"/>
    <m/>
    <m/>
    <m/>
    <m/>
    <m/>
    <m/>
    <m/>
    <m/>
    <n v="3"/>
    <s v="2"/>
    <s v="2"/>
    <n v="1"/>
    <n v="14.285714285714286"/>
    <n v="0"/>
    <n v="0"/>
    <n v="0"/>
    <n v="0"/>
    <n v="6"/>
    <n v="85.71428571428571"/>
    <n v="7"/>
  </r>
  <r>
    <s v="valorey"/>
    <s v="valorey"/>
    <m/>
    <m/>
    <m/>
    <m/>
    <m/>
    <m/>
    <m/>
    <m/>
    <s v="No"/>
    <n v="168"/>
    <m/>
    <m/>
    <x v="0"/>
    <d v="2019-06-16T09:08:24.000"/>
    <s v="#SMTLIve Recap: Defining Brand Voice https://t.co/LKAhk5UjD9"/>
    <s v="https://www.socialmediatoday.com/news/smtlive-recap-defining-brand-voice/556881/"/>
    <s v="socialmediatoday.com"/>
    <x v="3"/>
    <m/>
    <s v="http://pbs.twimg.com/profile_images/1095743669653696513/PtaZZUX4_normal.jpg"/>
    <x v="146"/>
    <s v="https://twitter.com/#!/valorey/status/1140184338534948864"/>
    <m/>
    <m/>
    <s v="1140184338534948864"/>
    <m/>
    <b v="0"/>
    <n v="0"/>
    <s v=""/>
    <b v="0"/>
    <s v="en"/>
    <m/>
    <s v=""/>
    <b v="0"/>
    <n v="0"/>
    <s v=""/>
    <s v="SocialReport.com"/>
    <b v="0"/>
    <s v="1140184338534948864"/>
    <s v="Tweet"/>
    <n v="0"/>
    <n v="0"/>
    <m/>
    <m/>
    <m/>
    <m/>
    <m/>
    <m/>
    <m/>
    <m/>
    <n v="3"/>
    <s v="2"/>
    <s v="2"/>
    <n v="0"/>
    <n v="0"/>
    <n v="0"/>
    <n v="0"/>
    <n v="0"/>
    <n v="0"/>
    <n v="5"/>
    <n v="100"/>
    <n v="5"/>
  </r>
  <r>
    <s v="valorey"/>
    <s v="valorey"/>
    <m/>
    <m/>
    <m/>
    <m/>
    <m/>
    <m/>
    <m/>
    <m/>
    <s v="No"/>
    <n v="169"/>
    <m/>
    <m/>
    <x v="0"/>
    <d v="2019-06-17T02:08:32.000"/>
    <s v="#SMTLive Recap: Defining Brand Voice https://t.co/LXrYhue83u"/>
    <s v="https://www.socialmediatoday.com/news/smtlive-recap-defining-brand-voice/556881/"/>
    <s v="socialmediatoday.com"/>
    <x v="3"/>
    <m/>
    <s v="http://pbs.twimg.com/profile_images/1095743669653696513/PtaZZUX4_normal.jpg"/>
    <x v="147"/>
    <s v="https://twitter.com/#!/valorey/status/1140441064681218048"/>
    <m/>
    <m/>
    <s v="1140441064681218048"/>
    <m/>
    <b v="0"/>
    <n v="0"/>
    <s v=""/>
    <b v="0"/>
    <s v="en"/>
    <m/>
    <s v=""/>
    <b v="0"/>
    <n v="0"/>
    <s v=""/>
    <s v="SocialReport.com"/>
    <b v="0"/>
    <s v="1140441064681218048"/>
    <s v="Tweet"/>
    <n v="0"/>
    <n v="0"/>
    <m/>
    <m/>
    <m/>
    <m/>
    <m/>
    <m/>
    <m/>
    <m/>
    <n v="3"/>
    <s v="2"/>
    <s v="2"/>
    <n v="0"/>
    <n v="0"/>
    <n v="0"/>
    <n v="0"/>
    <n v="0"/>
    <n v="0"/>
    <n v="5"/>
    <n v="100"/>
    <n v="5"/>
  </r>
  <r>
    <s v="valorey"/>
    <s v="valorey"/>
    <m/>
    <m/>
    <m/>
    <m/>
    <m/>
    <m/>
    <m/>
    <m/>
    <s v="No"/>
    <n v="170"/>
    <m/>
    <m/>
    <x v="0"/>
    <d v="2019-06-18T14:30:28.000"/>
    <s v="#SMTLive Recap: Expertly Crafting Your Brand Voice https://t.co/KvR7GcgDWV"/>
    <s v="https://www.socialmediatoday.com/news/smtlive-recap-expertly-crafting-your-brand-voice/556982/"/>
    <s v="socialmediatoday.com"/>
    <x v="3"/>
    <m/>
    <s v="http://pbs.twimg.com/profile_images/1095743669653696513/PtaZZUX4_normal.jpg"/>
    <x v="148"/>
    <s v="https://twitter.com/#!/valorey/status/1140990163050536961"/>
    <m/>
    <m/>
    <s v="1140990163050536961"/>
    <m/>
    <b v="0"/>
    <n v="0"/>
    <s v=""/>
    <b v="0"/>
    <s v="en"/>
    <m/>
    <s v=""/>
    <b v="0"/>
    <n v="0"/>
    <s v=""/>
    <s v="SocialReport.com"/>
    <b v="0"/>
    <s v="1140990163050536961"/>
    <s v="Tweet"/>
    <n v="0"/>
    <n v="0"/>
    <m/>
    <m/>
    <m/>
    <m/>
    <m/>
    <m/>
    <m/>
    <m/>
    <n v="3"/>
    <s v="2"/>
    <s v="2"/>
    <n v="1"/>
    <n v="14.285714285714286"/>
    <n v="0"/>
    <n v="0"/>
    <n v="0"/>
    <n v="0"/>
    <n v="6"/>
    <n v="85.71428571428571"/>
    <n v="7"/>
  </r>
  <r>
    <s v="bombandbossy"/>
    <s v="socialmedia2day"/>
    <m/>
    <m/>
    <m/>
    <m/>
    <m/>
    <m/>
    <m/>
    <m/>
    <s v="No"/>
    <n v="171"/>
    <m/>
    <m/>
    <x v="1"/>
    <d v="2019-06-18T14:37:22.000"/>
    <s v="RT @socialmedia2day: Have you developed your brand voice yet? What does that even mean? We discussed this and more in our most recent #SMTL…"/>
    <m/>
    <m/>
    <x v="4"/>
    <m/>
    <s v="http://pbs.twimg.com/profile_images/986840344884142080/nHlNfz7c_normal.jpg"/>
    <x v="149"/>
    <s v="https://twitter.com/#!/bombandbossy/status/1140991899723059200"/>
    <m/>
    <m/>
    <s v="1140991899723059200"/>
    <m/>
    <b v="0"/>
    <n v="0"/>
    <s v=""/>
    <b v="0"/>
    <s v="en"/>
    <m/>
    <s v=""/>
    <b v="0"/>
    <n v="8"/>
    <s v="1140941019220971520"/>
    <s v="Twitter for iPhone"/>
    <b v="0"/>
    <s v="1140941019220971520"/>
    <s v="Tweet"/>
    <n v="0"/>
    <n v="0"/>
    <m/>
    <m/>
    <m/>
    <m/>
    <m/>
    <m/>
    <m/>
    <m/>
    <n v="1"/>
    <s v="1"/>
    <s v="1"/>
    <n v="0"/>
    <n v="0"/>
    <n v="0"/>
    <n v="0"/>
    <n v="0"/>
    <n v="0"/>
    <n v="24"/>
    <n v="100"/>
    <n v="24"/>
  </r>
  <r>
    <s v="tiinakirves"/>
    <s v="socialmedia2day"/>
    <m/>
    <m/>
    <m/>
    <m/>
    <m/>
    <m/>
    <m/>
    <m/>
    <s v="No"/>
    <n v="172"/>
    <m/>
    <m/>
    <x v="1"/>
    <d v="2019-06-18T16:14:13.000"/>
    <s v="RT @socialmedia2day: Have you developed your brand voice yet? What does that even mean? We discussed this and more in our most recent #SMTL…"/>
    <m/>
    <m/>
    <x v="4"/>
    <m/>
    <s v="http://pbs.twimg.com/profile_images/513739177809027072/u2iNS-2b_normal.jpeg"/>
    <x v="150"/>
    <s v="https://twitter.com/#!/tiinakirves/status/1141016275277271040"/>
    <m/>
    <m/>
    <s v="1141016275277271040"/>
    <m/>
    <b v="0"/>
    <n v="0"/>
    <s v=""/>
    <b v="0"/>
    <s v="en"/>
    <m/>
    <s v=""/>
    <b v="0"/>
    <n v="8"/>
    <s v="1140941019220971520"/>
    <s v="Twitter Web App"/>
    <b v="0"/>
    <s v="1140941019220971520"/>
    <s v="Tweet"/>
    <n v="0"/>
    <n v="0"/>
    <m/>
    <m/>
    <m/>
    <m/>
    <m/>
    <m/>
    <m/>
    <m/>
    <n v="1"/>
    <s v="1"/>
    <s v="1"/>
    <n v="0"/>
    <n v="0"/>
    <n v="0"/>
    <n v="0"/>
    <n v="0"/>
    <n v="0"/>
    <n v="24"/>
    <n v="100"/>
    <n v="24"/>
  </r>
  <r>
    <s v="thedfellow"/>
    <s v="socialmedia2day"/>
    <m/>
    <m/>
    <m/>
    <m/>
    <m/>
    <m/>
    <m/>
    <m/>
    <s v="No"/>
    <n v="173"/>
    <m/>
    <m/>
    <x v="1"/>
    <d v="2019-06-18T16:18:17.000"/>
    <s v="RT @socialmedia2day: Have you developed your brand voice yet? What does that even mean? We discussed this and more in our most recent #SMTL…"/>
    <m/>
    <m/>
    <x v="4"/>
    <m/>
    <s v="http://pbs.twimg.com/profile_images/1068574976415096832/uAw2NhmA_normal.jpg"/>
    <x v="151"/>
    <s v="https://twitter.com/#!/thedfellow/status/1141017296183296000"/>
    <m/>
    <m/>
    <s v="1141017296183296000"/>
    <m/>
    <b v="0"/>
    <n v="0"/>
    <s v=""/>
    <b v="0"/>
    <s v="en"/>
    <m/>
    <s v=""/>
    <b v="0"/>
    <n v="8"/>
    <s v="1140941019220971520"/>
    <s v="Twitter for Android"/>
    <b v="0"/>
    <s v="1140941019220971520"/>
    <s v="Tweet"/>
    <n v="0"/>
    <n v="0"/>
    <m/>
    <m/>
    <m/>
    <m/>
    <m/>
    <m/>
    <m/>
    <m/>
    <n v="1"/>
    <s v="1"/>
    <s v="1"/>
    <n v="0"/>
    <n v="0"/>
    <n v="0"/>
    <n v="0"/>
    <n v="0"/>
    <n v="0"/>
    <n v="24"/>
    <n v="100"/>
    <n v="24"/>
  </r>
  <r>
    <s v="k_mccullough"/>
    <s v="k_mccullough"/>
    <m/>
    <m/>
    <m/>
    <m/>
    <m/>
    <m/>
    <m/>
    <m/>
    <s v="No"/>
    <n v="174"/>
    <m/>
    <m/>
    <x v="0"/>
    <d v="2019-06-18T16:19:53.000"/>
    <s v="#SMTLive Recap: Expertly Crafting Your Brand Voice https://t.co/wF7ZjXBtfB #branding #brandvoice"/>
    <s v="https://www.socialmediatoday.com/news/smtlive-recap-expertly-crafting-your-brand-voice/556982/"/>
    <s v="socialmediatoday.com"/>
    <x v="19"/>
    <m/>
    <s v="http://pbs.twimg.com/profile_images/1115931363176275968/u_8HPpFC_normal.png"/>
    <x v="152"/>
    <s v="https://twitter.com/#!/k_mccullough/status/1141017699713245184"/>
    <m/>
    <m/>
    <s v="1141017699713245184"/>
    <m/>
    <b v="0"/>
    <n v="0"/>
    <s v=""/>
    <b v="0"/>
    <s v="en"/>
    <m/>
    <s v=""/>
    <b v="0"/>
    <n v="0"/>
    <s v=""/>
    <s v="Twitter Web Client"/>
    <b v="0"/>
    <s v="1141017699713245184"/>
    <s v="Tweet"/>
    <n v="0"/>
    <n v="0"/>
    <m/>
    <m/>
    <m/>
    <m/>
    <m/>
    <m/>
    <m/>
    <m/>
    <n v="1"/>
    <s v="2"/>
    <s v="2"/>
    <n v="1"/>
    <n v="11.11111111111111"/>
    <n v="0"/>
    <n v="0"/>
    <n v="0"/>
    <n v="0"/>
    <n v="8"/>
    <n v="88.88888888888889"/>
    <n v="9"/>
  </r>
  <r>
    <s v="scottdavthrive"/>
    <s v="socialmedia2day"/>
    <m/>
    <m/>
    <m/>
    <m/>
    <m/>
    <m/>
    <m/>
    <m/>
    <s v="No"/>
    <n v="175"/>
    <m/>
    <m/>
    <x v="1"/>
    <d v="2019-06-18T18:27:27.000"/>
    <s v="RT @socialmedia2day: Have you developed your brand voice yet? What does that even mean? We discussed this and more in our most recent #SMTL…"/>
    <m/>
    <m/>
    <x v="4"/>
    <m/>
    <s v="http://pbs.twimg.com/profile_images/687723622631211010/wbNDhRAd_normal.jpg"/>
    <x v="153"/>
    <s v="https://twitter.com/#!/scottdavthrive/status/1141049805428256768"/>
    <m/>
    <m/>
    <s v="1141049805428256768"/>
    <m/>
    <b v="0"/>
    <n v="0"/>
    <s v=""/>
    <b v="0"/>
    <s v="en"/>
    <m/>
    <s v=""/>
    <b v="0"/>
    <n v="8"/>
    <s v="1140941019220971520"/>
    <s v="TweetDeck"/>
    <b v="0"/>
    <s v="1140941019220971520"/>
    <s v="Tweet"/>
    <n v="0"/>
    <n v="0"/>
    <m/>
    <m/>
    <m/>
    <m/>
    <m/>
    <m/>
    <m/>
    <m/>
    <n v="1"/>
    <s v="1"/>
    <s v="1"/>
    <n v="0"/>
    <n v="0"/>
    <n v="0"/>
    <n v="0"/>
    <n v="0"/>
    <n v="0"/>
    <n v="24"/>
    <n v="100"/>
    <n v="24"/>
  </r>
  <r>
    <s v="brewervasocial"/>
    <s v="brewervasocial"/>
    <m/>
    <m/>
    <m/>
    <m/>
    <m/>
    <m/>
    <m/>
    <m/>
    <s v="No"/>
    <n v="176"/>
    <m/>
    <m/>
    <x v="0"/>
    <d v="2019-06-18T19:15:18.000"/>
    <s v="#SMTLive Recap: Expertly Crafting Your Brand Voice https://t.co/lhp5QiqHQa #SMM #Socialmedia"/>
    <s v="https://www.socialmediatoday.com/news/smtlive-recap-expertly-crafting-your-brand-voice/556982/"/>
    <s v="socialmediatoday.com"/>
    <x v="20"/>
    <m/>
    <s v="http://pbs.twimg.com/profile_images/1024837641177419776/tJFKIyaw_normal.jpg"/>
    <x v="154"/>
    <s v="https://twitter.com/#!/brewervasocial/status/1141061845677223936"/>
    <m/>
    <m/>
    <s v="1141061845677223936"/>
    <m/>
    <b v="0"/>
    <n v="0"/>
    <s v=""/>
    <b v="0"/>
    <s v="en"/>
    <m/>
    <s v=""/>
    <b v="0"/>
    <n v="0"/>
    <s v=""/>
    <s v="Circleboom"/>
    <b v="0"/>
    <s v="1141061845677223936"/>
    <s v="Tweet"/>
    <n v="0"/>
    <n v="0"/>
    <m/>
    <m/>
    <m/>
    <m/>
    <m/>
    <m/>
    <m/>
    <m/>
    <n v="1"/>
    <s v="2"/>
    <s v="2"/>
    <n v="1"/>
    <n v="11.11111111111111"/>
    <n v="0"/>
    <n v="0"/>
    <n v="0"/>
    <n v="0"/>
    <n v="8"/>
    <n v="88.88888888888889"/>
    <n v="9"/>
  </r>
  <r>
    <s v="muhsinalaca"/>
    <s v="socialmedia2day"/>
    <m/>
    <m/>
    <m/>
    <m/>
    <m/>
    <m/>
    <m/>
    <m/>
    <s v="No"/>
    <n v="177"/>
    <m/>
    <m/>
    <x v="1"/>
    <d v="2019-06-18T19:15:46.000"/>
    <s v="RT @socialmedia2day: Our #SMTLive community shared some great insights into developing your brand voice in our most recent Twitter chat #sm…"/>
    <m/>
    <m/>
    <x v="3"/>
    <m/>
    <s v="http://abs.twimg.com/sticky/default_profile_images/default_profile_normal.png"/>
    <x v="155"/>
    <s v="https://twitter.com/#!/muhsinalaca/status/1141061964342398976"/>
    <m/>
    <m/>
    <s v="1141061964342398976"/>
    <m/>
    <b v="0"/>
    <n v="0"/>
    <s v=""/>
    <b v="0"/>
    <s v="en"/>
    <m/>
    <s v=""/>
    <b v="0"/>
    <n v="3"/>
    <s v="1141061833304027139"/>
    <s v="Twitter Web Client"/>
    <b v="0"/>
    <s v="1141061833304027139"/>
    <s v="Tweet"/>
    <n v="0"/>
    <n v="0"/>
    <m/>
    <m/>
    <m/>
    <m/>
    <m/>
    <m/>
    <m/>
    <m/>
    <n v="1"/>
    <s v="1"/>
    <s v="1"/>
    <n v="1"/>
    <n v="4.761904761904762"/>
    <n v="0"/>
    <n v="0"/>
    <n v="0"/>
    <n v="0"/>
    <n v="20"/>
    <n v="95.23809523809524"/>
    <n v="21"/>
  </r>
  <r>
    <s v="fiscalcliffw"/>
    <s v="socialmedia2day"/>
    <m/>
    <m/>
    <m/>
    <m/>
    <m/>
    <m/>
    <m/>
    <m/>
    <s v="No"/>
    <n v="178"/>
    <m/>
    <m/>
    <x v="1"/>
    <d v="2019-06-18T19:20:36.000"/>
    <s v="RT @socialmedia2day: Our #SMTLive community shared some great insights into developing your brand voice in our most recent Twitter chat #sm…"/>
    <m/>
    <m/>
    <x v="3"/>
    <m/>
    <s v="http://pbs.twimg.com/profile_images/869220255096201217/sfE2rJKJ_normal.jpg"/>
    <x v="156"/>
    <s v="https://twitter.com/#!/fiscalcliffw/status/1141063180883357696"/>
    <m/>
    <m/>
    <s v="1141063180883357696"/>
    <m/>
    <b v="0"/>
    <n v="0"/>
    <s v=""/>
    <b v="0"/>
    <s v="en"/>
    <m/>
    <s v=""/>
    <b v="0"/>
    <n v="3"/>
    <s v="1141061833304027139"/>
    <s v="Twitter Web Client"/>
    <b v="0"/>
    <s v="1141061833304027139"/>
    <s v="Tweet"/>
    <n v="0"/>
    <n v="0"/>
    <m/>
    <m/>
    <m/>
    <m/>
    <m/>
    <m/>
    <m/>
    <m/>
    <n v="1"/>
    <s v="1"/>
    <s v="1"/>
    <n v="1"/>
    <n v="4.761904761904762"/>
    <n v="0"/>
    <n v="0"/>
    <n v="0"/>
    <n v="0"/>
    <n v="20"/>
    <n v="95.23809523809524"/>
    <n v="21"/>
  </r>
  <r>
    <s v="mediabulge"/>
    <s v="mediabulge"/>
    <m/>
    <m/>
    <m/>
    <m/>
    <m/>
    <m/>
    <m/>
    <m/>
    <s v="No"/>
    <n v="179"/>
    <m/>
    <m/>
    <x v="0"/>
    <d v="2019-06-16T07:37:05.000"/>
    <s v="#SMTLIve Recap: Defining Brand Voice https://t.co/0sQqFCD6Iz https://t.co/9fwnTA1Pvr"/>
    <s v="https://www.socialmediatoday.com/news/smtlive-recap-defining-brand-voice/556881/?utm_source=dlvr.it&amp;utm_medium=twitter"/>
    <s v="socialmediatoday.com"/>
    <x v="3"/>
    <s v="https://pbs.twimg.com/media/D9Kqtg2VUAAhqGR.jpg"/>
    <s v="https://pbs.twimg.com/media/D9Kqtg2VUAAhqGR.jpg"/>
    <x v="157"/>
    <s v="https://twitter.com/#!/mediabulge/status/1140161356923990016"/>
    <m/>
    <m/>
    <s v="1140161356923990016"/>
    <m/>
    <b v="0"/>
    <n v="0"/>
    <s v=""/>
    <b v="0"/>
    <s v="en"/>
    <m/>
    <s v=""/>
    <b v="0"/>
    <n v="0"/>
    <s v=""/>
    <s v="dlvr.it"/>
    <b v="0"/>
    <s v="1140161356923990016"/>
    <s v="Tweet"/>
    <n v="0"/>
    <n v="0"/>
    <m/>
    <m/>
    <m/>
    <m/>
    <m/>
    <m/>
    <m/>
    <m/>
    <n v="2"/>
    <s v="8"/>
    <s v="8"/>
    <n v="0"/>
    <n v="0"/>
    <n v="0"/>
    <n v="0"/>
    <n v="0"/>
    <n v="0"/>
    <n v="5"/>
    <n v="100"/>
    <n v="5"/>
  </r>
  <r>
    <s v="mediabulge"/>
    <s v="mediabulge"/>
    <m/>
    <m/>
    <m/>
    <m/>
    <m/>
    <m/>
    <m/>
    <m/>
    <s v="No"/>
    <n v="180"/>
    <m/>
    <m/>
    <x v="0"/>
    <d v="2019-06-18T07:28:04.000"/>
    <s v="#SMTLive Recap: Expertly Crafting Your Brand Voice https://t.co/f8UWIXBGKO https://t.co/rlvlrVDnPf"/>
    <s v="https://www.socialmediatoday.com/news/smtlive-recap-expertly-crafting-your-brand-voice/556982/?utm_source=dlvr.it&amp;utm_medium=twitter"/>
    <s v="socialmediatoday.com"/>
    <x v="3"/>
    <s v="https://pbs.twimg.com/media/D9U70_FUwAE0t9i.jpg"/>
    <s v="https://pbs.twimg.com/media/D9U70_FUwAE0t9i.jpg"/>
    <x v="158"/>
    <s v="https://twitter.com/#!/mediabulge/status/1140883863540916224"/>
    <m/>
    <m/>
    <s v="1140883863540916224"/>
    <m/>
    <b v="0"/>
    <n v="1"/>
    <s v=""/>
    <b v="0"/>
    <s v="en"/>
    <m/>
    <s v=""/>
    <b v="0"/>
    <n v="1"/>
    <s v=""/>
    <s v="dlvr.it"/>
    <b v="0"/>
    <s v="1140883863540916224"/>
    <s v="Tweet"/>
    <n v="0"/>
    <n v="0"/>
    <m/>
    <m/>
    <m/>
    <m/>
    <m/>
    <m/>
    <m/>
    <m/>
    <n v="2"/>
    <s v="8"/>
    <s v="8"/>
    <n v="1"/>
    <n v="14.285714285714286"/>
    <n v="0"/>
    <n v="0"/>
    <n v="0"/>
    <n v="0"/>
    <n v="6"/>
    <n v="85.71428571428571"/>
    <n v="7"/>
  </r>
  <r>
    <s v="net_ambition"/>
    <s v="mediabulge"/>
    <m/>
    <m/>
    <m/>
    <m/>
    <m/>
    <m/>
    <m/>
    <m/>
    <s v="No"/>
    <n v="181"/>
    <m/>
    <m/>
    <x v="1"/>
    <d v="2019-06-18T21:54:26.000"/>
    <s v="RT @mediabulge: #SMTLive Recap: Expertly Crafting Your Brand Voice https://t.co/f8UWIXBGKO https://t.co/rlvlrVDnPf"/>
    <s v="https://www.socialmediatoday.com/news/smtlive-recap-expertly-crafting-your-brand-voice/556982/?utm_source=dlvr.it&amp;utm_medium=twitter"/>
    <s v="socialmediatoday.com"/>
    <x v="3"/>
    <s v="https://pbs.twimg.com/media/D9U70_FUwAE0t9i.jpg"/>
    <s v="https://pbs.twimg.com/media/D9U70_FUwAE0t9i.jpg"/>
    <x v="159"/>
    <s v="https://twitter.com/#!/net_ambition/status/1141101891960524800"/>
    <m/>
    <m/>
    <s v="1141101891960524800"/>
    <m/>
    <b v="0"/>
    <n v="0"/>
    <s v=""/>
    <b v="0"/>
    <s v="en"/>
    <m/>
    <s v=""/>
    <b v="0"/>
    <n v="1"/>
    <s v="1140883863540916224"/>
    <s v="Twitter Web Client"/>
    <b v="0"/>
    <s v="1140883863540916224"/>
    <s v="Tweet"/>
    <n v="0"/>
    <n v="0"/>
    <m/>
    <m/>
    <m/>
    <m/>
    <m/>
    <m/>
    <m/>
    <m/>
    <n v="1"/>
    <s v="8"/>
    <s v="8"/>
    <n v="1"/>
    <n v="11.11111111111111"/>
    <n v="0"/>
    <n v="0"/>
    <n v="0"/>
    <n v="0"/>
    <n v="8"/>
    <n v="88.88888888888889"/>
    <n v="9"/>
  </r>
  <r>
    <s v="robinquinninla"/>
    <s v="socialmedia2day"/>
    <m/>
    <m/>
    <m/>
    <m/>
    <m/>
    <m/>
    <m/>
    <m/>
    <s v="No"/>
    <n v="182"/>
    <m/>
    <m/>
    <x v="1"/>
    <d v="2019-06-19T00:08:50.000"/>
    <s v="RT @socialmedia2day: In our most recent #SMTLive Twitter chat, we had a lively discussion on the how and why of brand voice. Here's a recap…"/>
    <m/>
    <m/>
    <x v="3"/>
    <m/>
    <s v="http://pbs.twimg.com/profile_images/1027353027450101760/7GJRxppp_normal.jpg"/>
    <x v="160"/>
    <s v="https://twitter.com/#!/robinquinninla/status/1141135714198802432"/>
    <m/>
    <m/>
    <s v="1141135714198802432"/>
    <m/>
    <b v="0"/>
    <n v="0"/>
    <s v=""/>
    <b v="0"/>
    <s v="en"/>
    <m/>
    <s v=""/>
    <b v="0"/>
    <n v="1"/>
    <s v="1141126040053583872"/>
    <s v="Twitter Web Client"/>
    <b v="0"/>
    <s v="1141126040053583872"/>
    <s v="Tweet"/>
    <n v="0"/>
    <n v="0"/>
    <m/>
    <m/>
    <m/>
    <m/>
    <m/>
    <m/>
    <m/>
    <m/>
    <n v="1"/>
    <s v="1"/>
    <s v="1"/>
    <n v="1"/>
    <n v="4"/>
    <n v="0"/>
    <n v="0"/>
    <n v="0"/>
    <n v="0"/>
    <n v="24"/>
    <n v="96"/>
    <n v="25"/>
  </r>
  <r>
    <s v="techieappy"/>
    <s v="techieappy"/>
    <m/>
    <m/>
    <m/>
    <m/>
    <m/>
    <m/>
    <m/>
    <m/>
    <s v="No"/>
    <n v="183"/>
    <m/>
    <m/>
    <x v="0"/>
    <d v="2019-06-16T12:03:19.000"/>
    <s v="#SMTLIve Recap: Defining Brand Voice https://t.co/f7R0ZlqWtH"/>
    <s v="https://www.businessfast.co.uk/smtlive-recap-defining-brand-voice/"/>
    <s v="co.uk"/>
    <x v="3"/>
    <m/>
    <s v="http://pbs.twimg.com/profile_images/1035896694469283840/nMLw8WsR_normal.jpg"/>
    <x v="161"/>
    <s v="https://twitter.com/#!/techieappy/status/1140228357969367041"/>
    <m/>
    <m/>
    <s v="1140228357969367041"/>
    <m/>
    <b v="0"/>
    <n v="0"/>
    <s v=""/>
    <b v="0"/>
    <s v="en"/>
    <m/>
    <s v=""/>
    <b v="0"/>
    <n v="0"/>
    <s v=""/>
    <s v="WordPress.com"/>
    <b v="0"/>
    <s v="1140228357969367041"/>
    <s v="Tweet"/>
    <n v="0"/>
    <n v="0"/>
    <m/>
    <m/>
    <m/>
    <m/>
    <m/>
    <m/>
    <m/>
    <m/>
    <n v="3"/>
    <s v="2"/>
    <s v="2"/>
    <n v="0"/>
    <n v="0"/>
    <n v="0"/>
    <n v="0"/>
    <n v="0"/>
    <n v="0"/>
    <n v="5"/>
    <n v="100"/>
    <n v="5"/>
  </r>
  <r>
    <s v="techieappy"/>
    <s v="techieappy"/>
    <m/>
    <m/>
    <m/>
    <m/>
    <m/>
    <m/>
    <m/>
    <m/>
    <s v="No"/>
    <n v="184"/>
    <m/>
    <m/>
    <x v="0"/>
    <d v="2019-06-16T22:43:08.000"/>
    <s v="#SMTLIve Recap: Defining Brand Voice https://t.co/lZDQPREeUY"/>
    <s v="https://www.techregister.co.uk/smtlive-recap-defining-brand-voice/"/>
    <s v="co.uk"/>
    <x v="3"/>
    <m/>
    <s v="http://pbs.twimg.com/profile_images/1035896694469283840/nMLw8WsR_normal.jpg"/>
    <x v="162"/>
    <s v="https://twitter.com/#!/techieappy/status/1140389374317797387"/>
    <m/>
    <m/>
    <s v="1140389374317797387"/>
    <m/>
    <b v="0"/>
    <n v="0"/>
    <s v=""/>
    <b v="0"/>
    <s v="en"/>
    <m/>
    <s v=""/>
    <b v="0"/>
    <n v="0"/>
    <s v=""/>
    <s v="WordPress.com"/>
    <b v="0"/>
    <s v="1140389374317797387"/>
    <s v="Tweet"/>
    <n v="0"/>
    <n v="0"/>
    <m/>
    <m/>
    <m/>
    <m/>
    <m/>
    <m/>
    <m/>
    <m/>
    <n v="3"/>
    <s v="2"/>
    <s v="2"/>
    <n v="0"/>
    <n v="0"/>
    <n v="0"/>
    <n v="0"/>
    <n v="0"/>
    <n v="0"/>
    <n v="5"/>
    <n v="100"/>
    <n v="5"/>
  </r>
  <r>
    <s v="techieappy"/>
    <s v="techieappy"/>
    <m/>
    <m/>
    <m/>
    <m/>
    <m/>
    <m/>
    <m/>
    <m/>
    <s v="No"/>
    <n v="185"/>
    <m/>
    <m/>
    <x v="0"/>
    <d v="2019-06-19T03:52:49.000"/>
    <s v="#SMTLive Recap: Expertly Crafting Your Brand Voice https://t.co/fvJgry4RhG"/>
    <s v="https://www.businessfast.co.uk/smtlive-recap-expertly-crafting-your-brand-voice/"/>
    <s v="co.uk"/>
    <x v="3"/>
    <m/>
    <s v="http://pbs.twimg.com/profile_images/1035896694469283840/nMLw8WsR_normal.jpg"/>
    <x v="163"/>
    <s v="https://twitter.com/#!/techieappy/status/1141192083841200128"/>
    <m/>
    <m/>
    <s v="1141192083841200128"/>
    <m/>
    <b v="0"/>
    <n v="0"/>
    <s v=""/>
    <b v="0"/>
    <s v="en"/>
    <m/>
    <s v=""/>
    <b v="0"/>
    <n v="0"/>
    <s v=""/>
    <s v="WordPress.com"/>
    <b v="0"/>
    <s v="1141192083841200128"/>
    <s v="Tweet"/>
    <n v="0"/>
    <n v="0"/>
    <m/>
    <m/>
    <m/>
    <m/>
    <m/>
    <m/>
    <m/>
    <m/>
    <n v="3"/>
    <s v="2"/>
    <s v="2"/>
    <n v="1"/>
    <n v="14.285714285714286"/>
    <n v="0"/>
    <n v="0"/>
    <n v="0"/>
    <n v="0"/>
    <n v="6"/>
    <n v="85.71428571428571"/>
    <n v="7"/>
  </r>
  <r>
    <s v="webgirltj"/>
    <s v="webgirltj"/>
    <m/>
    <m/>
    <m/>
    <m/>
    <m/>
    <m/>
    <m/>
    <m/>
    <s v="No"/>
    <n v="186"/>
    <m/>
    <m/>
    <x v="0"/>
    <d v="2019-06-19T06:41:06.000"/>
    <s v="#SMTLive Recap: Expertly Crafting Your Brand Voice https://t.co/MyP5a2O8ln https://t.co/L5ZQJ2PLpJ"/>
    <s v="http://dlvr.it/R6ss4L"/>
    <s v="dlvr.it"/>
    <x v="3"/>
    <s v="https://pbs.twimg.com/media/D9Z6q55UEAARrzL.jpg"/>
    <s v="https://pbs.twimg.com/media/D9Z6q55UEAARrzL.jpg"/>
    <x v="164"/>
    <s v="https://twitter.com/#!/webgirltj/status/1141234434617663488"/>
    <m/>
    <m/>
    <s v="1141234434617663488"/>
    <m/>
    <b v="0"/>
    <n v="0"/>
    <s v=""/>
    <b v="0"/>
    <s v="en"/>
    <m/>
    <s v=""/>
    <b v="0"/>
    <n v="0"/>
    <s v=""/>
    <s v="dlvr.it"/>
    <b v="0"/>
    <s v="1141234434617663488"/>
    <s v="Tweet"/>
    <n v="0"/>
    <n v="0"/>
    <m/>
    <m/>
    <m/>
    <m/>
    <m/>
    <m/>
    <m/>
    <m/>
    <n v="1"/>
    <s v="2"/>
    <s v="2"/>
    <n v="1"/>
    <n v="14.285714285714286"/>
    <n v="0"/>
    <n v="0"/>
    <n v="0"/>
    <n v="0"/>
    <n v="6"/>
    <n v="85.71428571428571"/>
    <n v="7"/>
  </r>
  <r>
    <s v="nlpwarrior"/>
    <s v="socialmedia2day"/>
    <m/>
    <m/>
    <m/>
    <m/>
    <m/>
    <m/>
    <m/>
    <m/>
    <s v="No"/>
    <n v="187"/>
    <m/>
    <m/>
    <x v="1"/>
    <d v="2019-06-19T08:19:55.000"/>
    <s v="RT @socialmedia2day: Have you developed your brand voice yet? What does that even mean? We discussed this and more in our most recent #SMTL…"/>
    <m/>
    <m/>
    <x v="4"/>
    <m/>
    <s v="http://pbs.twimg.com/profile_images/1085227085671686144/ORDbOMYy_normal.jpg"/>
    <x v="165"/>
    <s v="https://twitter.com/#!/nlpwarrior/status/1141259299445981185"/>
    <m/>
    <m/>
    <s v="1141259299445981185"/>
    <m/>
    <b v="0"/>
    <n v="0"/>
    <s v=""/>
    <b v="0"/>
    <s v="en"/>
    <m/>
    <s v=""/>
    <b v="0"/>
    <n v="10"/>
    <s v="1140941019220971520"/>
    <s v="Twitter Web Client"/>
    <b v="0"/>
    <s v="1140941019220971520"/>
    <s v="Tweet"/>
    <n v="0"/>
    <n v="0"/>
    <m/>
    <m/>
    <m/>
    <m/>
    <m/>
    <m/>
    <m/>
    <m/>
    <n v="1"/>
    <s v="1"/>
    <s v="1"/>
    <n v="0"/>
    <n v="0"/>
    <n v="0"/>
    <n v="0"/>
    <n v="0"/>
    <n v="0"/>
    <n v="24"/>
    <n v="100"/>
    <n v="24"/>
  </r>
  <r>
    <s v="danijel49195594"/>
    <s v="socialmedia2day"/>
    <m/>
    <m/>
    <m/>
    <m/>
    <m/>
    <m/>
    <m/>
    <m/>
    <s v="No"/>
    <n v="188"/>
    <m/>
    <m/>
    <x v="1"/>
    <d v="2019-06-11T16:40:06.000"/>
    <s v="RT @socialmedia2day: Q4 - What types of voices do people tend to favor on social media? #SMTLive https://t.co/nyO32Q8kOR"/>
    <m/>
    <m/>
    <x v="3"/>
    <s v="https://pbs.twimg.com/media/D8y23erWsAALDrV.jpg"/>
    <s v="https://pbs.twimg.com/media/D8y23erWsAALDrV.jpg"/>
    <x v="166"/>
    <s v="https://twitter.com/#!/danijel49195594/status/1138486070872555521"/>
    <m/>
    <m/>
    <s v="1138486070872555521"/>
    <m/>
    <b v="0"/>
    <n v="0"/>
    <s v=""/>
    <b v="0"/>
    <s v="en"/>
    <m/>
    <s v=""/>
    <b v="0"/>
    <n v="6"/>
    <s v="1138485923707068416"/>
    <s v="Twitter Web Client"/>
    <b v="0"/>
    <s v="1138485923707068416"/>
    <s v="Tweet"/>
    <n v="0"/>
    <n v="0"/>
    <m/>
    <m/>
    <m/>
    <m/>
    <m/>
    <m/>
    <m/>
    <m/>
    <n v="2"/>
    <s v="1"/>
    <s v="1"/>
    <n v="1"/>
    <n v="6.25"/>
    <n v="0"/>
    <n v="0"/>
    <n v="0"/>
    <n v="0"/>
    <n v="15"/>
    <n v="93.75"/>
    <n v="16"/>
  </r>
  <r>
    <s v="danijel49195594"/>
    <s v="socialmedia2day"/>
    <m/>
    <m/>
    <m/>
    <m/>
    <m/>
    <m/>
    <m/>
    <m/>
    <s v="No"/>
    <n v="189"/>
    <m/>
    <m/>
    <x v="1"/>
    <d v="2019-06-19T11:51:33.000"/>
    <s v="RT @socialmedia2day: In our most recent #SMTLive Twitter chat, we had a lively discussion on the how and why of brand voice. Here's a recap…"/>
    <m/>
    <m/>
    <x v="3"/>
    <m/>
    <s v="http://pbs.twimg.com/profile_images/1139241933304410112/0O577FfN_normal.jpg"/>
    <x v="167"/>
    <s v="https://twitter.com/#!/danijel49195594/status/1141312557908729856"/>
    <m/>
    <m/>
    <s v="1141312557908729856"/>
    <m/>
    <b v="0"/>
    <n v="0"/>
    <s v=""/>
    <b v="0"/>
    <s v="en"/>
    <m/>
    <s v=""/>
    <b v="0"/>
    <n v="2"/>
    <s v="1141126040053583872"/>
    <s v="Twitter Web App"/>
    <b v="0"/>
    <s v="1141126040053583872"/>
    <s v="Tweet"/>
    <n v="0"/>
    <n v="0"/>
    <m/>
    <m/>
    <m/>
    <m/>
    <m/>
    <m/>
    <m/>
    <m/>
    <n v="2"/>
    <s v="1"/>
    <s v="1"/>
    <n v="1"/>
    <n v="4"/>
    <n v="0"/>
    <n v="0"/>
    <n v="0"/>
    <n v="0"/>
    <n v="24"/>
    <n v="96"/>
    <n v="25"/>
  </r>
  <r>
    <s v="sorilbrans"/>
    <s v="sorilbrans"/>
    <m/>
    <m/>
    <m/>
    <m/>
    <m/>
    <m/>
    <m/>
    <m/>
    <s v="No"/>
    <n v="190"/>
    <m/>
    <m/>
    <x v="0"/>
    <d v="2019-06-17T17:30:03.000"/>
    <s v="#SMTLive Recap: Defining Brand Voice https://t.co/7KOajPU2Fs"/>
    <s v="https://www.socialmediatoday.com/news/smtlive-recap-defining-brand-voice/556881/?utm_campaign=meetedgar&amp;utm_medium=social&amp;utm_source=meetedgar.com"/>
    <s v="socialmediatoday.com"/>
    <x v="3"/>
    <m/>
    <s v="http://pbs.twimg.com/profile_images/835197609853726721/F2m94jEo_normal.jpg"/>
    <x v="168"/>
    <s v="https://twitter.com/#!/sorilbrans/status/1140672970005852160"/>
    <m/>
    <m/>
    <s v="1140672970005852160"/>
    <m/>
    <b v="0"/>
    <n v="0"/>
    <s v=""/>
    <b v="0"/>
    <s v="en"/>
    <m/>
    <s v=""/>
    <b v="0"/>
    <n v="0"/>
    <s v=""/>
    <s v="Meet Edgar"/>
    <b v="0"/>
    <s v="1140672970005852160"/>
    <s v="Tweet"/>
    <n v="0"/>
    <n v="0"/>
    <m/>
    <m/>
    <m/>
    <m/>
    <m/>
    <m/>
    <m/>
    <m/>
    <n v="2"/>
    <s v="2"/>
    <s v="2"/>
    <n v="0"/>
    <n v="0"/>
    <n v="0"/>
    <n v="0"/>
    <n v="0"/>
    <n v="0"/>
    <n v="5"/>
    <n v="100"/>
    <n v="5"/>
  </r>
  <r>
    <s v="sorilbrans"/>
    <s v="sorilbrans"/>
    <m/>
    <m/>
    <m/>
    <m/>
    <m/>
    <m/>
    <m/>
    <m/>
    <s v="No"/>
    <n v="191"/>
    <m/>
    <m/>
    <x v="0"/>
    <d v="2019-06-19T17:30:03.000"/>
    <s v="#SMTLive Recap: Expertly Crafting Your Brand Voice https://t.co/X6zlkOdULQ"/>
    <s v="https://www.socialmediatoday.com/news/smtlive-recap-expertly-crafting-your-brand-voice/556982/?utm_campaign=meetedgar&amp;utm_medium=social&amp;utm_source=meetedgar.com"/>
    <s v="socialmediatoday.com"/>
    <x v="3"/>
    <m/>
    <s v="http://pbs.twimg.com/profile_images/835197609853726721/F2m94jEo_normal.jpg"/>
    <x v="169"/>
    <s v="https://twitter.com/#!/sorilbrans/status/1141397744629821445"/>
    <m/>
    <m/>
    <s v="1141397744629821445"/>
    <m/>
    <b v="0"/>
    <n v="0"/>
    <s v=""/>
    <b v="0"/>
    <s v="en"/>
    <m/>
    <s v=""/>
    <b v="0"/>
    <n v="0"/>
    <s v=""/>
    <s v="Meet Edgar"/>
    <b v="0"/>
    <s v="1141397744629821445"/>
    <s v="Tweet"/>
    <n v="0"/>
    <n v="0"/>
    <m/>
    <m/>
    <m/>
    <m/>
    <m/>
    <m/>
    <m/>
    <m/>
    <n v="2"/>
    <s v="2"/>
    <s v="2"/>
    <n v="1"/>
    <n v="14.285714285714286"/>
    <n v="0"/>
    <n v="0"/>
    <n v="0"/>
    <n v="0"/>
    <n v="6"/>
    <n v="85.71428571428571"/>
    <n v="7"/>
  </r>
  <r>
    <s v="pnmcpherson"/>
    <s v="pnmcpherson"/>
    <m/>
    <m/>
    <m/>
    <m/>
    <m/>
    <m/>
    <m/>
    <m/>
    <s v="No"/>
    <n v="192"/>
    <m/>
    <m/>
    <x v="0"/>
    <d v="2019-06-11T16:27:30.000"/>
    <s v="Late to the game today, #SMTLive! https://t.co/Hlkt6c59ue"/>
    <m/>
    <m/>
    <x v="3"/>
    <s v="https://pbs.twimg.com/tweet_video_thumb/D8y0KdUVsAAZkE-.jpg"/>
    <s v="https://pbs.twimg.com/tweet_video_thumb/D8y0KdUVsAAZkE-.jpg"/>
    <x v="170"/>
    <s v="https://twitter.com/#!/pnmcpherson/status/1138482902847578112"/>
    <m/>
    <m/>
    <s v="1138482902847578112"/>
    <m/>
    <b v="0"/>
    <n v="1"/>
    <s v=""/>
    <b v="0"/>
    <s v="en"/>
    <m/>
    <s v=""/>
    <b v="0"/>
    <n v="0"/>
    <s v=""/>
    <s v="Twitter Web Client"/>
    <b v="0"/>
    <s v="1138482902847578112"/>
    <s v="Tweet"/>
    <n v="0"/>
    <n v="0"/>
    <m/>
    <m/>
    <m/>
    <m/>
    <m/>
    <m/>
    <m/>
    <m/>
    <n v="4"/>
    <s v="7"/>
    <s v="7"/>
    <n v="0"/>
    <n v="0"/>
    <n v="0"/>
    <n v="0"/>
    <n v="0"/>
    <n v="0"/>
    <n v="6"/>
    <n v="100"/>
    <n v="6"/>
  </r>
  <r>
    <s v="pnmcpherson"/>
    <s v="pnmcpherson"/>
    <m/>
    <m/>
    <m/>
    <m/>
    <m/>
    <m/>
    <m/>
    <m/>
    <s v="No"/>
    <n v="193"/>
    <m/>
    <m/>
    <x v="0"/>
    <d v="2019-06-11T16:30:18.000"/>
    <s v="You also want to be thinking about the way you interact with your customers/audience (especially in DMs!) #SMTLive https://t.co/Gm01f5kZoG"/>
    <s v="https://twitter.com/GregoryTSimpson/status/1138482586609696769"/>
    <s v="twitter.com"/>
    <x v="3"/>
    <m/>
    <s v="http://pbs.twimg.com/profile_images/1138952185645920257/96T-exz-_normal.jpg"/>
    <x v="171"/>
    <s v="https://twitter.com/#!/pnmcpherson/status/1138483605439623168"/>
    <m/>
    <m/>
    <s v="1138483605439623168"/>
    <m/>
    <b v="0"/>
    <n v="3"/>
    <s v=""/>
    <b v="1"/>
    <s v="en"/>
    <m/>
    <s v="1138482586609696769"/>
    <b v="0"/>
    <n v="0"/>
    <s v=""/>
    <s v="Twitter Web Client"/>
    <b v="0"/>
    <s v="1138483605439623168"/>
    <s v="Tweet"/>
    <n v="0"/>
    <n v="0"/>
    <m/>
    <m/>
    <m/>
    <m/>
    <m/>
    <m/>
    <m/>
    <m/>
    <n v="4"/>
    <s v="7"/>
    <s v="7"/>
    <n v="0"/>
    <n v="0"/>
    <n v="0"/>
    <n v="0"/>
    <n v="0"/>
    <n v="0"/>
    <n v="19"/>
    <n v="100"/>
    <n v="19"/>
  </r>
  <r>
    <s v="pnmcpherson"/>
    <s v="pnmcpherson"/>
    <m/>
    <m/>
    <m/>
    <m/>
    <m/>
    <m/>
    <m/>
    <m/>
    <s v="No"/>
    <n v="195"/>
    <m/>
    <m/>
    <x v="0"/>
    <d v="2019-06-11T16:40:12.000"/>
    <s v="#SMTLive"/>
    <m/>
    <m/>
    <x v="3"/>
    <m/>
    <s v="http://pbs.twimg.com/profile_images/1138952185645920257/96T-exz-_normal.jpg"/>
    <x v="172"/>
    <s v="https://twitter.com/#!/pnmcpherson/status/1138486099855069184"/>
    <m/>
    <m/>
    <s v="1138486099855069184"/>
    <m/>
    <b v="0"/>
    <n v="0"/>
    <s v=""/>
    <b v="0"/>
    <s v="und"/>
    <m/>
    <s v=""/>
    <b v="0"/>
    <n v="0"/>
    <s v=""/>
    <s v="Twitter Web Client"/>
    <b v="0"/>
    <s v="1138486099855069184"/>
    <s v="Tweet"/>
    <n v="0"/>
    <n v="0"/>
    <m/>
    <m/>
    <m/>
    <m/>
    <m/>
    <m/>
    <m/>
    <m/>
    <n v="4"/>
    <s v="7"/>
    <s v="7"/>
    <n v="0"/>
    <n v="0"/>
    <n v="0"/>
    <n v="0"/>
    <n v="0"/>
    <n v="0"/>
    <n v="1"/>
    <n v="100"/>
    <n v="1"/>
  </r>
  <r>
    <s v="pnmcpherson"/>
    <s v="pnmcpherson"/>
    <m/>
    <m/>
    <m/>
    <m/>
    <m/>
    <m/>
    <m/>
    <m/>
    <s v="No"/>
    <n v="196"/>
    <m/>
    <m/>
    <x v="0"/>
    <d v="2019-06-11T16:43:03.000"/>
    <s v="A4 _x000a_A voice that's reflective of the brand AND is platform appropriate. _x000a_We can talk all day about which voices people favor, but if you're an old school insurance company suddenly slinging around Gen Z slang, it's probs missing the mark. #SMTLive https://t.co/14kOZupCFZ"/>
    <m/>
    <m/>
    <x v="3"/>
    <s v="https://pbs.twimg.com/tweet_video_thumb/D8y3t2xUYAMR2PB.jpg"/>
    <s v="https://pbs.twimg.com/tweet_video_thumb/D8y3t2xUYAMR2PB.jpg"/>
    <x v="173"/>
    <s v="https://twitter.com/#!/pnmcpherson/status/1138486813662695424"/>
    <m/>
    <m/>
    <s v="1138486813662695424"/>
    <m/>
    <b v="0"/>
    <n v="1"/>
    <s v=""/>
    <b v="0"/>
    <s v="en"/>
    <m/>
    <s v=""/>
    <b v="0"/>
    <n v="0"/>
    <s v=""/>
    <s v="Twitter Web Client"/>
    <b v="0"/>
    <s v="1138486813662695424"/>
    <s v="Tweet"/>
    <n v="0"/>
    <n v="0"/>
    <m/>
    <m/>
    <m/>
    <m/>
    <m/>
    <m/>
    <m/>
    <m/>
    <n v="4"/>
    <s v="7"/>
    <s v="7"/>
    <n v="2"/>
    <n v="4.761904761904762"/>
    <n v="0"/>
    <n v="0"/>
    <n v="0"/>
    <n v="0"/>
    <n v="40"/>
    <n v="95.23809523809524"/>
    <n v="42"/>
  </r>
  <r>
    <s v="pnmcpherson"/>
    <s v="morelove_lessh8"/>
    <m/>
    <m/>
    <m/>
    <m/>
    <m/>
    <m/>
    <m/>
    <m/>
    <s v="Yes"/>
    <n v="197"/>
    <m/>
    <m/>
    <x v="2"/>
    <d v="2019-06-11T16:48:11.000"/>
    <s v="@MoreLove_LessH8 Oh yes, as a campaign it definitely could work well! #SMTLive"/>
    <m/>
    <m/>
    <x v="3"/>
    <m/>
    <s v="http://pbs.twimg.com/profile_images/1138952185645920257/96T-exz-_normal.jpg"/>
    <x v="174"/>
    <s v="https://twitter.com/#!/pnmcpherson/status/1138488107496497152"/>
    <m/>
    <m/>
    <s v="1138488107496497152"/>
    <s v="1138487633821261828"/>
    <b v="0"/>
    <n v="2"/>
    <s v="2698523634"/>
    <b v="0"/>
    <s v="en"/>
    <m/>
    <s v=""/>
    <b v="0"/>
    <n v="0"/>
    <s v=""/>
    <s v="Twitter Web Client"/>
    <b v="0"/>
    <s v="1138487633821261828"/>
    <s v="Tweet"/>
    <n v="0"/>
    <n v="0"/>
    <m/>
    <m/>
    <m/>
    <m/>
    <m/>
    <m/>
    <m/>
    <m/>
    <n v="1"/>
    <s v="7"/>
    <s v="3"/>
    <n v="2"/>
    <n v="16.666666666666668"/>
    <n v="0"/>
    <n v="0"/>
    <n v="0"/>
    <n v="0"/>
    <n v="10"/>
    <n v="83.33333333333333"/>
    <n v="12"/>
  </r>
  <r>
    <s v="morelove_lessh8"/>
    <s v="pnmcpherson"/>
    <m/>
    <m/>
    <m/>
    <m/>
    <m/>
    <m/>
    <m/>
    <m/>
    <s v="Yes"/>
    <n v="198"/>
    <m/>
    <m/>
    <x v="2"/>
    <d v="2019-06-11T16:46:18.000"/>
    <s v="@pnmcpherson I mean, that could be an interesting campaign similar to the 'not your parents' insurance campaign I've seen going around. If you play it off right, it could work and appeal to a new customer segment. 🤷‍♀️#SMTLive"/>
    <m/>
    <m/>
    <x v="3"/>
    <m/>
    <s v="http://pbs.twimg.com/profile_images/1047176622598545408/Gy8L5gwM_normal.jpg"/>
    <x v="175"/>
    <s v="https://twitter.com/#!/morelove_lessh8/status/1138487633821261828"/>
    <m/>
    <m/>
    <s v="1138487633821261828"/>
    <s v="1138486813662695424"/>
    <b v="0"/>
    <n v="2"/>
    <s v="2192794098"/>
    <b v="0"/>
    <s v="en"/>
    <m/>
    <s v=""/>
    <b v="0"/>
    <n v="0"/>
    <s v=""/>
    <s v="Twitter Web Client"/>
    <b v="0"/>
    <s v="1138486813662695424"/>
    <s v="Tweet"/>
    <n v="0"/>
    <n v="0"/>
    <m/>
    <m/>
    <m/>
    <m/>
    <m/>
    <m/>
    <m/>
    <m/>
    <n v="1"/>
    <s v="3"/>
    <s v="7"/>
    <n v="4"/>
    <n v="10.526315789473685"/>
    <n v="0"/>
    <n v="0"/>
    <n v="0"/>
    <n v="0"/>
    <n v="34"/>
    <n v="89.47368421052632"/>
    <n v="38"/>
  </r>
  <r>
    <s v="gregorytsimpson"/>
    <s v="pnmcpherson"/>
    <m/>
    <m/>
    <m/>
    <m/>
    <m/>
    <m/>
    <m/>
    <m/>
    <s v="No"/>
    <n v="199"/>
    <m/>
    <m/>
    <x v="2"/>
    <d v="2019-06-11T16:31:25.000"/>
    <s v="@pnmcpherson Absolutely! #SMTLive"/>
    <m/>
    <m/>
    <x v="3"/>
    <m/>
    <s v="http://pbs.twimg.com/profile_images/1087039147662024704/pVV5ZWgU_normal.jpg"/>
    <x v="176"/>
    <s v="https://twitter.com/#!/gregorytsimpson/status/1138483889431883777"/>
    <m/>
    <m/>
    <s v="1138483889431883777"/>
    <s v="1138483605439623168"/>
    <b v="0"/>
    <n v="0"/>
    <s v="2192794098"/>
    <b v="0"/>
    <s v="en"/>
    <m/>
    <s v=""/>
    <b v="0"/>
    <n v="0"/>
    <s v=""/>
    <s v="Twitter Web Client"/>
    <b v="0"/>
    <s v="1138483605439623168"/>
    <s v="Tweet"/>
    <n v="0"/>
    <n v="0"/>
    <m/>
    <m/>
    <m/>
    <m/>
    <m/>
    <m/>
    <m/>
    <m/>
    <n v="1"/>
    <s v="7"/>
    <s v="7"/>
    <n v="0"/>
    <n v="0"/>
    <n v="0"/>
    <n v="0"/>
    <n v="0"/>
    <n v="0"/>
    <n v="3"/>
    <n v="100"/>
    <n v="3"/>
  </r>
  <r>
    <s v="gregorytsimpson"/>
    <s v="gregorytsimpson"/>
    <m/>
    <m/>
    <m/>
    <m/>
    <m/>
    <m/>
    <m/>
    <m/>
    <s v="No"/>
    <n v="200"/>
    <m/>
    <m/>
    <x v="0"/>
    <d v="2019-06-11T16:02:25.000"/>
    <s v="#SMTLIve twitter chat starting so you'll see more tweets from me than usual. The will be about #SocialMedia #Content Creation: Finding Your Voice"/>
    <m/>
    <m/>
    <x v="21"/>
    <m/>
    <s v="http://pbs.twimg.com/profile_images/1087039147662024704/pVV5ZWgU_normal.jpg"/>
    <x v="177"/>
    <s v="https://twitter.com/#!/gregorytsimpson/status/1138476589614804992"/>
    <m/>
    <m/>
    <s v="1138476589614804992"/>
    <m/>
    <b v="0"/>
    <n v="2"/>
    <s v=""/>
    <b v="0"/>
    <s v="en"/>
    <m/>
    <s v=""/>
    <b v="0"/>
    <n v="0"/>
    <s v=""/>
    <s v="Twitter Web Client"/>
    <b v="0"/>
    <s v="1138476589614804992"/>
    <s v="Tweet"/>
    <n v="0"/>
    <n v="0"/>
    <m/>
    <m/>
    <m/>
    <m/>
    <m/>
    <m/>
    <m/>
    <m/>
    <n v="4"/>
    <s v="7"/>
    <s v="7"/>
    <n v="0"/>
    <n v="0"/>
    <n v="0"/>
    <n v="0"/>
    <n v="0"/>
    <n v="0"/>
    <n v="23"/>
    <n v="100"/>
    <n v="23"/>
  </r>
  <r>
    <s v="gregorytsimpson"/>
    <s v="gregorytsimpson"/>
    <m/>
    <m/>
    <m/>
    <m/>
    <m/>
    <m/>
    <m/>
    <m/>
    <s v="No"/>
    <n v="201"/>
    <m/>
    <m/>
    <x v="0"/>
    <d v="2019-06-11T16:03:34.000"/>
    <s v="A1 Brand voice is the personality of your brand #SMTLIve"/>
    <m/>
    <m/>
    <x v="3"/>
    <m/>
    <s v="http://pbs.twimg.com/profile_images/1087039147662024704/pVV5ZWgU_normal.jpg"/>
    <x v="178"/>
    <s v="https://twitter.com/#!/gregorytsimpson/status/1138476878107480065"/>
    <m/>
    <m/>
    <s v="1138476878107480065"/>
    <m/>
    <b v="0"/>
    <n v="2"/>
    <s v=""/>
    <b v="0"/>
    <s v="en"/>
    <m/>
    <s v=""/>
    <b v="0"/>
    <n v="0"/>
    <s v=""/>
    <s v="Twitter Web Client"/>
    <b v="0"/>
    <s v="1138476878107480065"/>
    <s v="Tweet"/>
    <n v="0"/>
    <n v="0"/>
    <m/>
    <m/>
    <m/>
    <m/>
    <m/>
    <m/>
    <m/>
    <m/>
    <n v="4"/>
    <s v="7"/>
    <s v="7"/>
    <n v="0"/>
    <n v="0"/>
    <n v="0"/>
    <n v="0"/>
    <n v="0"/>
    <n v="0"/>
    <n v="10"/>
    <n v="100"/>
    <n v="10"/>
  </r>
  <r>
    <s v="gregorytsimpson"/>
    <s v="socialmedia2day"/>
    <m/>
    <m/>
    <m/>
    <m/>
    <m/>
    <m/>
    <m/>
    <m/>
    <s v="No"/>
    <n v="202"/>
    <m/>
    <m/>
    <x v="2"/>
    <d v="2019-06-11T16:14:28.000"/>
    <s v="@socialmedia2day A2. Give you voice personality on #SocialMedia. If you're a disruptive tech company, let that show through in your voice. #SMTLive"/>
    <m/>
    <m/>
    <x v="18"/>
    <m/>
    <s v="http://pbs.twimg.com/profile_images/1087039147662024704/pVV5ZWgU_normal.jpg"/>
    <x v="179"/>
    <s v="https://twitter.com/#!/gregorytsimpson/status/1138479622440570887"/>
    <m/>
    <m/>
    <s v="1138479622440570887"/>
    <s v="1138478081264562179"/>
    <b v="0"/>
    <n v="1"/>
    <s v="15441074"/>
    <b v="0"/>
    <s v="en"/>
    <m/>
    <s v=""/>
    <b v="0"/>
    <n v="0"/>
    <s v=""/>
    <s v="Twitter Web Client"/>
    <b v="0"/>
    <s v="1138478081264562179"/>
    <s v="Tweet"/>
    <n v="0"/>
    <n v="0"/>
    <m/>
    <m/>
    <m/>
    <m/>
    <m/>
    <m/>
    <m/>
    <m/>
    <n v="5"/>
    <s v="7"/>
    <s v="1"/>
    <n v="0"/>
    <n v="0"/>
    <n v="1"/>
    <n v="4.545454545454546"/>
    <n v="0"/>
    <n v="0"/>
    <n v="21"/>
    <n v="95.45454545454545"/>
    <n v="22"/>
  </r>
  <r>
    <s v="gregorytsimpson"/>
    <s v="socialmedia2day"/>
    <m/>
    <m/>
    <m/>
    <m/>
    <m/>
    <m/>
    <m/>
    <m/>
    <s v="No"/>
    <n v="203"/>
    <m/>
    <m/>
    <x v="2"/>
    <d v="2019-06-11T16:26:15.000"/>
    <s v="@socialmedia2day You can display your #BrandVoice on #SocialMedia by the way you communicate. The words &amp;amp; Tone, videos, pics, images, etc. should all have the same style, look and feel. #SMTLive"/>
    <m/>
    <m/>
    <x v="22"/>
    <m/>
    <s v="http://pbs.twimg.com/profile_images/1087039147662024704/pVV5ZWgU_normal.jpg"/>
    <x v="180"/>
    <s v="https://twitter.com/#!/gregorytsimpson/status/1138482586609696769"/>
    <m/>
    <m/>
    <s v="1138482586609696769"/>
    <s v="1138481229119053825"/>
    <b v="0"/>
    <n v="6"/>
    <s v="15441074"/>
    <b v="0"/>
    <s v="en"/>
    <m/>
    <s v=""/>
    <b v="0"/>
    <n v="0"/>
    <s v=""/>
    <s v="Twitter Web Client"/>
    <b v="0"/>
    <s v="1138481229119053825"/>
    <s v="Tweet"/>
    <n v="0"/>
    <n v="0"/>
    <m/>
    <m/>
    <m/>
    <m/>
    <m/>
    <m/>
    <m/>
    <m/>
    <n v="5"/>
    <s v="7"/>
    <s v="1"/>
    <n v="0"/>
    <n v="0"/>
    <n v="0"/>
    <n v="0"/>
    <n v="0"/>
    <n v="0"/>
    <n v="31"/>
    <n v="100"/>
    <n v="31"/>
  </r>
  <r>
    <s v="gregorytsimpson"/>
    <s v="socialmedia2day"/>
    <m/>
    <m/>
    <m/>
    <m/>
    <m/>
    <m/>
    <m/>
    <m/>
    <s v="No"/>
    <n v="204"/>
    <m/>
    <m/>
    <x v="2"/>
    <d v="2019-06-11T16:42:47.000"/>
    <s v="@socialmedia2day On #SocialMedia people tend to favor human voices with a sense of humor &amp;amp; compassion vs stuffy corporate voices #SMTLive"/>
    <m/>
    <m/>
    <x v="18"/>
    <m/>
    <s v="http://pbs.twimg.com/profile_images/1087039147662024704/pVV5ZWgU_normal.jpg"/>
    <x v="181"/>
    <s v="https://twitter.com/#!/gregorytsimpson/status/1138486748839854081"/>
    <m/>
    <m/>
    <s v="1138486748839854081"/>
    <s v="1138485923707068416"/>
    <b v="0"/>
    <n v="10"/>
    <s v="15441074"/>
    <b v="0"/>
    <s v="en"/>
    <m/>
    <s v=""/>
    <b v="0"/>
    <n v="0"/>
    <s v=""/>
    <s v="Twitter Web Client"/>
    <b v="0"/>
    <s v="1138485923707068416"/>
    <s v="Tweet"/>
    <n v="0"/>
    <n v="0"/>
    <m/>
    <m/>
    <m/>
    <m/>
    <m/>
    <m/>
    <m/>
    <m/>
    <n v="5"/>
    <s v="7"/>
    <s v="1"/>
    <n v="3"/>
    <n v="14.285714285714286"/>
    <n v="1"/>
    <n v="4.761904761904762"/>
    <n v="0"/>
    <n v="0"/>
    <n v="17"/>
    <n v="80.95238095238095"/>
    <n v="21"/>
  </r>
  <r>
    <s v="gregorytsimpson"/>
    <s v="socialmedia2day"/>
    <m/>
    <m/>
    <m/>
    <m/>
    <m/>
    <m/>
    <m/>
    <m/>
    <s v="No"/>
    <n v="205"/>
    <m/>
    <m/>
    <x v="2"/>
    <d v="2019-06-11T16:53:53.000"/>
    <s v="@socialmedia2day One big mistake a brand can make on #SocialMedia w/ their brand voice is to be inconsistent in the way posts sound and look. Customers view a brand singularly &amp;amp; if multiple people are posting w/ a different voice or visual identity the brand appears schizophrenic #SMTLive"/>
    <m/>
    <m/>
    <x v="18"/>
    <m/>
    <s v="http://pbs.twimg.com/profile_images/1087039147662024704/pVV5ZWgU_normal.jpg"/>
    <x v="182"/>
    <s v="https://twitter.com/#!/gregorytsimpson/status/1138489542351175680"/>
    <m/>
    <m/>
    <s v="1138489542351175680"/>
    <s v="1138488113083367424"/>
    <b v="0"/>
    <n v="2"/>
    <s v="15441074"/>
    <b v="0"/>
    <s v="en"/>
    <m/>
    <s v=""/>
    <b v="0"/>
    <n v="0"/>
    <s v=""/>
    <s v="Twitter Web Client"/>
    <b v="0"/>
    <s v="1138488113083367424"/>
    <s v="Tweet"/>
    <n v="0"/>
    <n v="0"/>
    <m/>
    <m/>
    <m/>
    <m/>
    <m/>
    <m/>
    <m/>
    <m/>
    <n v="5"/>
    <s v="7"/>
    <s v="1"/>
    <n v="0"/>
    <n v="0"/>
    <n v="2"/>
    <n v="4.166666666666667"/>
    <n v="0"/>
    <n v="0"/>
    <n v="46"/>
    <n v="95.83333333333333"/>
    <n v="48"/>
  </r>
  <r>
    <s v="gregorytsimpson"/>
    <s v="socialmedia2day"/>
    <m/>
    <m/>
    <m/>
    <m/>
    <m/>
    <m/>
    <m/>
    <m/>
    <s v="No"/>
    <n v="206"/>
    <m/>
    <m/>
    <x v="2"/>
    <d v="2019-06-11T17:02:14.000"/>
    <s v="@socialmedia2day A6: To communicate a brand without words on #SocialMedia I leverage our visual identity with images (happy employees, happy customers, images that represent the promise our brand delivers) as well as consistent colors, look, &amp;amp; feel #SMTLive"/>
    <m/>
    <m/>
    <x v="18"/>
    <m/>
    <s v="http://pbs.twimg.com/profile_images/1087039147662024704/pVV5ZWgU_normal.jpg"/>
    <x v="183"/>
    <s v="https://twitter.com/#!/gregorytsimpson/status/1138491641659105280"/>
    <m/>
    <m/>
    <s v="1138491641659105280"/>
    <s v="1138489944568193024"/>
    <b v="0"/>
    <n v="2"/>
    <s v="15441074"/>
    <b v="0"/>
    <s v="en"/>
    <m/>
    <s v=""/>
    <b v="0"/>
    <n v="0"/>
    <s v=""/>
    <s v="Twitter Web Client"/>
    <b v="0"/>
    <s v="1138489944568193024"/>
    <s v="Tweet"/>
    <n v="0"/>
    <n v="0"/>
    <m/>
    <m/>
    <m/>
    <m/>
    <m/>
    <m/>
    <m/>
    <m/>
    <n v="5"/>
    <s v="7"/>
    <s v="1"/>
    <n v="6"/>
    <n v="15.789473684210526"/>
    <n v="0"/>
    <n v="0"/>
    <n v="0"/>
    <n v="0"/>
    <n v="32"/>
    <n v="84.21052631578948"/>
    <n v="38"/>
  </r>
  <r>
    <s v="gregorytsimpson"/>
    <s v="socialmedia2day"/>
    <m/>
    <m/>
    <m/>
    <m/>
    <m/>
    <m/>
    <m/>
    <m/>
    <s v="No"/>
    <n v="207"/>
    <m/>
    <m/>
    <x v="1"/>
    <d v="2019-06-11T17:06:12.000"/>
    <s v="Thanks to @socialmedia2day &amp;amp; everyone who participated for another great #SMTLIve #TwitterChat. Enjoy the rest of the day everyone!"/>
    <m/>
    <m/>
    <x v="23"/>
    <m/>
    <s v="http://pbs.twimg.com/profile_images/1087039147662024704/pVV5ZWgU_normal.jpg"/>
    <x v="184"/>
    <s v="https://twitter.com/#!/gregorytsimpson/status/1138492641748930560"/>
    <m/>
    <m/>
    <s v="1138492641748930560"/>
    <m/>
    <b v="0"/>
    <n v="3"/>
    <s v=""/>
    <b v="0"/>
    <s v="en"/>
    <m/>
    <s v=""/>
    <b v="0"/>
    <n v="0"/>
    <s v=""/>
    <s v="Twitter Web Client"/>
    <b v="0"/>
    <s v="1138492641748930560"/>
    <s v="Tweet"/>
    <n v="0"/>
    <n v="0"/>
    <m/>
    <m/>
    <m/>
    <m/>
    <m/>
    <m/>
    <m/>
    <m/>
    <n v="1"/>
    <s v="7"/>
    <s v="1"/>
    <n v="2"/>
    <n v="10.526315789473685"/>
    <n v="0"/>
    <n v="0"/>
    <n v="0"/>
    <n v="0"/>
    <n v="17"/>
    <n v="89.47368421052632"/>
    <n v="19"/>
  </r>
  <r>
    <s v="gregorytsimpson"/>
    <s v="gregorytsimpson"/>
    <m/>
    <m/>
    <m/>
    <m/>
    <m/>
    <m/>
    <m/>
    <m/>
    <s v="No"/>
    <n v="208"/>
    <m/>
    <m/>
    <x v="0"/>
    <d v="2019-06-18T18:38:52.000"/>
    <s v="#SMTLive Recap: Expertly Crafting Your Brand Voice: Includes a few pieces of wisdom from me https://t.co/GvYeZsdRfM via socialmedia2day"/>
    <s v="https://www.socialmediatoday.com/news/smtlive-recap-expertly-crafting-your-brand-voice/556982/?utm_source=dlvr.it&amp;utm_medium=twitter"/>
    <s v="socialmediatoday.com"/>
    <x v="3"/>
    <m/>
    <s v="http://pbs.twimg.com/profile_images/1087039147662024704/pVV5ZWgU_normal.jpg"/>
    <x v="185"/>
    <s v="https://twitter.com/#!/gregorytsimpson/status/1141052676165308416"/>
    <m/>
    <m/>
    <s v="1141052676165308416"/>
    <m/>
    <b v="0"/>
    <n v="0"/>
    <s v=""/>
    <b v="0"/>
    <s v="en"/>
    <m/>
    <s v=""/>
    <b v="0"/>
    <n v="0"/>
    <s v=""/>
    <s v="Twitter Web Client"/>
    <b v="0"/>
    <s v="1141052676165308416"/>
    <s v="Tweet"/>
    <n v="0"/>
    <n v="0"/>
    <m/>
    <m/>
    <m/>
    <m/>
    <m/>
    <m/>
    <m/>
    <m/>
    <n v="4"/>
    <s v="7"/>
    <s v="7"/>
    <n v="2"/>
    <n v="11.764705882352942"/>
    <n v="0"/>
    <n v="0"/>
    <n v="0"/>
    <n v="0"/>
    <n v="15"/>
    <n v="88.23529411764706"/>
    <n v="17"/>
  </r>
  <r>
    <s v="gregorytsimpson"/>
    <s v="gregorytsimpson"/>
    <m/>
    <m/>
    <m/>
    <m/>
    <m/>
    <m/>
    <m/>
    <m/>
    <s v="No"/>
    <n v="209"/>
    <m/>
    <m/>
    <x v="0"/>
    <d v="2019-06-19T19:49:09.000"/>
    <s v="Recap from #SMTLive Twitter chat where I shared my expertise on brand voice._x000a_#marketing #brandvoice #brand #twitter #socialmedia https://t.co/odYRbVwCEd"/>
    <s v="https://lnkd.in/dKtuje3"/>
    <s v="lnkd.in"/>
    <x v="24"/>
    <m/>
    <s v="http://pbs.twimg.com/profile_images/1087039147662024704/pVV5ZWgU_normal.jpg"/>
    <x v="186"/>
    <s v="https://twitter.com/#!/gregorytsimpson/status/1141432751268278273"/>
    <m/>
    <m/>
    <s v="1141432751268278273"/>
    <m/>
    <b v="0"/>
    <n v="0"/>
    <s v=""/>
    <b v="0"/>
    <s v="en"/>
    <m/>
    <s v=""/>
    <b v="0"/>
    <n v="0"/>
    <s v=""/>
    <s v="LinkedIn"/>
    <b v="0"/>
    <s v="1141432751268278273"/>
    <s v="Tweet"/>
    <n v="0"/>
    <n v="0"/>
    <m/>
    <m/>
    <m/>
    <m/>
    <m/>
    <m/>
    <m/>
    <m/>
    <n v="4"/>
    <s v="7"/>
    <s v="7"/>
    <n v="0"/>
    <n v="0"/>
    <n v="0"/>
    <n v="0"/>
    <n v="0"/>
    <n v="0"/>
    <n v="18"/>
    <n v="100"/>
    <n v="18"/>
  </r>
  <r>
    <s v="socialguru007"/>
    <s v="socialguru007"/>
    <m/>
    <m/>
    <m/>
    <m/>
    <m/>
    <m/>
    <m/>
    <m/>
    <s v="No"/>
    <n v="210"/>
    <m/>
    <m/>
    <x v="0"/>
    <d v="2019-06-16T08:09:03.000"/>
    <s v="#SMTLIve Recap: Defining Brand Voice https://t.co/FASPxFZsv0"/>
    <s v="https://www.socialmediatoday.com/news/smtlive-recap-defining-brand-voice/556881/"/>
    <s v="socialmediatoday.com"/>
    <x v="3"/>
    <m/>
    <s v="http://pbs.twimg.com/profile_images/476707212849467392/I_jVndo-_normal.jpeg"/>
    <x v="187"/>
    <s v="https://twitter.com/#!/socialguru007/status/1140169402173796353"/>
    <m/>
    <m/>
    <s v="1140169402173796353"/>
    <m/>
    <b v="0"/>
    <n v="1"/>
    <s v=""/>
    <b v="0"/>
    <s v="en"/>
    <m/>
    <s v=""/>
    <b v="0"/>
    <n v="1"/>
    <s v=""/>
    <s v="IFTTT"/>
    <b v="0"/>
    <s v="1140169402173796353"/>
    <s v="Tweet"/>
    <n v="0"/>
    <n v="0"/>
    <m/>
    <m/>
    <m/>
    <m/>
    <m/>
    <m/>
    <m/>
    <m/>
    <n v="4"/>
    <s v="11"/>
    <s v="11"/>
    <n v="0"/>
    <n v="0"/>
    <n v="0"/>
    <n v="0"/>
    <n v="0"/>
    <n v="0"/>
    <n v="5"/>
    <n v="100"/>
    <n v="5"/>
  </r>
  <r>
    <s v="socialguru007"/>
    <s v="socialguru007"/>
    <m/>
    <m/>
    <m/>
    <m/>
    <m/>
    <m/>
    <m/>
    <m/>
    <s v="No"/>
    <n v="211"/>
    <m/>
    <m/>
    <x v="0"/>
    <d v="2019-06-18T07:49:26.000"/>
    <s v="#SMTLive Recap: Expertly Crafting Your Brand Voice https://t.co/B74gkSw166"/>
    <s v="https://www.socialmediatoday.com/news/smtlive-recap-expertly-crafting-your-brand-voice/556982/"/>
    <s v="socialmediatoday.com"/>
    <x v="3"/>
    <m/>
    <s v="http://pbs.twimg.com/profile_images/476707212849467392/I_jVndo-_normal.jpeg"/>
    <x v="188"/>
    <s v="https://twitter.com/#!/socialguru007/status/1140889239678324736"/>
    <m/>
    <m/>
    <s v="1140889239678324736"/>
    <m/>
    <b v="0"/>
    <n v="0"/>
    <s v=""/>
    <b v="0"/>
    <s v="en"/>
    <m/>
    <s v=""/>
    <b v="0"/>
    <n v="0"/>
    <s v=""/>
    <s v="IFTTT"/>
    <b v="0"/>
    <s v="1140889239678324736"/>
    <s v="Tweet"/>
    <n v="0"/>
    <n v="0"/>
    <m/>
    <m/>
    <m/>
    <m/>
    <m/>
    <m/>
    <m/>
    <m/>
    <n v="4"/>
    <s v="11"/>
    <s v="11"/>
    <n v="1"/>
    <n v="14.285714285714286"/>
    <n v="0"/>
    <n v="0"/>
    <n v="0"/>
    <n v="0"/>
    <n v="6"/>
    <n v="85.71428571428571"/>
    <n v="7"/>
  </r>
  <r>
    <s v="socialguru007"/>
    <s v="socialguru007"/>
    <m/>
    <m/>
    <m/>
    <m/>
    <m/>
    <m/>
    <m/>
    <m/>
    <s v="No"/>
    <n v="212"/>
    <m/>
    <m/>
    <x v="0"/>
    <d v="2019-06-18T22:42:05.000"/>
    <s v="#SMTLIve Recap: Defining Brand Voice https://t.co/wrEQvlLDqt https://t.co/zQOxqQA3O7"/>
    <s v="https://www.socialmediatoday.com/news/smtlive-recap-defining-brand-voice/556881/?utm_source=dlvr.it&amp;utm_medium=twitter"/>
    <s v="socialmediatoday.com"/>
    <x v="3"/>
    <s v="https://pbs.twimg.com/media/D9YNB3sU8AA_wAJ.jpg"/>
    <s v="https://pbs.twimg.com/media/D9YNB3sU8AA_wAJ.jpg"/>
    <x v="189"/>
    <s v="https://twitter.com/#!/socialguru007/status/1141113882867466241"/>
    <m/>
    <m/>
    <s v="1141113882867466241"/>
    <m/>
    <b v="0"/>
    <n v="0"/>
    <s v=""/>
    <b v="0"/>
    <s v="en"/>
    <m/>
    <s v=""/>
    <b v="0"/>
    <n v="0"/>
    <s v=""/>
    <s v="dlvr.it"/>
    <b v="0"/>
    <s v="1141113882867466241"/>
    <s v="Tweet"/>
    <n v="0"/>
    <n v="0"/>
    <m/>
    <m/>
    <m/>
    <m/>
    <m/>
    <m/>
    <m/>
    <m/>
    <n v="4"/>
    <s v="11"/>
    <s v="11"/>
    <n v="0"/>
    <n v="0"/>
    <n v="0"/>
    <n v="0"/>
    <n v="0"/>
    <n v="0"/>
    <n v="5"/>
    <n v="100"/>
    <n v="5"/>
  </r>
  <r>
    <s v="socialguru007"/>
    <s v="socialguru007"/>
    <m/>
    <m/>
    <m/>
    <m/>
    <m/>
    <m/>
    <m/>
    <m/>
    <s v="No"/>
    <n v="213"/>
    <m/>
    <m/>
    <x v="0"/>
    <d v="2019-06-20T02:52:04.000"/>
    <s v="#SMTLive Recap: Expertly Crafting Your Brand Voice https://t.co/AXUR4fRpZY https://t.co/rXuXzLL1v5"/>
    <s v="https://www.socialmediatoday.com/news/smtlive-recap-expertly-crafting-your-brand-voice/556982/?utm_source=dlvr.it&amp;utm_medium=twitter"/>
    <s v="socialmediatoday.com"/>
    <x v="3"/>
    <s v="https://pbs.twimg.com/media/D9eP1iIUIAIyCIH.jpg"/>
    <s v="https://pbs.twimg.com/media/D9eP1iIUIAIyCIH.jpg"/>
    <x v="190"/>
    <s v="https://twitter.com/#!/socialguru007/status/1141539182059200513"/>
    <m/>
    <m/>
    <s v="1141539182059200513"/>
    <m/>
    <b v="0"/>
    <n v="0"/>
    <s v=""/>
    <b v="0"/>
    <s v="en"/>
    <m/>
    <s v=""/>
    <b v="0"/>
    <n v="0"/>
    <s v=""/>
    <s v="dlvr.it"/>
    <b v="0"/>
    <s v="1141539182059200513"/>
    <s v="Tweet"/>
    <n v="0"/>
    <n v="0"/>
    <m/>
    <m/>
    <m/>
    <m/>
    <m/>
    <m/>
    <m/>
    <m/>
    <n v="4"/>
    <s v="11"/>
    <s v="11"/>
    <n v="1"/>
    <n v="14.285714285714286"/>
    <n v="0"/>
    <n v="0"/>
    <n v="0"/>
    <n v="0"/>
    <n v="6"/>
    <n v="85.71428571428571"/>
    <n v="7"/>
  </r>
  <r>
    <s v="hashtagify"/>
    <s v="socialmedia2day"/>
    <m/>
    <m/>
    <m/>
    <m/>
    <m/>
    <m/>
    <m/>
    <m/>
    <s v="No"/>
    <n v="214"/>
    <m/>
    <m/>
    <x v="1"/>
    <d v="2019-06-20T10:10:09.000"/>
    <s v="RT @socialmedia2day &quot;Do you even need a 'brand voice' on social? We discussed this and more in our most recent #SMTLive Twitter chat #smmhttps://www.socialmediatoday.com/news/smtlive-recap-expertly-crafting-your-brand-voice/556982/ …&quot;"/>
    <m/>
    <m/>
    <x v="3"/>
    <m/>
    <s v="http://pbs.twimg.com/profile_images/920628397046366209/uirb1rTv_normal.jpg"/>
    <x v="191"/>
    <s v="https://twitter.com/#!/hashtagify/status/1141649429889507334"/>
    <m/>
    <m/>
    <s v="1141649429889507334"/>
    <m/>
    <b v="0"/>
    <n v="0"/>
    <s v=""/>
    <b v="0"/>
    <s v="en"/>
    <m/>
    <s v=""/>
    <b v="0"/>
    <n v="0"/>
    <s v=""/>
    <s v="Hootsuite Inc."/>
    <b v="0"/>
    <s v="1141649429889507334"/>
    <s v="Tweet"/>
    <n v="0"/>
    <n v="0"/>
    <m/>
    <m/>
    <m/>
    <m/>
    <m/>
    <m/>
    <m/>
    <m/>
    <n v="1"/>
    <s v="1"/>
    <s v="1"/>
    <n v="1"/>
    <n v="2.7777777777777777"/>
    <n v="0"/>
    <n v="0"/>
    <n v="0"/>
    <n v="0"/>
    <n v="35"/>
    <n v="97.22222222222223"/>
    <n v="36"/>
  </r>
  <r>
    <s v="sweetypw88"/>
    <s v="socialmedia2day"/>
    <m/>
    <m/>
    <m/>
    <m/>
    <m/>
    <m/>
    <m/>
    <m/>
    <s v="No"/>
    <n v="215"/>
    <m/>
    <m/>
    <x v="1"/>
    <d v="2019-06-20T15:57:41.000"/>
    <s v="RT @socialmedia2day: Did you miss our most recent #SMTLive Twitter chat on brand voice? Here's a recap of the discussion: #digitalmarketing…"/>
    <m/>
    <m/>
    <x v="25"/>
    <m/>
    <s v="http://pbs.twimg.com/profile_images/1062464463373242375/-SpI7BWn_normal.jpg"/>
    <x v="192"/>
    <s v="https://twitter.com/#!/sweetypw88/status/1141736888736329731"/>
    <m/>
    <m/>
    <s v="1141736888736329731"/>
    <m/>
    <b v="0"/>
    <n v="0"/>
    <s v=""/>
    <b v="0"/>
    <s v="en"/>
    <m/>
    <s v=""/>
    <b v="0"/>
    <n v="5"/>
    <s v="1141730168165285889"/>
    <s v="Twitter for iPhone"/>
    <b v="0"/>
    <s v="1141730168165285889"/>
    <s v="Tweet"/>
    <n v="0"/>
    <n v="0"/>
    <m/>
    <m/>
    <m/>
    <m/>
    <m/>
    <m/>
    <m/>
    <m/>
    <n v="1"/>
    <s v="1"/>
    <s v="1"/>
    <n v="0"/>
    <n v="0"/>
    <n v="1"/>
    <n v="4.761904761904762"/>
    <n v="0"/>
    <n v="0"/>
    <n v="20"/>
    <n v="95.23809523809524"/>
    <n v="21"/>
  </r>
  <r>
    <s v="nextwave"/>
    <s v="nextwave"/>
    <m/>
    <m/>
    <m/>
    <m/>
    <m/>
    <m/>
    <m/>
    <m/>
    <s v="No"/>
    <n v="216"/>
    <m/>
    <m/>
    <x v="0"/>
    <d v="2019-06-20T16:51:03.000"/>
    <s v="Expertly Crafting Your Brand Voice #SocialMedia #SMTLive  https://t.co/24gxPtMA8G"/>
    <s v="https://www.socialmediatoday.com/news/smtlive-recap-expertly-crafting-your-brand-voice/556982/"/>
    <s v="socialmediatoday.com"/>
    <x v="18"/>
    <m/>
    <s v="http://pbs.twimg.com/profile_images/1666039394/nextwave-twtter_normal.png"/>
    <x v="193"/>
    <s v="https://twitter.com/#!/nextwave/status/1141750320692961283"/>
    <m/>
    <m/>
    <s v="1141750320692961283"/>
    <m/>
    <b v="0"/>
    <n v="0"/>
    <s v=""/>
    <b v="0"/>
    <s v="en"/>
    <m/>
    <s v=""/>
    <b v="0"/>
    <n v="0"/>
    <s v=""/>
    <s v="TwinyBots"/>
    <b v="0"/>
    <s v="1141750320692961283"/>
    <s v="Tweet"/>
    <n v="0"/>
    <n v="0"/>
    <m/>
    <m/>
    <m/>
    <m/>
    <m/>
    <m/>
    <m/>
    <m/>
    <n v="1"/>
    <s v="2"/>
    <s v="2"/>
    <n v="1"/>
    <n v="14.285714285714286"/>
    <n v="0"/>
    <n v="0"/>
    <n v="0"/>
    <n v="0"/>
    <n v="6"/>
    <n v="85.71428571428571"/>
    <n v="7"/>
  </r>
  <r>
    <s v="vrajshahspeaks"/>
    <s v="natgeophotos"/>
    <m/>
    <m/>
    <m/>
    <m/>
    <m/>
    <m/>
    <m/>
    <m/>
    <s v="No"/>
    <n v="217"/>
    <m/>
    <m/>
    <x v="1"/>
    <d v="2019-06-11T17:05:04.000"/>
    <s v="@socialmedia2day A6: #SMTLive _x000a_Visually we can represent our voice._x000a__x000a_Such as powerful ad campaigns like @WHO and @NatGeoPhotos"/>
    <m/>
    <m/>
    <x v="3"/>
    <m/>
    <s v="http://pbs.twimg.com/profile_images/1138842152929288193/OrCpulEk_normal.jpg"/>
    <x v="194"/>
    <s v="https://twitter.com/#!/vrajshahspeaks/status/1138492354455920640"/>
    <m/>
    <m/>
    <s v="1138492354455920640"/>
    <s v="1138489944568193024"/>
    <b v="0"/>
    <n v="1"/>
    <s v="15441074"/>
    <b v="0"/>
    <s v="en"/>
    <m/>
    <s v=""/>
    <b v="0"/>
    <n v="0"/>
    <s v=""/>
    <s v="Twitter for Android"/>
    <b v="0"/>
    <s v="1138489944568193024"/>
    <s v="Tweet"/>
    <n v="0"/>
    <n v="0"/>
    <s v="72.4367386,22.9232559 _x000a_72.7037246,22.9232559 _x000a_72.7037246,23.1046616 _x000a_72.4367386,23.1046616"/>
    <s v="India"/>
    <s v="IN"/>
    <s v="Ahmadabad City, India"/>
    <s v="272983f6b52c196e"/>
    <s v="Ahmadabad City"/>
    <s v="city"/>
    <s v="https://api.twitter.com/1.1/geo/id/272983f6b52c196e.json"/>
    <n v="1"/>
    <s v="4"/>
    <s v="4"/>
    <m/>
    <m/>
    <m/>
    <m/>
    <m/>
    <m/>
    <m/>
    <m/>
    <m/>
  </r>
  <r>
    <s v="vrajshahspeaks"/>
    <s v="meetedgar"/>
    <m/>
    <m/>
    <m/>
    <m/>
    <m/>
    <m/>
    <m/>
    <m/>
    <s v="No"/>
    <n v="219"/>
    <m/>
    <m/>
    <x v="2"/>
    <d v="2019-06-12T21:01:31.000"/>
    <s v="@MeetEdgar A7._x000a__x000a_Start from #solobizchat, #SEMrushChat, #smechat, #SMTLive, #smmchat and many more... 🙂"/>
    <m/>
    <m/>
    <x v="26"/>
    <m/>
    <s v="http://pbs.twimg.com/profile_images/1138842152929288193/OrCpulEk_normal.jpg"/>
    <x v="195"/>
    <s v="https://twitter.com/#!/vrajshahspeaks/status/1138914248640344064"/>
    <m/>
    <m/>
    <s v="1138914248640344064"/>
    <s v="1138913327814459392"/>
    <b v="0"/>
    <n v="1"/>
    <s v="2469354751"/>
    <b v="0"/>
    <s v="en"/>
    <m/>
    <s v=""/>
    <b v="0"/>
    <n v="0"/>
    <s v=""/>
    <s v="Twitter for Android"/>
    <b v="0"/>
    <s v="1138913327814459392"/>
    <s v="Tweet"/>
    <n v="0"/>
    <n v="0"/>
    <s v="72.4367386,22.9232559 _x000a_72.7037246,22.9232559 _x000a_72.7037246,23.1046616 _x000a_72.4367386,23.1046616"/>
    <s v="India"/>
    <s v="IN"/>
    <s v="Ahmadabad City, India"/>
    <s v="272983f6b52c196e"/>
    <s v="Ahmadabad City"/>
    <s v="city"/>
    <s v="https://api.twitter.com/1.1/geo/id/272983f6b52c196e.json"/>
    <n v="1"/>
    <s v="4"/>
    <s v="4"/>
    <n v="0"/>
    <n v="0"/>
    <n v="0"/>
    <n v="0"/>
    <n v="0"/>
    <n v="0"/>
    <n v="12"/>
    <n v="100"/>
    <n v="12"/>
  </r>
  <r>
    <s v="vrajshahspeaks"/>
    <s v="heidicohen"/>
    <m/>
    <m/>
    <m/>
    <m/>
    <m/>
    <m/>
    <m/>
    <m/>
    <s v="No"/>
    <n v="220"/>
    <m/>
    <m/>
    <x v="1"/>
    <d v="2019-06-20T17:38:51.000"/>
    <s v="@MadalynSklar @heidicohen I have attended many #TwitterChats _x000a__x000a_I personally liked _x000a_#TwitterSmarter _x000a_#solobizchat _x000a_#smechat _x000a_#semchat &amp;amp;_x000a_#SMTLive _x000a__x000a_#TwitterSmarter"/>
    <m/>
    <m/>
    <x v="27"/>
    <m/>
    <s v="http://pbs.twimg.com/profile_images/1138842152929288193/OrCpulEk_normal.jpg"/>
    <x v="196"/>
    <s v="https://twitter.com/#!/vrajshahspeaks/status/1141762347637153793"/>
    <m/>
    <m/>
    <s v="1141762347637153793"/>
    <s v="1141760203504926721"/>
    <b v="0"/>
    <n v="0"/>
    <s v="14164297"/>
    <b v="0"/>
    <s v="en"/>
    <m/>
    <s v=""/>
    <b v="0"/>
    <n v="0"/>
    <s v=""/>
    <s v="Twitter for Android"/>
    <b v="0"/>
    <s v="1141760203504926721"/>
    <s v="Tweet"/>
    <n v="0"/>
    <n v="0"/>
    <s v="72.4367386,22.9232559 _x000a_72.7037246,22.9232559 _x000a_72.7037246,23.1046616 _x000a_72.4367386,23.1046616"/>
    <s v="India"/>
    <s v="IN"/>
    <s v="Ahmadabad City, India"/>
    <s v="272983f6b52c196e"/>
    <s v="Ahmadabad City"/>
    <s v="city"/>
    <s v="https://api.twitter.com/1.1/geo/id/272983f6b52c196e.json"/>
    <n v="1"/>
    <s v="4"/>
    <s v="4"/>
    <n v="1"/>
    <n v="5.882352941176471"/>
    <n v="0"/>
    <n v="0"/>
    <n v="0"/>
    <n v="0"/>
    <n v="16"/>
    <n v="94.11764705882354"/>
    <n v="17"/>
  </r>
  <r>
    <s v="vrajshahspeaks"/>
    <s v="socialmedia2day"/>
    <m/>
    <m/>
    <m/>
    <m/>
    <m/>
    <m/>
    <m/>
    <m/>
    <s v="No"/>
    <n v="221"/>
    <m/>
    <m/>
    <x v="2"/>
    <d v="2019-06-11T16:04:14.000"/>
    <s v="@socialmedia2day A1, Well brand's voice can be in different ways and things. _x000a_From my prospective, brands voice is what users and audience want to here from the brand. _x000a_Not only services but, solutions, supports, applications and many more things. 🙂 #SMTLive"/>
    <m/>
    <m/>
    <x v="3"/>
    <m/>
    <s v="http://pbs.twimg.com/profile_images/1138842152929288193/OrCpulEk_normal.jpg"/>
    <x v="197"/>
    <s v="https://twitter.com/#!/vrajshahspeaks/status/1138477048719003648"/>
    <m/>
    <m/>
    <s v="1138477048719003648"/>
    <s v="1138476373520068608"/>
    <b v="0"/>
    <n v="6"/>
    <s v="15441074"/>
    <b v="0"/>
    <s v="en"/>
    <m/>
    <s v=""/>
    <b v="0"/>
    <n v="0"/>
    <s v=""/>
    <s v="Twitter for Android"/>
    <b v="0"/>
    <s v="1138476373520068608"/>
    <s v="Tweet"/>
    <n v="0"/>
    <n v="0"/>
    <s v="72.4367386,22.9232559 _x000a_72.7037246,22.9232559 _x000a_72.7037246,23.1046616 _x000a_72.4367386,23.1046616"/>
    <s v="India"/>
    <s v="IN"/>
    <s v="Ahmadabad City, India"/>
    <s v="272983f6b52c196e"/>
    <s v="Ahmadabad City"/>
    <s v="city"/>
    <s v="https://api.twitter.com/1.1/geo/id/272983f6b52c196e.json"/>
    <n v="7"/>
    <s v="4"/>
    <s v="1"/>
    <n v="2"/>
    <n v="5"/>
    <n v="0"/>
    <n v="0"/>
    <n v="0"/>
    <n v="0"/>
    <n v="38"/>
    <n v="95"/>
    <n v="40"/>
  </r>
  <r>
    <s v="vrajshahspeaks"/>
    <s v="socialmedia2day"/>
    <m/>
    <m/>
    <m/>
    <m/>
    <m/>
    <m/>
    <m/>
    <m/>
    <s v="No"/>
    <n v="222"/>
    <m/>
    <m/>
    <x v="1"/>
    <d v="2019-06-11T16:04:29.000"/>
    <s v="RT @socialmedia2day: Today's chat is called &quot;Social Media Content Creation: Finding Your Voice&quot; Let's start with something simple. Q1 - Wha…"/>
    <m/>
    <m/>
    <x v="4"/>
    <m/>
    <s v="http://pbs.twimg.com/profile_images/1138842152929288193/OrCpulEk_normal.jpg"/>
    <x v="198"/>
    <s v="https://twitter.com/#!/vrajshahspeaks/status/1138477108689285120"/>
    <m/>
    <m/>
    <s v="1138477108689285120"/>
    <m/>
    <b v="0"/>
    <n v="0"/>
    <s v=""/>
    <b v="0"/>
    <s v="en"/>
    <m/>
    <s v=""/>
    <b v="0"/>
    <n v="6"/>
    <s v="1138476373520068608"/>
    <s v="Twitter for Android"/>
    <b v="0"/>
    <s v="1138476373520068608"/>
    <s v="Tweet"/>
    <n v="0"/>
    <n v="0"/>
    <m/>
    <m/>
    <m/>
    <m/>
    <m/>
    <m/>
    <m/>
    <m/>
    <n v="6"/>
    <s v="4"/>
    <s v="1"/>
    <n v="0"/>
    <n v="0"/>
    <n v="0"/>
    <n v="0"/>
    <n v="0"/>
    <n v="0"/>
    <n v="20"/>
    <n v="100"/>
    <n v="20"/>
  </r>
  <r>
    <s v="vrajshahspeaks"/>
    <s v="socialmedia2day"/>
    <m/>
    <m/>
    <m/>
    <m/>
    <m/>
    <m/>
    <m/>
    <m/>
    <s v="No"/>
    <n v="223"/>
    <m/>
    <m/>
    <x v="2"/>
    <d v="2019-06-11T16:12:03.000"/>
    <s v="@socialmedia2day #SMTLive"/>
    <m/>
    <m/>
    <x v="3"/>
    <m/>
    <s v="http://pbs.twimg.com/profile_images/1138842152929288193/OrCpulEk_normal.jpg"/>
    <x v="199"/>
    <s v="https://twitter.com/#!/vrajshahspeaks/status/1138479013230522369"/>
    <m/>
    <m/>
    <s v="1138479013230522369"/>
    <s v="1138478081264562179"/>
    <b v="0"/>
    <n v="0"/>
    <s v="15441074"/>
    <b v="0"/>
    <s v="und"/>
    <m/>
    <s v=""/>
    <b v="0"/>
    <n v="0"/>
    <s v=""/>
    <s v="Twitter for Android"/>
    <b v="0"/>
    <s v="1138478081264562179"/>
    <s v="Tweet"/>
    <n v="0"/>
    <n v="0"/>
    <s v="72.4367386,22.9232559 _x000a_72.7037246,22.9232559 _x000a_72.7037246,23.1046616 _x000a_72.4367386,23.1046616"/>
    <s v="India"/>
    <s v="IN"/>
    <s v="Ahmadabad City, India"/>
    <s v="272983f6b52c196e"/>
    <s v="Ahmadabad City"/>
    <s v="city"/>
    <s v="https://api.twitter.com/1.1/geo/id/272983f6b52c196e.json"/>
    <n v="7"/>
    <s v="4"/>
    <s v="1"/>
    <n v="0"/>
    <n v="0"/>
    <n v="0"/>
    <n v="0"/>
    <n v="0"/>
    <n v="0"/>
    <n v="2"/>
    <n v="100"/>
    <n v="2"/>
  </r>
  <r>
    <s v="vrajshahspeaks"/>
    <s v="socialmedia2day"/>
    <m/>
    <m/>
    <m/>
    <m/>
    <m/>
    <m/>
    <m/>
    <m/>
    <s v="No"/>
    <n v="224"/>
    <m/>
    <m/>
    <x v="1"/>
    <d v="2019-06-11T16:14:07.000"/>
    <s v="RT @socialmedia2day: Q2 - How do you make your voice on social media unique and distinguishable? #SMTLive https://t.co/DIGmZP66Nd"/>
    <m/>
    <m/>
    <x v="3"/>
    <s v="https://pbs.twimg.com/media/D8yvqlWX4AAiovU.jpg"/>
    <s v="https://pbs.twimg.com/media/D8yvqlWX4AAiovU.jpg"/>
    <x v="200"/>
    <s v="https://twitter.com/#!/vrajshahspeaks/status/1138479535396085761"/>
    <m/>
    <m/>
    <s v="1138479535396085761"/>
    <m/>
    <b v="0"/>
    <n v="0"/>
    <s v=""/>
    <b v="0"/>
    <s v="en"/>
    <m/>
    <s v=""/>
    <b v="0"/>
    <n v="2"/>
    <s v="1138478081264562179"/>
    <s v="Twitter for Android"/>
    <b v="0"/>
    <s v="1138478081264562179"/>
    <s v="Tweet"/>
    <n v="0"/>
    <n v="0"/>
    <m/>
    <m/>
    <m/>
    <m/>
    <m/>
    <m/>
    <m/>
    <m/>
    <n v="6"/>
    <s v="4"/>
    <s v="1"/>
    <n v="0"/>
    <n v="0"/>
    <n v="0"/>
    <n v="0"/>
    <n v="0"/>
    <n v="0"/>
    <n v="16"/>
    <n v="100"/>
    <n v="16"/>
  </r>
  <r>
    <s v="vrajshahspeaks"/>
    <s v="socialmedia2day"/>
    <m/>
    <m/>
    <m/>
    <m/>
    <m/>
    <m/>
    <m/>
    <m/>
    <s v="No"/>
    <n v="225"/>
    <m/>
    <m/>
    <x v="1"/>
    <d v="2019-06-11T16:17:05.000"/>
    <s v="RT @MoreLove_LessH8: @socialmedia2day A2: I think the key is consistency. Your brand should carry over the voice you've chosen to social me…"/>
    <m/>
    <m/>
    <x v="4"/>
    <m/>
    <s v="http://pbs.twimg.com/profile_images/1138842152929288193/OrCpulEk_normal.jpg"/>
    <x v="201"/>
    <s v="https://twitter.com/#!/vrajshahspeaks/status/1138480279251763201"/>
    <m/>
    <m/>
    <s v="1138480279251763201"/>
    <m/>
    <b v="0"/>
    <n v="0"/>
    <s v=""/>
    <b v="0"/>
    <s v="en"/>
    <m/>
    <s v=""/>
    <b v="0"/>
    <n v="3"/>
    <s v="1138478895823540234"/>
    <s v="Twitter for Android"/>
    <b v="0"/>
    <s v="1138478895823540234"/>
    <s v="Tweet"/>
    <n v="0"/>
    <n v="0"/>
    <m/>
    <m/>
    <m/>
    <m/>
    <m/>
    <m/>
    <m/>
    <m/>
    <n v="6"/>
    <s v="4"/>
    <s v="1"/>
    <m/>
    <m/>
    <m/>
    <m/>
    <m/>
    <m/>
    <m/>
    <m/>
    <m/>
  </r>
  <r>
    <s v="vrajshahspeaks"/>
    <s v="socialmedia2day"/>
    <m/>
    <m/>
    <m/>
    <m/>
    <m/>
    <m/>
    <m/>
    <m/>
    <s v="No"/>
    <n v="227"/>
    <m/>
    <m/>
    <x v="2"/>
    <d v="2019-06-11T16:27:29.000"/>
    <s v="@socialmedia2day A3: #SMTLive_x000a_Well I guess below things are help us to display our brand voice differently._x000a_- Eye catchy content_x000a_- Powerful and classic visuals (Photos, Vectors, Videos, GIF &amp;amp; 3D or 360 photos)_x000a_- Consistancy _x000a_- Care of your audience_x000a_- Nice Website _x000a_- Customer Delights_x000a_and reviews."/>
    <m/>
    <m/>
    <x v="3"/>
    <m/>
    <s v="http://pbs.twimg.com/profile_images/1138842152929288193/OrCpulEk_normal.jpg"/>
    <x v="202"/>
    <s v="https://twitter.com/#!/vrajshahspeaks/status/1138482899676684290"/>
    <m/>
    <m/>
    <s v="1138482899676684290"/>
    <s v="1138481229119053825"/>
    <b v="0"/>
    <n v="1"/>
    <s v="15441074"/>
    <b v="0"/>
    <s v="en"/>
    <m/>
    <s v=""/>
    <b v="0"/>
    <n v="0"/>
    <s v=""/>
    <s v="Twitter for Android"/>
    <b v="0"/>
    <s v="1138481229119053825"/>
    <s v="Tweet"/>
    <n v="0"/>
    <n v="0"/>
    <s v="72.4367386,22.9232559 _x000a_72.7037246,22.9232559 _x000a_72.7037246,23.1046616 _x000a_72.4367386,23.1046616"/>
    <s v="India"/>
    <s v="IN"/>
    <s v="Ahmadabad City, India"/>
    <s v="272983f6b52c196e"/>
    <s v="Ahmadabad City"/>
    <s v="city"/>
    <s v="https://api.twitter.com/1.1/geo/id/272983f6b52c196e.json"/>
    <n v="7"/>
    <s v="4"/>
    <s v="1"/>
    <n v="5"/>
    <n v="11.363636363636363"/>
    <n v="0"/>
    <n v="0"/>
    <n v="0"/>
    <n v="0"/>
    <n v="39"/>
    <n v="88.63636363636364"/>
    <n v="44"/>
  </r>
  <r>
    <s v="vrajshahspeaks"/>
    <s v="socialmedia2day"/>
    <m/>
    <m/>
    <m/>
    <m/>
    <m/>
    <m/>
    <m/>
    <m/>
    <s v="No"/>
    <n v="228"/>
    <m/>
    <m/>
    <x v="1"/>
    <d v="2019-06-11T16:30:49.000"/>
    <s v="RT @socialmedia2day: Q3 - What are the different ways you can display your brand voice on social? #SMTLive https://t.co/I5Uk4EuEoX"/>
    <m/>
    <m/>
    <x v="3"/>
    <s v="https://pbs.twimg.com/media/D8yyYyHXkAIEE6M.jpg"/>
    <s v="https://pbs.twimg.com/media/D8yyYyHXkAIEE6M.jpg"/>
    <x v="203"/>
    <s v="https://twitter.com/#!/vrajshahspeaks/status/1138483736188604417"/>
    <m/>
    <m/>
    <s v="1138483736188604417"/>
    <m/>
    <b v="0"/>
    <n v="0"/>
    <s v=""/>
    <b v="0"/>
    <s v="en"/>
    <m/>
    <s v=""/>
    <b v="0"/>
    <n v="5"/>
    <s v="1138481229119053825"/>
    <s v="Twitter for Android"/>
    <b v="0"/>
    <s v="1138481229119053825"/>
    <s v="Tweet"/>
    <n v="0"/>
    <n v="0"/>
    <m/>
    <m/>
    <m/>
    <m/>
    <m/>
    <m/>
    <m/>
    <m/>
    <n v="6"/>
    <s v="4"/>
    <s v="1"/>
    <n v="0"/>
    <n v="0"/>
    <n v="0"/>
    <n v="0"/>
    <n v="0"/>
    <n v="0"/>
    <n v="17"/>
    <n v="100"/>
    <n v="17"/>
  </r>
  <r>
    <s v="vrajshahspeaks"/>
    <s v="socialmedia2day"/>
    <m/>
    <m/>
    <m/>
    <m/>
    <m/>
    <m/>
    <m/>
    <m/>
    <s v="No"/>
    <n v="229"/>
    <m/>
    <m/>
    <x v="2"/>
    <d v="2019-06-11T16:45:42.000"/>
    <s v="@socialmedia2day A4: #SMTLive _x000a_Well in terms of favor, _x000a__x000a_Audiences expectations will be _x000a_- Timely and honest answers._x000a_- Listen and Appreciate them for their actions. _x000a_- Give them a chance to speak, like @socialmedia2day is doing with this conversation. _x000a_- Ask them for help"/>
    <m/>
    <m/>
    <x v="3"/>
    <m/>
    <s v="http://pbs.twimg.com/profile_images/1138842152929288193/OrCpulEk_normal.jpg"/>
    <x v="204"/>
    <s v="https://twitter.com/#!/vrajshahspeaks/status/1138487484189331456"/>
    <m/>
    <m/>
    <s v="1138487484189331456"/>
    <s v="1138485923707068416"/>
    <b v="0"/>
    <n v="3"/>
    <s v="15441074"/>
    <b v="0"/>
    <s v="en"/>
    <m/>
    <s v=""/>
    <b v="0"/>
    <n v="0"/>
    <s v=""/>
    <s v="Twitter for Android"/>
    <b v="0"/>
    <s v="1138485923707068416"/>
    <s v="Tweet"/>
    <n v="0"/>
    <n v="0"/>
    <s v="72.4367386,22.9232559 _x000a_72.7037246,22.9232559 _x000a_72.7037246,23.1046616 _x000a_72.4367386,23.1046616"/>
    <s v="India"/>
    <s v="IN"/>
    <s v="Ahmadabad City, India"/>
    <s v="272983f6b52c196e"/>
    <s v="Ahmadabad City"/>
    <s v="city"/>
    <s v="https://api.twitter.com/1.1/geo/id/272983f6b52c196e.json"/>
    <n v="7"/>
    <s v="4"/>
    <s v="1"/>
    <n v="6"/>
    <n v="15"/>
    <n v="0"/>
    <n v="0"/>
    <n v="0"/>
    <n v="0"/>
    <n v="34"/>
    <n v="85"/>
    <n v="40"/>
  </r>
  <r>
    <s v="vrajshahspeaks"/>
    <s v="socialmedia2day"/>
    <m/>
    <m/>
    <m/>
    <m/>
    <m/>
    <m/>
    <m/>
    <m/>
    <s v="No"/>
    <n v="230"/>
    <m/>
    <m/>
    <x v="2"/>
    <d v="2019-06-11T16:53:27.000"/>
    <s v="@socialmedia2day A5: #SMTLive _x000a_1. Wrong Promises _x000a_2. Wrong and Misplaced Content_x000a_3. By not responding for negative reviews like the positive one_x000a_4. Not understanding the needs and proving client wrong_x000a_5. False reports and analysis_x000a_6. No proper brand values (Visual, Website and Branding)"/>
    <m/>
    <m/>
    <x v="3"/>
    <m/>
    <s v="http://pbs.twimg.com/profile_images/1138842152929288193/OrCpulEk_normal.jpg"/>
    <x v="205"/>
    <s v="https://twitter.com/#!/vrajshahspeaks/status/1138489431629946882"/>
    <m/>
    <m/>
    <s v="1138489431629946882"/>
    <s v="1138488113083367424"/>
    <b v="0"/>
    <n v="3"/>
    <s v="15441074"/>
    <b v="0"/>
    <s v="en"/>
    <m/>
    <s v=""/>
    <b v="0"/>
    <n v="0"/>
    <s v=""/>
    <s v="Twitter for Android"/>
    <b v="0"/>
    <s v="1138488113083367424"/>
    <s v="Tweet"/>
    <n v="0"/>
    <n v="0"/>
    <s v="72.4367386,22.9232559 _x000a_72.7037246,22.9232559 _x000a_72.7037246,23.1046616 _x000a_72.4367386,23.1046616"/>
    <s v="India"/>
    <s v="IN"/>
    <s v="Ahmadabad City, India"/>
    <s v="272983f6b52c196e"/>
    <s v="Ahmadabad City"/>
    <s v="city"/>
    <s v="https://api.twitter.com/1.1/geo/id/272983f6b52c196e.json"/>
    <n v="7"/>
    <s v="4"/>
    <s v="1"/>
    <n v="5"/>
    <n v="11.11111111111111"/>
    <n v="5"/>
    <n v="11.11111111111111"/>
    <n v="0"/>
    <n v="0"/>
    <n v="35"/>
    <n v="77.77777777777777"/>
    <n v="45"/>
  </r>
  <r>
    <s v="vrajshahspeaks"/>
    <s v="socialmedia2day"/>
    <m/>
    <m/>
    <m/>
    <m/>
    <m/>
    <m/>
    <m/>
    <m/>
    <s v="No"/>
    <n v="231"/>
    <m/>
    <m/>
    <x v="1"/>
    <d v="2019-06-11T17:00:15.000"/>
    <s v="RT @socialmedia2day: Q5 - What are the biggest mistakes a brand can make on social media (in terms of their voice/written content)? #SMTLive"/>
    <m/>
    <m/>
    <x v="3"/>
    <m/>
    <s v="http://pbs.twimg.com/profile_images/1138842152929288193/OrCpulEk_normal.jpg"/>
    <x v="206"/>
    <s v="https://twitter.com/#!/vrajshahspeaks/status/1138491143807614977"/>
    <m/>
    <m/>
    <s v="1138491143807614977"/>
    <m/>
    <b v="0"/>
    <n v="0"/>
    <s v=""/>
    <b v="0"/>
    <s v="en"/>
    <m/>
    <s v=""/>
    <b v="0"/>
    <n v="7"/>
    <s v="1138488113083367424"/>
    <s v="Twitter for Android"/>
    <b v="0"/>
    <s v="1138488113083367424"/>
    <s v="Tweet"/>
    <n v="0"/>
    <n v="0"/>
    <m/>
    <m/>
    <m/>
    <m/>
    <m/>
    <m/>
    <m/>
    <m/>
    <n v="6"/>
    <s v="4"/>
    <s v="1"/>
    <n v="0"/>
    <n v="0"/>
    <n v="1"/>
    <n v="4.3478260869565215"/>
    <n v="0"/>
    <n v="0"/>
    <n v="22"/>
    <n v="95.65217391304348"/>
    <n v="23"/>
  </r>
  <r>
    <s v="vrajshahspeaks"/>
    <s v="socialmedia2day"/>
    <m/>
    <m/>
    <m/>
    <m/>
    <m/>
    <m/>
    <m/>
    <m/>
    <s v="No"/>
    <n v="232"/>
    <m/>
    <m/>
    <x v="2"/>
    <d v="2019-06-11T17:03:00.000"/>
    <s v="@socialmedia2day @socialmedia2day #SMTLive _x000a__x000a_Thanks to you for arranging such as useful conversation like this.❤_x000a__x000a_It's a great opportunity for all to speak openly on their beautiful thoughts. _x000a__x000a_Great to see you all here. 💎🙂 _x000a__x000a_Vraj . https://t.co/IZzuNlvDQC"/>
    <m/>
    <m/>
    <x v="3"/>
    <s v="https://pbs.twimg.com/tweet_video_thumb/D8y8SYgXoAEd2nF.jpg"/>
    <s v="https://pbs.twimg.com/tweet_video_thumb/D8y8SYgXoAEd2nF.jpg"/>
    <x v="207"/>
    <s v="https://twitter.com/#!/vrajshahspeaks/status/1138491835939250178"/>
    <m/>
    <m/>
    <s v="1138491835939250178"/>
    <s v="1138489944568193024"/>
    <b v="0"/>
    <n v="4"/>
    <s v="15441074"/>
    <b v="0"/>
    <s v="en"/>
    <m/>
    <s v=""/>
    <b v="0"/>
    <n v="0"/>
    <s v=""/>
    <s v="Twitter for Android"/>
    <b v="0"/>
    <s v="1138489944568193024"/>
    <s v="Tweet"/>
    <n v="0"/>
    <n v="0"/>
    <m/>
    <m/>
    <m/>
    <m/>
    <m/>
    <m/>
    <m/>
    <m/>
    <n v="7"/>
    <s v="4"/>
    <s v="1"/>
    <n v="6"/>
    <n v="17.647058823529413"/>
    <n v="0"/>
    <n v="0"/>
    <n v="0"/>
    <n v="0"/>
    <n v="28"/>
    <n v="82.3529411764706"/>
    <n v="34"/>
  </r>
  <r>
    <s v="vrajshahspeaks"/>
    <s v="socialmedia2day"/>
    <m/>
    <m/>
    <m/>
    <m/>
    <m/>
    <m/>
    <m/>
    <m/>
    <s v="No"/>
    <n v="234"/>
    <m/>
    <m/>
    <x v="1"/>
    <d v="2019-06-17T04:45:45.000"/>
    <s v="RT @socialmedia2day: This was one of our most active #SMTLive discussions to date - looking at the how and why of developing your brand voi…"/>
    <m/>
    <m/>
    <x v="3"/>
    <m/>
    <s v="http://pbs.twimg.com/profile_images/1138842152929288193/OrCpulEk_normal.jpg"/>
    <x v="208"/>
    <s v="https://twitter.com/#!/vrajshahspeaks/status/1140480626778202112"/>
    <m/>
    <m/>
    <s v="1140480626778202112"/>
    <m/>
    <b v="0"/>
    <n v="0"/>
    <s v=""/>
    <b v="0"/>
    <s v="en"/>
    <m/>
    <s v=""/>
    <b v="0"/>
    <n v="2"/>
    <s v="1140476717510942720"/>
    <s v="Twitter for Android"/>
    <b v="0"/>
    <s v="1140476717510942720"/>
    <s v="Tweet"/>
    <n v="0"/>
    <n v="0"/>
    <m/>
    <m/>
    <m/>
    <m/>
    <m/>
    <m/>
    <m/>
    <m/>
    <n v="6"/>
    <s v="4"/>
    <s v="1"/>
    <n v="0"/>
    <n v="0"/>
    <n v="0"/>
    <n v="0"/>
    <n v="0"/>
    <n v="0"/>
    <n v="24"/>
    <n v="100"/>
    <n v="24"/>
  </r>
  <r>
    <s v="calocollective"/>
    <s v="socialmedia2day"/>
    <m/>
    <m/>
    <m/>
    <m/>
    <m/>
    <m/>
    <m/>
    <m/>
    <s v="No"/>
    <n v="236"/>
    <m/>
    <m/>
    <x v="2"/>
    <d v="2019-06-11T16:17:51.000"/>
    <s v="@socialmedia2day A1: Addressing your target audience with a uniform selection of values, words and attitude. #SMTLive"/>
    <m/>
    <m/>
    <x v="3"/>
    <m/>
    <s v="http://pbs.twimg.com/profile_images/1059306021296922625/oyxW1qo-_normal.jpg"/>
    <x v="209"/>
    <s v="https://twitter.com/#!/calocollective/status/1138480471975665664"/>
    <m/>
    <m/>
    <s v="1138480471975665664"/>
    <s v="1138476373520068608"/>
    <b v="0"/>
    <n v="0"/>
    <s v="15441074"/>
    <b v="0"/>
    <s v="en"/>
    <m/>
    <s v=""/>
    <b v="0"/>
    <n v="0"/>
    <s v=""/>
    <s v="Twitter Web App"/>
    <b v="0"/>
    <s v="1138476373520068608"/>
    <s v="Tweet"/>
    <n v="0"/>
    <n v="0"/>
    <m/>
    <m/>
    <m/>
    <m/>
    <m/>
    <m/>
    <m/>
    <m/>
    <n v="3"/>
    <s v="3"/>
    <s v="1"/>
    <n v="0"/>
    <n v="0"/>
    <n v="0"/>
    <n v="0"/>
    <n v="0"/>
    <n v="0"/>
    <n v="16"/>
    <n v="100"/>
    <n v="16"/>
  </r>
  <r>
    <s v="calocollective"/>
    <s v="socialmedia2day"/>
    <m/>
    <m/>
    <m/>
    <m/>
    <m/>
    <m/>
    <m/>
    <m/>
    <s v="No"/>
    <n v="237"/>
    <m/>
    <m/>
    <x v="2"/>
    <d v="2019-06-11T16:25:37.000"/>
    <s v="@socialmedia2day A2: Be yourself. Say what you mean and mean what you say. #SMTLive"/>
    <m/>
    <m/>
    <x v="3"/>
    <m/>
    <s v="http://pbs.twimg.com/profile_images/1059306021296922625/oyxW1qo-_normal.jpg"/>
    <x v="210"/>
    <s v="https://twitter.com/#!/calocollective/status/1138482428018798592"/>
    <m/>
    <m/>
    <s v="1138482428018798592"/>
    <s v="1138478081264562179"/>
    <b v="0"/>
    <n v="1"/>
    <s v="15441074"/>
    <b v="0"/>
    <s v="en"/>
    <m/>
    <s v=""/>
    <b v="0"/>
    <n v="1"/>
    <s v=""/>
    <s v="Twitter Web App"/>
    <b v="0"/>
    <s v="1138478081264562179"/>
    <s v="Tweet"/>
    <n v="0"/>
    <n v="0"/>
    <m/>
    <m/>
    <m/>
    <m/>
    <m/>
    <m/>
    <m/>
    <m/>
    <n v="3"/>
    <s v="3"/>
    <s v="1"/>
    <n v="0"/>
    <n v="0"/>
    <n v="0"/>
    <n v="0"/>
    <n v="0"/>
    <n v="0"/>
    <n v="14"/>
    <n v="100"/>
    <n v="14"/>
  </r>
  <r>
    <s v="calocollective"/>
    <s v="socialmedia2day"/>
    <m/>
    <m/>
    <m/>
    <m/>
    <m/>
    <m/>
    <m/>
    <m/>
    <s v="No"/>
    <n v="238"/>
    <m/>
    <m/>
    <x v="2"/>
    <d v="2019-06-11T16:29:24.000"/>
    <s v="@socialmedia2day A3: Showing “behind the scenes” content through platforms such as IG Stories displays brand voice while helping your audience to feel more connected. #SMTLive"/>
    <m/>
    <m/>
    <x v="3"/>
    <m/>
    <s v="http://pbs.twimg.com/profile_images/1059306021296922625/oyxW1qo-_normal.jpg"/>
    <x v="211"/>
    <s v="https://twitter.com/#!/calocollective/status/1138483380264218624"/>
    <m/>
    <m/>
    <s v="1138483380264218624"/>
    <s v="1138481229119053825"/>
    <b v="0"/>
    <n v="4"/>
    <s v="15441074"/>
    <b v="0"/>
    <s v="en"/>
    <m/>
    <s v=""/>
    <b v="0"/>
    <n v="0"/>
    <s v=""/>
    <s v="Twitter Web App"/>
    <b v="0"/>
    <s v="1138481229119053825"/>
    <s v="Tweet"/>
    <n v="0"/>
    <n v="0"/>
    <m/>
    <m/>
    <m/>
    <m/>
    <m/>
    <m/>
    <m/>
    <m/>
    <n v="3"/>
    <s v="3"/>
    <s v="1"/>
    <n v="1"/>
    <n v="4"/>
    <n v="0"/>
    <n v="0"/>
    <n v="0"/>
    <n v="0"/>
    <n v="24"/>
    <n v="96"/>
    <n v="25"/>
  </r>
  <r>
    <s v="ammarketing_nl"/>
    <s v="calocollective"/>
    <m/>
    <m/>
    <m/>
    <m/>
    <m/>
    <m/>
    <m/>
    <m/>
    <s v="No"/>
    <n v="239"/>
    <m/>
    <m/>
    <x v="1"/>
    <d v="2019-06-11T16:26:14.000"/>
    <s v="RT @CaloCollective: @socialmedia2day A2: Be yourself. Say what you mean and mean what you say. #SMTLive"/>
    <m/>
    <m/>
    <x v="3"/>
    <m/>
    <s v="http://pbs.twimg.com/profile_images/696143278807375872/_8KOQ7tg_normal.jpg"/>
    <x v="212"/>
    <s v="https://twitter.com/#!/ammarketing_nl/status/1138482585326276615"/>
    <m/>
    <m/>
    <s v="1138482585326276615"/>
    <m/>
    <b v="0"/>
    <n v="0"/>
    <s v=""/>
    <b v="0"/>
    <s v="en"/>
    <m/>
    <s v=""/>
    <b v="0"/>
    <n v="1"/>
    <s v="1138482428018798592"/>
    <s v="Twitter bot first"/>
    <b v="0"/>
    <s v="1138482428018798592"/>
    <s v="Tweet"/>
    <n v="0"/>
    <n v="0"/>
    <m/>
    <m/>
    <m/>
    <m/>
    <m/>
    <m/>
    <m/>
    <m/>
    <n v="1"/>
    <s v="3"/>
    <s v="3"/>
    <m/>
    <m/>
    <m/>
    <m/>
    <m/>
    <m/>
    <m/>
    <m/>
    <m/>
  </r>
  <r>
    <s v="morelove_lessh8"/>
    <s v="sellozoofficial"/>
    <m/>
    <m/>
    <m/>
    <m/>
    <m/>
    <m/>
    <m/>
    <m/>
    <s v="No"/>
    <n v="240"/>
    <m/>
    <m/>
    <x v="1"/>
    <d v="2019-06-11T16:05:11.000"/>
    <s v="@socialmedia2day Hi y'all! I'm Jess, #KC native, marketing professional at @SellozoOfficial, grad student, mom-preneur, and part-time pirate (seriously). #SMTLive"/>
    <m/>
    <m/>
    <x v="28"/>
    <m/>
    <s v="http://pbs.twimg.com/profile_images/1047176622598545408/Gy8L5gwM_normal.jpg"/>
    <x v="213"/>
    <s v="https://twitter.com/#!/morelove_lessh8/status/1138477283814105089"/>
    <m/>
    <m/>
    <s v="1138477283814105089"/>
    <s v="1138475845264297984"/>
    <b v="0"/>
    <n v="5"/>
    <s v="15441074"/>
    <b v="0"/>
    <s v="en"/>
    <m/>
    <s v=""/>
    <b v="0"/>
    <n v="0"/>
    <s v=""/>
    <s v="Twitter Web Client"/>
    <b v="0"/>
    <s v="1138475845264297984"/>
    <s v="Tweet"/>
    <n v="0"/>
    <n v="0"/>
    <m/>
    <m/>
    <m/>
    <m/>
    <m/>
    <m/>
    <m/>
    <m/>
    <n v="3"/>
    <s v="3"/>
    <s v="3"/>
    <n v="0"/>
    <n v="0"/>
    <n v="0"/>
    <n v="0"/>
    <n v="0"/>
    <n v="0"/>
    <n v="21"/>
    <n v="100"/>
    <n v="21"/>
  </r>
  <r>
    <s v="morelove_lessh8"/>
    <s v="sellozoofficial"/>
    <m/>
    <m/>
    <m/>
    <m/>
    <m/>
    <m/>
    <m/>
    <m/>
    <s v="No"/>
    <n v="241"/>
    <m/>
    <m/>
    <x v="1"/>
    <d v="2019-06-11T16:31:30.000"/>
    <s v="@ZelstOM @socialmedia2day @KimMcReynolds @SellozoOfficial Agreed! I think even 'bigger' brands are realizing that they need to come down 'from on high' and be more human in how the communicate. You can see that in how they post on social media, in ads, etc. Customers' expectations are changing...better keep up! 😎 #SMTLive"/>
    <m/>
    <m/>
    <x v="3"/>
    <m/>
    <s v="http://pbs.twimg.com/profile_images/1047176622598545408/Gy8L5gwM_normal.jpg"/>
    <x v="214"/>
    <s v="https://twitter.com/#!/morelove_lessh8/status/1138483910143348740"/>
    <m/>
    <m/>
    <s v="1138483910143348740"/>
    <s v="1138483478268432384"/>
    <b v="0"/>
    <n v="5"/>
    <s v="121448326"/>
    <b v="0"/>
    <s v="en"/>
    <m/>
    <s v=""/>
    <b v="0"/>
    <n v="0"/>
    <s v=""/>
    <s v="Twitter Web Client"/>
    <b v="0"/>
    <s v="1138483478268432384"/>
    <s v="Tweet"/>
    <n v="0"/>
    <n v="0"/>
    <m/>
    <m/>
    <m/>
    <m/>
    <m/>
    <m/>
    <m/>
    <m/>
    <n v="3"/>
    <s v="3"/>
    <s v="3"/>
    <m/>
    <m/>
    <m/>
    <m/>
    <m/>
    <m/>
    <m/>
    <m/>
    <m/>
  </r>
  <r>
    <s v="noble_vn"/>
    <s v="sellozoofficial"/>
    <m/>
    <m/>
    <m/>
    <m/>
    <m/>
    <m/>
    <m/>
    <m/>
    <s v="No"/>
    <n v="243"/>
    <m/>
    <m/>
    <x v="1"/>
    <d v="2019-06-11T16:40:38.000"/>
    <s v="@MoreLove_LessH8 @ZelstOM @socialmedia2day @KimMcReynolds @SellozoOfficial Yes. They are starting to engage in the positioning-differentiation-brand triangle. Which combines two of these into brand identity, image and integrity. With the growth of social, marketing is more humanized than ever #SMTLive"/>
    <m/>
    <m/>
    <x v="3"/>
    <m/>
    <s v="http://pbs.twimg.com/profile_images/1136326613962858501/pVINrp4B_normal.jpg"/>
    <x v="215"/>
    <s v="https://twitter.com/#!/noble_vn/status/1138486205891395584"/>
    <m/>
    <m/>
    <s v="1138486205891395584"/>
    <s v="1138483910143348740"/>
    <b v="0"/>
    <n v="0"/>
    <s v="2698523634"/>
    <b v="0"/>
    <s v="en"/>
    <m/>
    <s v=""/>
    <b v="0"/>
    <n v="1"/>
    <s v=""/>
    <s v="Twitter for Android"/>
    <b v="0"/>
    <s v="1138483910143348740"/>
    <s v="Tweet"/>
    <n v="0"/>
    <n v="0"/>
    <m/>
    <m/>
    <m/>
    <m/>
    <m/>
    <m/>
    <m/>
    <m/>
    <n v="1"/>
    <s v="3"/>
    <s v="3"/>
    <m/>
    <m/>
    <m/>
    <m/>
    <m/>
    <m/>
    <m/>
    <m/>
    <m/>
  </r>
  <r>
    <s v="ammarketing_nl"/>
    <s v="sellozoofficial"/>
    <m/>
    <m/>
    <m/>
    <m/>
    <m/>
    <m/>
    <m/>
    <m/>
    <s v="No"/>
    <n v="244"/>
    <m/>
    <m/>
    <x v="1"/>
    <d v="2019-06-11T16:41:03.000"/>
    <s v="RT @Noble_VN: @MoreLove_LessH8 @ZelstOM @socialmedia2day @KimMcReynolds @SellozoOfficial Yes. They are starting to engage in the positionin…"/>
    <m/>
    <m/>
    <x v="4"/>
    <m/>
    <s v="http://pbs.twimg.com/profile_images/696143278807375872/_8KOQ7tg_normal.jpg"/>
    <x v="216"/>
    <s v="https://twitter.com/#!/ammarketing_nl/status/1138486311684382727"/>
    <m/>
    <m/>
    <s v="1138486311684382727"/>
    <m/>
    <b v="0"/>
    <n v="0"/>
    <s v=""/>
    <b v="0"/>
    <s v="en"/>
    <m/>
    <s v=""/>
    <b v="0"/>
    <n v="1"/>
    <s v="1138486205891395584"/>
    <s v="Twitter bot first"/>
    <b v="0"/>
    <s v="1138486205891395584"/>
    <s v="Tweet"/>
    <n v="0"/>
    <n v="0"/>
    <m/>
    <m/>
    <m/>
    <m/>
    <m/>
    <m/>
    <m/>
    <m/>
    <n v="1"/>
    <s v="3"/>
    <s v="3"/>
    <m/>
    <m/>
    <m/>
    <m/>
    <m/>
    <m/>
    <m/>
    <m/>
    <m/>
  </r>
  <r>
    <s v="zelstom"/>
    <s v="socialmedia2day"/>
    <m/>
    <m/>
    <m/>
    <m/>
    <m/>
    <m/>
    <m/>
    <m/>
    <s v="No"/>
    <n v="249"/>
    <m/>
    <m/>
    <x v="2"/>
    <d v="2019-06-11T16:02:51.000"/>
    <s v="@socialmedia2day We're here! We are Zelst - a digital marketing agency based in Harrogate, North Yorkshire. We work on SEO, Content, PPC, Biddable Media, Social Media, and have two office cockapoos who keep our energy levels high! #SMTLive"/>
    <m/>
    <m/>
    <x v="3"/>
    <m/>
    <s v="http://pbs.twimg.com/profile_images/930723232440881153/UiMVephh_normal.jpg"/>
    <x v="217"/>
    <s v="https://twitter.com/#!/zelstom/status/1138476699237126150"/>
    <m/>
    <m/>
    <s v="1138476699237126150"/>
    <s v="1138475845264297984"/>
    <b v="0"/>
    <n v="4"/>
    <s v="15441074"/>
    <b v="0"/>
    <s v="en"/>
    <m/>
    <s v=""/>
    <b v="0"/>
    <n v="0"/>
    <s v=""/>
    <s v="Twitter Web Client"/>
    <b v="0"/>
    <s v="1138475845264297984"/>
    <s v="Tweet"/>
    <n v="0"/>
    <n v="0"/>
    <m/>
    <m/>
    <m/>
    <m/>
    <m/>
    <m/>
    <m/>
    <m/>
    <n v="1"/>
    <s v="3"/>
    <s v="1"/>
    <n v="1"/>
    <n v="2.7027027027027026"/>
    <n v="0"/>
    <n v="0"/>
    <n v="0"/>
    <n v="0"/>
    <n v="36"/>
    <n v="97.29729729729729"/>
    <n v="37"/>
  </r>
  <r>
    <s v="zelstom"/>
    <s v="socialmedia2day"/>
    <m/>
    <m/>
    <m/>
    <m/>
    <m/>
    <m/>
    <m/>
    <m/>
    <s v="No"/>
    <n v="250"/>
    <m/>
    <m/>
    <x v="1"/>
    <d v="2019-06-11T16:18:23.000"/>
    <s v="RT @MoreLove_LessH8: @socialmedia2day A2: I think the key is consistency. Your brand should carry over the voice you've chosen to social me…"/>
    <m/>
    <m/>
    <x v="4"/>
    <m/>
    <s v="http://pbs.twimg.com/profile_images/930723232440881153/UiMVephh_normal.jpg"/>
    <x v="218"/>
    <s v="https://twitter.com/#!/zelstom/status/1138480607607119873"/>
    <m/>
    <m/>
    <s v="1138480607607119873"/>
    <m/>
    <b v="0"/>
    <n v="0"/>
    <s v=""/>
    <b v="0"/>
    <s v="en"/>
    <m/>
    <s v=""/>
    <b v="0"/>
    <n v="3"/>
    <s v="1138478895823540234"/>
    <s v="Twitter Web Client"/>
    <b v="0"/>
    <s v="1138478895823540234"/>
    <s v="Tweet"/>
    <n v="0"/>
    <n v="0"/>
    <m/>
    <m/>
    <m/>
    <m/>
    <m/>
    <m/>
    <m/>
    <m/>
    <n v="1"/>
    <s v="3"/>
    <s v="1"/>
    <m/>
    <m/>
    <m/>
    <m/>
    <m/>
    <m/>
    <m/>
    <m/>
    <m/>
  </r>
  <r>
    <s v="morelove_lessh8"/>
    <s v="zelstom"/>
    <m/>
    <m/>
    <m/>
    <m/>
    <m/>
    <m/>
    <m/>
    <m/>
    <s v="Yes"/>
    <n v="252"/>
    <m/>
    <m/>
    <x v="2"/>
    <d v="2019-06-11T16:14:20.000"/>
    <s v="@ZelstOM @socialmedia2day This is wonderful advice. I think we get swept up to posting quickly and forget to read it out loud or have a colleague proofread it. It can make a big difference! I leave out words constantly when I type quickly 🤪#SMTLive"/>
    <m/>
    <m/>
    <x v="3"/>
    <m/>
    <s v="http://pbs.twimg.com/profile_images/1047176622598545408/Gy8L5gwM_normal.jpg"/>
    <x v="219"/>
    <s v="https://twitter.com/#!/morelove_lessh8/status/1138479587489406976"/>
    <m/>
    <m/>
    <s v="1138479587489406976"/>
    <s v="1138478563873742849"/>
    <b v="0"/>
    <n v="3"/>
    <s v="121448326"/>
    <b v="0"/>
    <s v="en"/>
    <m/>
    <s v=""/>
    <b v="0"/>
    <n v="0"/>
    <s v=""/>
    <s v="Twitter Web Client"/>
    <b v="0"/>
    <s v="1138478563873742849"/>
    <s v="Tweet"/>
    <n v="0"/>
    <n v="0"/>
    <m/>
    <m/>
    <m/>
    <m/>
    <m/>
    <m/>
    <m/>
    <m/>
    <n v="3"/>
    <s v="3"/>
    <s v="3"/>
    <n v="1"/>
    <n v="2.272727272727273"/>
    <n v="1"/>
    <n v="2.272727272727273"/>
    <n v="0"/>
    <n v="0"/>
    <n v="42"/>
    <n v="95.45454545454545"/>
    <n v="44"/>
  </r>
  <r>
    <s v="noble_vn"/>
    <s v="socialmedia2day"/>
    <m/>
    <m/>
    <m/>
    <m/>
    <m/>
    <m/>
    <m/>
    <m/>
    <s v="No"/>
    <n v="257"/>
    <m/>
    <m/>
    <x v="2"/>
    <d v="2019-06-11T16:26:31.000"/>
    <s v="@socialmedia2day A3: Your brand voice is in the way you write, the images and videos you share, the content material you share, your responses and engagements and also the look and feel of your profile. #SMTLive"/>
    <m/>
    <m/>
    <x v="3"/>
    <m/>
    <s v="http://pbs.twimg.com/profile_images/1136326613962858501/pVINrp4B_normal.jpg"/>
    <x v="220"/>
    <s v="https://twitter.com/#!/noble_vn/status/1138482656314875905"/>
    <m/>
    <m/>
    <s v="1138482656314875905"/>
    <s v="1138481229119053825"/>
    <b v="0"/>
    <n v="5"/>
    <s v="15441074"/>
    <b v="0"/>
    <s v="en"/>
    <m/>
    <s v=""/>
    <b v="0"/>
    <n v="0"/>
    <s v=""/>
    <s v="Twitter for Android"/>
    <b v="0"/>
    <s v="1138481229119053825"/>
    <s v="Tweet"/>
    <n v="0"/>
    <n v="0"/>
    <m/>
    <m/>
    <m/>
    <m/>
    <m/>
    <m/>
    <m/>
    <m/>
    <n v="5"/>
    <s v="3"/>
    <s v="1"/>
    <n v="0"/>
    <n v="0"/>
    <n v="0"/>
    <n v="0"/>
    <n v="0"/>
    <n v="0"/>
    <n v="36"/>
    <n v="100"/>
    <n v="36"/>
  </r>
  <r>
    <s v="noble_vn"/>
    <s v="socialmedia2day"/>
    <m/>
    <m/>
    <m/>
    <m/>
    <m/>
    <m/>
    <m/>
    <m/>
    <s v="No"/>
    <n v="258"/>
    <m/>
    <m/>
    <x v="1"/>
    <d v="2019-06-11T16:26:52.000"/>
    <s v="RT @Brandi_Rand: @socialmedia2day A3: Various ways: use of certain language, emojis or gifs. Defining the role of your brand voice: are you…"/>
    <m/>
    <m/>
    <x v="4"/>
    <m/>
    <s v="http://pbs.twimg.com/profile_images/1136326613962858501/pVINrp4B_normal.jpg"/>
    <x v="221"/>
    <s v="https://twitter.com/#!/noble_vn/status/1138482741534756866"/>
    <m/>
    <m/>
    <s v="1138482741534756866"/>
    <m/>
    <b v="0"/>
    <n v="0"/>
    <s v=""/>
    <b v="0"/>
    <s v="en"/>
    <m/>
    <s v=""/>
    <b v="0"/>
    <n v="3"/>
    <s v="1138482333022085125"/>
    <s v="Twitter for Android"/>
    <b v="0"/>
    <s v="1138482333022085125"/>
    <s v="Tweet"/>
    <n v="0"/>
    <n v="0"/>
    <m/>
    <m/>
    <m/>
    <m/>
    <m/>
    <m/>
    <m/>
    <m/>
    <n v="4"/>
    <s v="3"/>
    <s v="1"/>
    <m/>
    <m/>
    <m/>
    <m/>
    <m/>
    <m/>
    <m/>
    <m/>
    <m/>
  </r>
  <r>
    <s v="noble_vn"/>
    <s v="socialmedia2day"/>
    <m/>
    <m/>
    <m/>
    <m/>
    <m/>
    <m/>
    <m/>
    <m/>
    <s v="No"/>
    <n v="260"/>
    <m/>
    <m/>
    <x v="2"/>
    <d v="2019-06-11T16:31:03.000"/>
    <s v="@socialmedia2day A2: You can do this by constantly evaluating and social listening. Then you will know what resonates with your audience and what doesn't.  #SMTLive"/>
    <m/>
    <m/>
    <x v="3"/>
    <m/>
    <s v="http://pbs.twimg.com/profile_images/1136326613962858501/pVINrp4B_normal.jpg"/>
    <x v="222"/>
    <s v="https://twitter.com/#!/noble_vn/status/1138483795370348545"/>
    <m/>
    <m/>
    <s v="1138483795370348545"/>
    <s v="1138478081264562179"/>
    <b v="0"/>
    <n v="1"/>
    <s v="15441074"/>
    <b v="0"/>
    <s v="en"/>
    <m/>
    <s v=""/>
    <b v="0"/>
    <n v="0"/>
    <s v=""/>
    <s v="Twitter for Android"/>
    <b v="0"/>
    <s v="1138478081264562179"/>
    <s v="Tweet"/>
    <n v="0"/>
    <n v="0"/>
    <m/>
    <m/>
    <m/>
    <m/>
    <m/>
    <m/>
    <m/>
    <m/>
    <n v="5"/>
    <s v="3"/>
    <s v="1"/>
    <n v="0"/>
    <n v="0"/>
    <n v="0"/>
    <n v="0"/>
    <n v="0"/>
    <n v="0"/>
    <n v="25"/>
    <n v="100"/>
    <n v="25"/>
  </r>
  <r>
    <s v="noble_vn"/>
    <s v="socialmedia2day"/>
    <m/>
    <m/>
    <m/>
    <m/>
    <m/>
    <m/>
    <m/>
    <m/>
    <s v="No"/>
    <n v="263"/>
    <m/>
    <m/>
    <x v="2"/>
    <d v="2019-06-11T16:43:25.000"/>
    <s v="@socialmedia2day A4: It depends on the brand, its goals and the audience. There's no straightforward approach. This is why research is necessary. #SMTLive"/>
    <m/>
    <m/>
    <x v="3"/>
    <m/>
    <s v="http://pbs.twimg.com/profile_images/1136326613962858501/pVINrp4B_normal.jpg"/>
    <x v="223"/>
    <s v="https://twitter.com/#!/noble_vn/status/1138486907350978563"/>
    <m/>
    <m/>
    <s v="1138486907350978563"/>
    <s v="1138485923707068416"/>
    <b v="0"/>
    <n v="2"/>
    <s v="15441074"/>
    <b v="0"/>
    <s v="en"/>
    <m/>
    <s v=""/>
    <b v="0"/>
    <n v="0"/>
    <s v=""/>
    <s v="Twitter for Android"/>
    <b v="0"/>
    <s v="1138485923707068416"/>
    <s v="Tweet"/>
    <n v="0"/>
    <n v="0"/>
    <m/>
    <m/>
    <m/>
    <m/>
    <m/>
    <m/>
    <m/>
    <m/>
    <n v="5"/>
    <s v="3"/>
    <s v="1"/>
    <n v="1"/>
    <n v="4.3478260869565215"/>
    <n v="0"/>
    <n v="0"/>
    <n v="0"/>
    <n v="0"/>
    <n v="22"/>
    <n v="95.65217391304348"/>
    <n v="23"/>
  </r>
  <r>
    <s v="noble_vn"/>
    <s v="socialmedia2day"/>
    <m/>
    <m/>
    <m/>
    <m/>
    <m/>
    <m/>
    <m/>
    <m/>
    <s v="No"/>
    <n v="264"/>
    <m/>
    <m/>
    <x v="1"/>
    <d v="2019-06-11T16:47:41.000"/>
    <s v="RT @Brandi_Rand: @socialmedia2day A4: Not sure ppl favor a &quot;type&quot; of voice (each brand is unique). Actually, they favor voice you initially…"/>
    <m/>
    <m/>
    <x v="4"/>
    <m/>
    <s v="http://pbs.twimg.com/profile_images/1136326613962858501/pVINrp4B_normal.jpg"/>
    <x v="224"/>
    <s v="https://twitter.com/#!/noble_vn/status/1138487981898162178"/>
    <m/>
    <m/>
    <s v="1138487981898162178"/>
    <m/>
    <b v="0"/>
    <n v="0"/>
    <s v=""/>
    <b v="0"/>
    <s v="en"/>
    <m/>
    <s v=""/>
    <b v="0"/>
    <n v="1"/>
    <s v="1138487591739805696"/>
    <s v="Twitter for Android"/>
    <b v="0"/>
    <s v="1138487591739805696"/>
    <s v="Tweet"/>
    <n v="0"/>
    <n v="0"/>
    <m/>
    <m/>
    <m/>
    <m/>
    <m/>
    <m/>
    <m/>
    <m/>
    <n v="4"/>
    <s v="3"/>
    <s v="1"/>
    <m/>
    <m/>
    <m/>
    <m/>
    <m/>
    <m/>
    <m/>
    <m/>
    <m/>
  </r>
  <r>
    <s v="noble_vn"/>
    <s v="socialmedia2day"/>
    <m/>
    <m/>
    <m/>
    <m/>
    <m/>
    <m/>
    <m/>
    <m/>
    <s v="No"/>
    <n v="266"/>
    <m/>
    <m/>
    <x v="2"/>
    <d v="2019-06-11T16:54:38.000"/>
    <s v="@socialmedia2day A5: The biggest mistakes a brand can make: _x000a_1. Not having a strategy._x000a_2. Not researching keywords to get what they need to say._x000a_3. Give different people the role of writing posts_x000a_4. Not engaging with audience in time and with clarity #SMTLive"/>
    <m/>
    <m/>
    <x v="3"/>
    <m/>
    <s v="http://pbs.twimg.com/profile_images/1136326613962858501/pVINrp4B_normal.jpg"/>
    <x v="225"/>
    <s v="https://twitter.com/#!/noble_vn/status/1138489728716759041"/>
    <m/>
    <m/>
    <s v="1138489728716759041"/>
    <s v="1138488113083367424"/>
    <b v="0"/>
    <n v="1"/>
    <s v="15441074"/>
    <b v="0"/>
    <s v="en"/>
    <m/>
    <s v=""/>
    <b v="0"/>
    <n v="0"/>
    <s v=""/>
    <s v="Twitter for Android"/>
    <b v="0"/>
    <s v="1138488113083367424"/>
    <s v="Tweet"/>
    <n v="0"/>
    <n v="0"/>
    <m/>
    <m/>
    <m/>
    <m/>
    <m/>
    <m/>
    <m/>
    <m/>
    <n v="5"/>
    <s v="3"/>
    <s v="1"/>
    <n v="2"/>
    <n v="4.444444444444445"/>
    <n v="1"/>
    <n v="2.2222222222222223"/>
    <n v="0"/>
    <n v="0"/>
    <n v="42"/>
    <n v="93.33333333333333"/>
    <n v="45"/>
  </r>
  <r>
    <s v="noble_vn"/>
    <s v="socialmedia2day"/>
    <m/>
    <m/>
    <m/>
    <m/>
    <m/>
    <m/>
    <m/>
    <m/>
    <s v="No"/>
    <n v="267"/>
    <m/>
    <m/>
    <x v="1"/>
    <d v="2019-06-11T16:54:58.000"/>
    <s v="RT @MyCorporation: @socialmedia2day A5: It's always super cringeworthy when a brand jumps on a trending hashtag bandwagon... before researc…"/>
    <m/>
    <m/>
    <x v="4"/>
    <m/>
    <s v="http://pbs.twimg.com/profile_images/1136326613962858501/pVINrp4B_normal.jpg"/>
    <x v="226"/>
    <s v="https://twitter.com/#!/noble_vn/status/1138489814385401859"/>
    <m/>
    <m/>
    <s v="1138489814385401859"/>
    <m/>
    <b v="0"/>
    <n v="0"/>
    <s v=""/>
    <b v="0"/>
    <s v="en"/>
    <m/>
    <s v=""/>
    <b v="0"/>
    <n v="2"/>
    <s v="1138488927155699713"/>
    <s v="Twitter for Android"/>
    <b v="0"/>
    <s v="1138488927155699713"/>
    <s v="Tweet"/>
    <n v="0"/>
    <n v="0"/>
    <m/>
    <m/>
    <m/>
    <m/>
    <m/>
    <m/>
    <m/>
    <m/>
    <n v="4"/>
    <s v="3"/>
    <s v="1"/>
    <m/>
    <m/>
    <m/>
    <m/>
    <m/>
    <m/>
    <m/>
    <m/>
    <m/>
  </r>
  <r>
    <s v="noble_vn"/>
    <s v="socialmedia2day"/>
    <m/>
    <m/>
    <m/>
    <m/>
    <m/>
    <m/>
    <m/>
    <m/>
    <s v="No"/>
    <n v="269"/>
    <m/>
    <m/>
    <x v="2"/>
    <d v="2019-06-11T16:59:21.000"/>
    <s v="@socialmedia2day A5: #SMTLive https://t.co/uioex7YWUR"/>
    <m/>
    <m/>
    <x v="3"/>
    <s v="https://pbs.twimg.com/tweet_video_thumb/D8y7cNGW4AMJumm.jpg"/>
    <s v="https://pbs.twimg.com/tweet_video_thumb/D8y7cNGW4AMJumm.jpg"/>
    <x v="227"/>
    <s v="https://twitter.com/#!/noble_vn/status/1138490915826360327"/>
    <m/>
    <m/>
    <s v="1138490915826360327"/>
    <s v="1138489944568193024"/>
    <b v="0"/>
    <n v="1"/>
    <s v="15441074"/>
    <b v="0"/>
    <s v="und"/>
    <m/>
    <s v=""/>
    <b v="0"/>
    <n v="0"/>
    <s v=""/>
    <s v="Twitter for Android"/>
    <b v="0"/>
    <s v="1138489944568193024"/>
    <s v="Tweet"/>
    <n v="0"/>
    <n v="0"/>
    <m/>
    <m/>
    <m/>
    <m/>
    <m/>
    <m/>
    <m/>
    <m/>
    <n v="5"/>
    <s v="3"/>
    <s v="1"/>
    <n v="0"/>
    <n v="0"/>
    <n v="0"/>
    <n v="0"/>
    <n v="0"/>
    <n v="0"/>
    <n v="3"/>
    <n v="100"/>
    <n v="3"/>
  </r>
  <r>
    <s v="jenniferbakerco"/>
    <s v="socialmedia2day"/>
    <m/>
    <m/>
    <m/>
    <m/>
    <m/>
    <m/>
    <m/>
    <m/>
    <s v="No"/>
    <n v="271"/>
    <m/>
    <m/>
    <x v="2"/>
    <d v="2019-06-11T16:11:06.000"/>
    <s v="@socialmedia2day A1: It's who you/your brand is - and what people say about you/your brand when you're not in the room. #SMTLive"/>
    <m/>
    <m/>
    <x v="3"/>
    <m/>
    <s v="http://pbs.twimg.com/profile_images/1101179954337902593/oe-YzmFj_normal.png"/>
    <x v="228"/>
    <s v="https://twitter.com/#!/jenniferbakerco/status/1138478774788481024"/>
    <m/>
    <m/>
    <s v="1138478774788481024"/>
    <s v="1138476373520068608"/>
    <b v="0"/>
    <n v="1"/>
    <s v="15441074"/>
    <b v="0"/>
    <s v="en"/>
    <m/>
    <s v=""/>
    <b v="0"/>
    <n v="0"/>
    <s v=""/>
    <s v="Twitter Web Client"/>
    <b v="0"/>
    <s v="1138476373520068608"/>
    <s v="Tweet"/>
    <n v="0"/>
    <n v="0"/>
    <m/>
    <m/>
    <m/>
    <m/>
    <m/>
    <m/>
    <m/>
    <m/>
    <n v="8"/>
    <s v="6"/>
    <s v="1"/>
    <n v="0"/>
    <n v="0"/>
    <n v="0"/>
    <n v="0"/>
    <n v="0"/>
    <n v="0"/>
    <n v="23"/>
    <n v="100"/>
    <n v="23"/>
  </r>
  <r>
    <s v="jenniferbakerco"/>
    <s v="socialmedia2day"/>
    <m/>
    <m/>
    <m/>
    <m/>
    <m/>
    <m/>
    <m/>
    <m/>
    <s v="No"/>
    <n v="272"/>
    <m/>
    <m/>
    <x v="2"/>
    <d v="2019-06-11T16:11:40.000"/>
    <s v="@socialmedia2day A2: Being true to YOU or the values of the business. People know me for social media, hiking, and education based on the content that I share. #SMTLive"/>
    <m/>
    <m/>
    <x v="3"/>
    <m/>
    <s v="http://pbs.twimg.com/profile_images/1101179954337902593/oe-YzmFj_normal.png"/>
    <x v="229"/>
    <s v="https://twitter.com/#!/jenniferbakerco/status/1138478916090368000"/>
    <m/>
    <m/>
    <s v="1138478916090368000"/>
    <s v="1138478081264562179"/>
    <b v="0"/>
    <n v="6"/>
    <s v="15441074"/>
    <b v="0"/>
    <s v="en"/>
    <m/>
    <s v=""/>
    <b v="0"/>
    <n v="1"/>
    <s v=""/>
    <s v="Twitter Web Client"/>
    <b v="0"/>
    <s v="1138478081264562179"/>
    <s v="Tweet"/>
    <n v="0"/>
    <n v="0"/>
    <m/>
    <m/>
    <m/>
    <m/>
    <m/>
    <m/>
    <m/>
    <m/>
    <n v="8"/>
    <s v="6"/>
    <s v="1"/>
    <n v="0"/>
    <n v="0"/>
    <n v="0"/>
    <n v="0"/>
    <n v="0"/>
    <n v="0"/>
    <n v="29"/>
    <n v="100"/>
    <n v="29"/>
  </r>
  <r>
    <s v="jenniferbakerco"/>
    <s v="socialmedia2day"/>
    <m/>
    <m/>
    <m/>
    <m/>
    <m/>
    <m/>
    <m/>
    <m/>
    <s v="No"/>
    <n v="274"/>
    <m/>
    <m/>
    <x v="2"/>
    <d v="2019-06-11T16:23:18.000"/>
    <s v="@socialmedia2day A3: Participating in a branding session to develop custom images that align with your brand. Participating in on-brand Twitter Chats. Following like-minded people. #SMTLive"/>
    <m/>
    <m/>
    <x v="3"/>
    <m/>
    <s v="http://pbs.twimg.com/profile_images/1101179954337902593/oe-YzmFj_normal.png"/>
    <x v="230"/>
    <s v="https://twitter.com/#!/jenniferbakerco/status/1138481847078465540"/>
    <m/>
    <m/>
    <s v="1138481847078465540"/>
    <s v="1138481229119053825"/>
    <b v="0"/>
    <n v="3"/>
    <s v="15441074"/>
    <b v="0"/>
    <s v="en"/>
    <m/>
    <s v=""/>
    <b v="0"/>
    <n v="0"/>
    <s v=""/>
    <s v="Twitter Web Client"/>
    <b v="0"/>
    <s v="1138481229119053825"/>
    <s v="Tweet"/>
    <n v="0"/>
    <n v="0"/>
    <m/>
    <m/>
    <m/>
    <m/>
    <m/>
    <m/>
    <m/>
    <m/>
    <n v="8"/>
    <s v="6"/>
    <s v="1"/>
    <n v="1"/>
    <n v="3.7037037037037037"/>
    <n v="0"/>
    <n v="0"/>
    <n v="0"/>
    <n v="0"/>
    <n v="26"/>
    <n v="96.29629629629629"/>
    <n v="27"/>
  </r>
  <r>
    <s v="jenniferbakerco"/>
    <s v="socialmedia2day"/>
    <m/>
    <m/>
    <m/>
    <m/>
    <m/>
    <m/>
    <m/>
    <m/>
    <s v="No"/>
    <n v="275"/>
    <m/>
    <m/>
    <x v="2"/>
    <d v="2019-06-11T16:39:32.000"/>
    <s v="@socialmedia2day It's so true. Love these chats! #SMTLive"/>
    <m/>
    <m/>
    <x v="3"/>
    <m/>
    <s v="http://pbs.twimg.com/profile_images/1101179954337902593/oe-YzmFj_normal.png"/>
    <x v="231"/>
    <s v="https://twitter.com/#!/jenniferbakerco/status/1138485931147759616"/>
    <m/>
    <m/>
    <s v="1138485931147759616"/>
    <s v="1138485719947776003"/>
    <b v="0"/>
    <n v="1"/>
    <s v="15441074"/>
    <b v="0"/>
    <s v="en"/>
    <m/>
    <s v=""/>
    <b v="0"/>
    <n v="1"/>
    <s v=""/>
    <s v="Twitter Web Client"/>
    <b v="0"/>
    <s v="1138485719947776003"/>
    <s v="Tweet"/>
    <n v="0"/>
    <n v="0"/>
    <m/>
    <m/>
    <m/>
    <m/>
    <m/>
    <m/>
    <m/>
    <m/>
    <n v="8"/>
    <s v="6"/>
    <s v="1"/>
    <n v="1"/>
    <n v="12.5"/>
    <n v="0"/>
    <n v="0"/>
    <n v="0"/>
    <n v="0"/>
    <n v="7"/>
    <n v="87.5"/>
    <n v="8"/>
  </r>
  <r>
    <s v="jenniferbakerco"/>
    <s v="socialmedia2day"/>
    <m/>
    <m/>
    <m/>
    <m/>
    <m/>
    <m/>
    <m/>
    <m/>
    <s v="No"/>
    <n v="276"/>
    <m/>
    <m/>
    <x v="2"/>
    <d v="2019-06-11T16:45:05.000"/>
    <s v="@socialmedia2day A4: The personality of people you would want to hang out with! #SMTLive"/>
    <m/>
    <m/>
    <x v="3"/>
    <m/>
    <s v="http://pbs.twimg.com/profile_images/1101179954337902593/oe-YzmFj_normal.png"/>
    <x v="232"/>
    <s v="https://twitter.com/#!/jenniferbakerco/status/1138487326030663682"/>
    <m/>
    <m/>
    <s v="1138487326030663682"/>
    <s v="1138485923707068416"/>
    <b v="0"/>
    <n v="2"/>
    <s v="15441074"/>
    <b v="0"/>
    <s v="en"/>
    <m/>
    <s v=""/>
    <b v="0"/>
    <n v="0"/>
    <s v=""/>
    <s v="Twitter Web Client"/>
    <b v="0"/>
    <s v="1138485923707068416"/>
    <s v="Tweet"/>
    <n v="0"/>
    <n v="0"/>
    <m/>
    <m/>
    <m/>
    <m/>
    <m/>
    <m/>
    <m/>
    <m/>
    <n v="8"/>
    <s v="6"/>
    <s v="1"/>
    <n v="0"/>
    <n v="0"/>
    <n v="1"/>
    <n v="7.142857142857143"/>
    <n v="0"/>
    <n v="0"/>
    <n v="13"/>
    <n v="92.85714285714286"/>
    <n v="14"/>
  </r>
  <r>
    <s v="jenniferbakerco"/>
    <s v="sproutsocial"/>
    <m/>
    <m/>
    <m/>
    <m/>
    <m/>
    <m/>
    <m/>
    <m/>
    <s v="No"/>
    <n v="277"/>
    <m/>
    <m/>
    <x v="1"/>
    <d v="2019-06-11T16:49:01.000"/>
    <s v="@socialmedia2day @SproutSocial Love this! Thanks for sharing... such a great resource! #SMTLive"/>
    <m/>
    <m/>
    <x v="3"/>
    <m/>
    <s v="http://pbs.twimg.com/profile_images/1101179954337902593/oe-YzmFj_normal.png"/>
    <x v="233"/>
    <s v="https://twitter.com/#!/jenniferbakerco/status/1138488317903888389"/>
    <m/>
    <m/>
    <s v="1138488317903888389"/>
    <s v="1138486504416776192"/>
    <b v="0"/>
    <n v="0"/>
    <s v="15441074"/>
    <b v="0"/>
    <s v="en"/>
    <m/>
    <s v=""/>
    <b v="0"/>
    <n v="0"/>
    <s v=""/>
    <s v="Twitter Web Client"/>
    <b v="0"/>
    <s v="1138486504416776192"/>
    <s v="Tweet"/>
    <n v="0"/>
    <n v="0"/>
    <m/>
    <m/>
    <m/>
    <m/>
    <m/>
    <m/>
    <m/>
    <m/>
    <n v="1"/>
    <s v="6"/>
    <s v="3"/>
    <n v="2"/>
    <n v="16.666666666666668"/>
    <n v="0"/>
    <n v="0"/>
    <n v="0"/>
    <n v="0"/>
    <n v="10"/>
    <n v="83.33333333333333"/>
    <n v="12"/>
  </r>
  <r>
    <s v="jenniferbakerco"/>
    <s v="socialmedia2day"/>
    <m/>
    <m/>
    <m/>
    <m/>
    <m/>
    <m/>
    <m/>
    <m/>
    <s v="No"/>
    <n v="279"/>
    <m/>
    <m/>
    <x v="2"/>
    <d v="2019-06-11T16:51:18.000"/>
    <s v="@socialmedia2day A5: Trying to hard to make their message 'fit' within a certain context and/or current event.  #SMTLive"/>
    <m/>
    <m/>
    <x v="3"/>
    <m/>
    <s v="http://pbs.twimg.com/profile_images/1101179954337902593/oe-YzmFj_normal.png"/>
    <x v="234"/>
    <s v="https://twitter.com/#!/jenniferbakerco/status/1138488892980682759"/>
    <m/>
    <m/>
    <s v="1138488892980682759"/>
    <s v="1138488113083367424"/>
    <b v="0"/>
    <n v="5"/>
    <s v="15441074"/>
    <b v="0"/>
    <s v="en"/>
    <m/>
    <s v=""/>
    <b v="0"/>
    <n v="0"/>
    <s v=""/>
    <s v="Twitter Web Client"/>
    <b v="0"/>
    <s v="1138488113083367424"/>
    <s v="Tweet"/>
    <n v="0"/>
    <n v="0"/>
    <m/>
    <m/>
    <m/>
    <m/>
    <m/>
    <m/>
    <m/>
    <m/>
    <n v="8"/>
    <s v="6"/>
    <s v="1"/>
    <n v="0"/>
    <n v="0"/>
    <n v="1"/>
    <n v="5.2631578947368425"/>
    <n v="0"/>
    <n v="0"/>
    <n v="18"/>
    <n v="94.73684210526316"/>
    <n v="19"/>
  </r>
  <r>
    <s v="jenniferbakerco"/>
    <s v="socialmedia2day"/>
    <m/>
    <m/>
    <m/>
    <m/>
    <m/>
    <m/>
    <m/>
    <m/>
    <s v="No"/>
    <n v="281"/>
    <m/>
    <m/>
    <x v="2"/>
    <d v="2019-06-11T16:58:04.000"/>
    <s v="@socialmedia2day A6: _x000a_#SMTLive https://t.co/DLkPjDx1mi"/>
    <m/>
    <m/>
    <x v="3"/>
    <s v="https://pbs.twimg.com/media/D8y7JESXoAETtWD.jpg"/>
    <s v="https://pbs.twimg.com/media/D8y7JESXoAETtWD.jpg"/>
    <x v="235"/>
    <s v="https://twitter.com/#!/jenniferbakerco/status/1138490592919465987"/>
    <m/>
    <m/>
    <s v="1138490592919465987"/>
    <s v="1138489944568193024"/>
    <b v="0"/>
    <n v="2"/>
    <s v="15441074"/>
    <b v="0"/>
    <s v="und"/>
    <m/>
    <s v=""/>
    <b v="0"/>
    <n v="0"/>
    <s v=""/>
    <s v="Twitter Web Client"/>
    <b v="0"/>
    <s v="1138489944568193024"/>
    <s v="Tweet"/>
    <n v="0"/>
    <n v="0"/>
    <m/>
    <m/>
    <m/>
    <m/>
    <m/>
    <m/>
    <m/>
    <m/>
    <n v="8"/>
    <s v="6"/>
    <s v="1"/>
    <n v="0"/>
    <n v="0"/>
    <n v="0"/>
    <n v="0"/>
    <n v="0"/>
    <n v="0"/>
    <n v="3"/>
    <n v="100"/>
    <n v="3"/>
  </r>
  <r>
    <s v="ammarketing_nl"/>
    <s v="jenniferbakerco"/>
    <m/>
    <m/>
    <m/>
    <m/>
    <m/>
    <m/>
    <m/>
    <m/>
    <s v="No"/>
    <n v="282"/>
    <m/>
    <m/>
    <x v="1"/>
    <d v="2019-06-11T16:41:21.000"/>
    <s v="RT @JenniferBakerCo: @socialmedia2day It's so true. Love these chats! #SMTLive"/>
    <m/>
    <m/>
    <x v="3"/>
    <m/>
    <s v="http://pbs.twimg.com/profile_images/696143278807375872/_8KOQ7tg_normal.jpg"/>
    <x v="236"/>
    <s v="https://twitter.com/#!/ammarketing_nl/status/1138486386913357826"/>
    <m/>
    <m/>
    <s v="1138486386913357826"/>
    <m/>
    <b v="0"/>
    <n v="0"/>
    <s v=""/>
    <b v="0"/>
    <s v="en"/>
    <m/>
    <s v=""/>
    <b v="0"/>
    <n v="1"/>
    <s v="1138485931147759616"/>
    <s v="Twitter bot first"/>
    <b v="0"/>
    <s v="1138485931147759616"/>
    <s v="Tweet"/>
    <n v="0"/>
    <n v="0"/>
    <m/>
    <m/>
    <m/>
    <m/>
    <m/>
    <m/>
    <m/>
    <m/>
    <n v="1"/>
    <s v="3"/>
    <s v="6"/>
    <m/>
    <m/>
    <m/>
    <m/>
    <m/>
    <m/>
    <m/>
    <m/>
    <m/>
  </r>
  <r>
    <s v="mycorporation"/>
    <s v="socialmedia2day"/>
    <m/>
    <m/>
    <m/>
    <m/>
    <m/>
    <m/>
    <m/>
    <m/>
    <s v="No"/>
    <n v="283"/>
    <m/>
    <m/>
    <x v="2"/>
    <d v="2019-06-11T16:24:18.000"/>
    <s v="@socialmedia2day A3: Be personable! Give your followers a glimpse into your workplace with behind the scenes photos of your team members and fun activities you participate in together. 🥳🎉 #SMTLive"/>
    <m/>
    <m/>
    <x v="3"/>
    <m/>
    <s v="http://pbs.twimg.com/profile_images/1059516129595412480/hpvZYEdv_normal.jpg"/>
    <x v="237"/>
    <s v="https://twitter.com/#!/mycorporation/status/1138482096882606080"/>
    <m/>
    <m/>
    <s v="1138482096882606080"/>
    <s v="1138481229119053825"/>
    <b v="0"/>
    <n v="4"/>
    <s v="15441074"/>
    <b v="0"/>
    <s v="en"/>
    <m/>
    <s v=""/>
    <b v="0"/>
    <n v="0"/>
    <s v=""/>
    <s v="Twitter Web Client"/>
    <b v="0"/>
    <s v="1138481229119053825"/>
    <s v="Tweet"/>
    <n v="0"/>
    <n v="0"/>
    <m/>
    <m/>
    <m/>
    <m/>
    <m/>
    <m/>
    <m/>
    <m/>
    <n v="4"/>
    <s v="3"/>
    <s v="1"/>
    <n v="1"/>
    <n v="3.4482758620689653"/>
    <n v="0"/>
    <n v="0"/>
    <n v="0"/>
    <n v="0"/>
    <n v="28"/>
    <n v="96.55172413793103"/>
    <n v="29"/>
  </r>
  <r>
    <s v="mycorporation"/>
    <s v="socialmedia2day"/>
    <m/>
    <m/>
    <m/>
    <m/>
    <m/>
    <m/>
    <m/>
    <m/>
    <s v="No"/>
    <n v="284"/>
    <m/>
    <m/>
    <x v="2"/>
    <d v="2019-06-11T16:49:40.000"/>
    <s v="@socialmedia2day A4: Voices that are transparent and authentic are always held in high regard. Be yourself and be down to earth when communicating with fans. #SMTLive https://t.co/sap7Oo2FMu"/>
    <m/>
    <m/>
    <x v="3"/>
    <s v="https://pbs.twimg.com/tweet_video_thumb/D8y5GtYUcAA3JsY.jpg"/>
    <s v="https://pbs.twimg.com/tweet_video_thumb/D8y5GtYUcAA3JsY.jpg"/>
    <x v="238"/>
    <s v="https://twitter.com/#!/mycorporation/status/1138488478520434688"/>
    <m/>
    <m/>
    <s v="1138488478520434688"/>
    <s v="1138485923707068416"/>
    <b v="0"/>
    <n v="1"/>
    <s v="15441074"/>
    <b v="0"/>
    <s v="en"/>
    <m/>
    <s v=""/>
    <b v="0"/>
    <n v="0"/>
    <s v=""/>
    <s v="Twitter Web Client"/>
    <b v="0"/>
    <s v="1138485923707068416"/>
    <s v="Tweet"/>
    <n v="0"/>
    <n v="0"/>
    <m/>
    <m/>
    <m/>
    <m/>
    <m/>
    <m/>
    <m/>
    <m/>
    <n v="4"/>
    <s v="3"/>
    <s v="1"/>
    <n v="4"/>
    <n v="15.384615384615385"/>
    <n v="0"/>
    <n v="0"/>
    <n v="0"/>
    <n v="0"/>
    <n v="22"/>
    <n v="84.61538461538461"/>
    <n v="26"/>
  </r>
  <r>
    <s v="mycorporation"/>
    <s v="socialmedia2day"/>
    <m/>
    <m/>
    <m/>
    <m/>
    <m/>
    <m/>
    <m/>
    <m/>
    <s v="No"/>
    <n v="285"/>
    <m/>
    <m/>
    <x v="2"/>
    <d v="2019-06-11T16:51:26.000"/>
    <s v="@socialmedia2day A5: It's always super cringeworthy when a brand jumps on a trending hashtag bandwagon... before researching whether or not this hashtag is relevant to what they do! 😬 #SMTLive https://t.co/TiLqetMV70"/>
    <m/>
    <m/>
    <x v="3"/>
    <s v="https://pbs.twimg.com/tweet_video_thumb/D8y5odLUYAAo5Cu.jpg"/>
    <s v="https://pbs.twimg.com/tweet_video_thumb/D8y5odLUYAAo5Cu.jpg"/>
    <x v="239"/>
    <s v="https://twitter.com/#!/mycorporation/status/1138488927155699713"/>
    <m/>
    <m/>
    <s v="1138488927155699713"/>
    <s v="1138488113083367424"/>
    <b v="0"/>
    <n v="6"/>
    <s v="15441074"/>
    <b v="0"/>
    <s v="en"/>
    <m/>
    <s v=""/>
    <b v="0"/>
    <n v="2"/>
    <s v=""/>
    <s v="Twitter Web Client"/>
    <b v="0"/>
    <s v="1138488113083367424"/>
    <s v="Tweet"/>
    <n v="0"/>
    <n v="0"/>
    <m/>
    <m/>
    <m/>
    <m/>
    <m/>
    <m/>
    <m/>
    <m/>
    <n v="4"/>
    <s v="3"/>
    <s v="1"/>
    <n v="1"/>
    <n v="3.4482758620689653"/>
    <n v="0"/>
    <n v="0"/>
    <n v="0"/>
    <n v="0"/>
    <n v="28"/>
    <n v="96.55172413793103"/>
    <n v="29"/>
  </r>
  <r>
    <s v="mycorporation"/>
    <s v="socialmedia2day"/>
    <m/>
    <m/>
    <m/>
    <m/>
    <m/>
    <m/>
    <m/>
    <m/>
    <s v="No"/>
    <n v="287"/>
    <m/>
    <m/>
    <x v="2"/>
    <d v="2019-06-11T16:59:19.000"/>
    <s v="@socialmedia2day A6: Say it with a GIF! Share the love with your customer base through fun, relevant GIF imagery. #SMTLive https://t.co/oOwREaNpsS"/>
    <m/>
    <m/>
    <x v="3"/>
    <s v="https://pbs.twimg.com/tweet_video_thumb/D8y7YujUEAALp9f.jpg"/>
    <s v="https://pbs.twimg.com/tweet_video_thumb/D8y7YujUEAALp9f.jpg"/>
    <x v="240"/>
    <s v="https://twitter.com/#!/mycorporation/status/1138490909027213312"/>
    <m/>
    <m/>
    <s v="1138490909027213312"/>
    <s v="1138489944568193024"/>
    <b v="0"/>
    <n v="1"/>
    <s v="15441074"/>
    <b v="0"/>
    <s v="en"/>
    <m/>
    <s v=""/>
    <b v="0"/>
    <n v="0"/>
    <s v=""/>
    <s v="Twitter Web Client"/>
    <b v="0"/>
    <s v="1138489944568193024"/>
    <s v="Tweet"/>
    <n v="0"/>
    <n v="0"/>
    <m/>
    <m/>
    <m/>
    <m/>
    <m/>
    <m/>
    <m/>
    <m/>
    <n v="4"/>
    <s v="3"/>
    <s v="1"/>
    <n v="2"/>
    <n v="10"/>
    <n v="0"/>
    <n v="0"/>
    <n v="0"/>
    <n v="0"/>
    <n v="18"/>
    <n v="90"/>
    <n v="20"/>
  </r>
  <r>
    <s v="ammarketing_nl"/>
    <s v="mycorporation"/>
    <m/>
    <m/>
    <m/>
    <m/>
    <m/>
    <m/>
    <m/>
    <m/>
    <s v="No"/>
    <n v="288"/>
    <m/>
    <m/>
    <x v="1"/>
    <d v="2019-06-11T16:56:27.000"/>
    <s v="RT @MyCorporation: @socialmedia2day A5: It's always super cringeworthy when a brand jumps on a trending hashtag bandwagon... before researc…"/>
    <m/>
    <m/>
    <x v="4"/>
    <m/>
    <s v="http://pbs.twimg.com/profile_images/696143278807375872/_8KOQ7tg_normal.jpg"/>
    <x v="241"/>
    <s v="https://twitter.com/#!/ammarketing_nl/status/1138490185639968769"/>
    <m/>
    <m/>
    <s v="1138490185639968769"/>
    <m/>
    <b v="0"/>
    <n v="0"/>
    <s v=""/>
    <b v="0"/>
    <s v="en"/>
    <m/>
    <s v=""/>
    <b v="0"/>
    <n v="2"/>
    <s v="1138488927155699713"/>
    <s v="Twitter bot first"/>
    <b v="0"/>
    <s v="1138488927155699713"/>
    <s v="Tweet"/>
    <n v="0"/>
    <n v="0"/>
    <m/>
    <m/>
    <m/>
    <m/>
    <m/>
    <m/>
    <m/>
    <m/>
    <n v="1"/>
    <s v="3"/>
    <s v="3"/>
    <m/>
    <m/>
    <m/>
    <m/>
    <m/>
    <m/>
    <m/>
    <m/>
    <m/>
  </r>
  <r>
    <s v="imananahuja"/>
    <s v="socialmedia2day"/>
    <m/>
    <m/>
    <m/>
    <m/>
    <m/>
    <m/>
    <m/>
    <m/>
    <s v="No"/>
    <n v="289"/>
    <m/>
    <m/>
    <x v="1"/>
    <d v="2019-06-11T16:56:47.000"/>
    <s v="RT @socialmedia2day: Q3 - What are the different ways you can display your brand voice on social? #SMTLive https://t.co/I5Uk4EuEoX"/>
    <m/>
    <m/>
    <x v="3"/>
    <s v="https://pbs.twimg.com/media/D8yyYyHXkAIEE6M.jpg"/>
    <s v="https://pbs.twimg.com/media/D8yyYyHXkAIEE6M.jpg"/>
    <x v="242"/>
    <s v="https://twitter.com/#!/imananahuja/status/1138490273296785408"/>
    <m/>
    <m/>
    <s v="1138490273296785408"/>
    <m/>
    <b v="0"/>
    <n v="0"/>
    <s v=""/>
    <b v="0"/>
    <s v="en"/>
    <m/>
    <s v=""/>
    <b v="0"/>
    <n v="5"/>
    <s v="1138481229119053825"/>
    <s v="Twitter for Android"/>
    <b v="0"/>
    <s v="1138481229119053825"/>
    <s v="Tweet"/>
    <n v="0"/>
    <n v="0"/>
    <m/>
    <m/>
    <m/>
    <m/>
    <m/>
    <m/>
    <m/>
    <m/>
    <n v="2"/>
    <s v="3"/>
    <s v="1"/>
    <n v="0"/>
    <n v="0"/>
    <n v="0"/>
    <n v="0"/>
    <n v="0"/>
    <n v="0"/>
    <n v="17"/>
    <n v="100"/>
    <n v="17"/>
  </r>
  <r>
    <s v="imananahuja"/>
    <s v="socialmedia2day"/>
    <m/>
    <m/>
    <m/>
    <m/>
    <m/>
    <m/>
    <m/>
    <m/>
    <s v="No"/>
    <n v="290"/>
    <m/>
    <m/>
    <x v="2"/>
    <d v="2019-06-11T17:05:37.000"/>
    <s v="@socialmedia2day It all comes down to the personality. I've seen brands get lost in colors, designs and content. But it all comes down to the personality and tone. This is what separates Wendy's from McDonald's as brands. #SMTLive"/>
    <m/>
    <m/>
    <x v="3"/>
    <m/>
    <s v="http://pbs.twimg.com/profile_images/920290068463415296/mTBxCjYa_normal.jpg"/>
    <x v="243"/>
    <s v="https://twitter.com/#!/imananahuja/status/1138492495325814784"/>
    <m/>
    <m/>
    <s v="1138492495325814784"/>
    <s v="1138481229119053825"/>
    <b v="0"/>
    <n v="1"/>
    <s v="15441074"/>
    <b v="0"/>
    <s v="en"/>
    <m/>
    <s v=""/>
    <b v="0"/>
    <n v="0"/>
    <s v=""/>
    <s v="Twitter for Android"/>
    <b v="0"/>
    <s v="1138481229119053825"/>
    <s v="Tweet"/>
    <n v="0"/>
    <n v="0"/>
    <m/>
    <m/>
    <m/>
    <m/>
    <m/>
    <m/>
    <m/>
    <m/>
    <n v="2"/>
    <s v="3"/>
    <s v="1"/>
    <n v="0"/>
    <n v="0"/>
    <n v="1"/>
    <n v="2.6315789473684212"/>
    <n v="0"/>
    <n v="0"/>
    <n v="37"/>
    <n v="97.36842105263158"/>
    <n v="38"/>
  </r>
  <r>
    <s v="imananahuja"/>
    <s v="socialmedia2day"/>
    <m/>
    <m/>
    <m/>
    <m/>
    <m/>
    <m/>
    <m/>
    <m/>
    <s v="No"/>
    <n v="291"/>
    <m/>
    <m/>
    <x v="1"/>
    <d v="2019-06-11T17:21:43.000"/>
    <s v="RT @socialmedia2day: Q5 - What are the biggest mistakes a brand can make on social media (in terms of their voice/written content)? #SMTLive"/>
    <m/>
    <m/>
    <x v="3"/>
    <m/>
    <s v="http://pbs.twimg.com/profile_images/920290068463415296/mTBxCjYa_normal.jpg"/>
    <x v="244"/>
    <s v="https://twitter.com/#!/imananahuja/status/1138496544087433218"/>
    <m/>
    <m/>
    <s v="1138496544087433218"/>
    <m/>
    <b v="0"/>
    <n v="0"/>
    <s v=""/>
    <b v="0"/>
    <s v="en"/>
    <m/>
    <s v=""/>
    <b v="0"/>
    <n v="7"/>
    <s v="1138488113083367424"/>
    <s v="Twitter for Android"/>
    <b v="0"/>
    <s v="1138488113083367424"/>
    <s v="Tweet"/>
    <n v="0"/>
    <n v="0"/>
    <m/>
    <m/>
    <m/>
    <m/>
    <m/>
    <m/>
    <m/>
    <m/>
    <n v="2"/>
    <s v="3"/>
    <s v="1"/>
    <n v="0"/>
    <n v="0"/>
    <n v="1"/>
    <n v="4.3478260869565215"/>
    <n v="0"/>
    <n v="0"/>
    <n v="22"/>
    <n v="95.65217391304348"/>
    <n v="23"/>
  </r>
  <r>
    <s v="imananahuja"/>
    <s v="socialmedia2day"/>
    <m/>
    <m/>
    <m/>
    <m/>
    <m/>
    <m/>
    <m/>
    <m/>
    <s v="No"/>
    <n v="292"/>
    <m/>
    <m/>
    <x v="2"/>
    <d v="2019-06-11T17:25:40.000"/>
    <s v="@socialmedia2day A5 - To watch the competitors too carefully. Your audience segment might be different, your branding and content might be attracting different people. Watching a competitor's content without understanding why they did what they did is one mistake brands make. #SMTLive"/>
    <m/>
    <m/>
    <x v="3"/>
    <m/>
    <s v="http://pbs.twimg.com/profile_images/920290068463415296/mTBxCjYa_normal.jpg"/>
    <x v="245"/>
    <s v="https://twitter.com/#!/imananahuja/status/1138497542063370250"/>
    <m/>
    <m/>
    <s v="1138497542063370250"/>
    <s v="1138488113083367424"/>
    <b v="0"/>
    <n v="0"/>
    <s v="15441074"/>
    <b v="0"/>
    <s v="en"/>
    <m/>
    <s v=""/>
    <b v="0"/>
    <n v="1"/>
    <s v=""/>
    <s v="Twitter for Android"/>
    <b v="0"/>
    <s v="1138488113083367424"/>
    <s v="Tweet"/>
    <n v="0"/>
    <n v="0"/>
    <m/>
    <m/>
    <m/>
    <m/>
    <m/>
    <m/>
    <m/>
    <m/>
    <n v="2"/>
    <s v="3"/>
    <s v="1"/>
    <n v="0"/>
    <n v="0"/>
    <n v="1"/>
    <n v="2.4390243902439024"/>
    <n v="0"/>
    <n v="0"/>
    <n v="40"/>
    <n v="97.5609756097561"/>
    <n v="41"/>
  </r>
  <r>
    <s v="ammarketing_nl"/>
    <s v="imananahuja"/>
    <m/>
    <m/>
    <m/>
    <m/>
    <m/>
    <m/>
    <m/>
    <m/>
    <s v="No"/>
    <n v="293"/>
    <m/>
    <m/>
    <x v="1"/>
    <d v="2019-06-11T17:26:05.000"/>
    <s v="RT @iMananAhuja: @socialmedia2day A5 - To watch the competitors too carefully. Your audience segment might be different, your branding and…"/>
    <m/>
    <m/>
    <x v="4"/>
    <m/>
    <s v="http://pbs.twimg.com/profile_images/696143278807375872/_8KOQ7tg_normal.jpg"/>
    <x v="246"/>
    <s v="https://twitter.com/#!/ammarketing_nl/status/1138497646518308865"/>
    <m/>
    <m/>
    <s v="1138497646518308865"/>
    <m/>
    <b v="0"/>
    <n v="0"/>
    <s v=""/>
    <b v="0"/>
    <s v="en"/>
    <m/>
    <s v=""/>
    <b v="0"/>
    <n v="1"/>
    <s v="1138497542063370250"/>
    <s v="Twitter bot first"/>
    <b v="0"/>
    <s v="1138497542063370250"/>
    <s v="Tweet"/>
    <n v="0"/>
    <n v="0"/>
    <m/>
    <m/>
    <m/>
    <m/>
    <m/>
    <m/>
    <m/>
    <m/>
    <n v="1"/>
    <s v="3"/>
    <s v="3"/>
    <n v="0"/>
    <n v="0"/>
    <n v="0"/>
    <n v="0"/>
    <n v="0"/>
    <n v="0"/>
    <n v="19"/>
    <n v="100"/>
    <n v="19"/>
  </r>
  <r>
    <s v="tapcrawlers"/>
    <s v="socialmedia2day"/>
    <m/>
    <m/>
    <m/>
    <m/>
    <m/>
    <m/>
    <m/>
    <m/>
    <s v="No"/>
    <n v="294"/>
    <m/>
    <m/>
    <x v="2"/>
    <d v="2019-06-11T17:17:44.000"/>
    <s v="@socialmedia2day Most brands behave like a 'Brand' on social media. People come to social media to fulfill their social needs. Brands must fit in seamlessly by voicing their opinions on social and current issues. #SMTLive #Tapcrawlers"/>
    <m/>
    <m/>
    <x v="29"/>
    <m/>
    <s v="http://pbs.twimg.com/profile_images/1047587406956953614/0OlHfwRT_normal.jpg"/>
    <x v="247"/>
    <s v="https://twitter.com/#!/tapcrawlers/status/1138495544479948800"/>
    <m/>
    <m/>
    <s v="1138495544479948800"/>
    <s v="1138488113083367424"/>
    <b v="0"/>
    <n v="1"/>
    <s v="15441074"/>
    <b v="0"/>
    <s v="en"/>
    <m/>
    <s v=""/>
    <b v="0"/>
    <n v="1"/>
    <s v=""/>
    <s v="Twitter Web Client"/>
    <b v="0"/>
    <s v="1138488113083367424"/>
    <s v="Tweet"/>
    <n v="0"/>
    <n v="0"/>
    <m/>
    <m/>
    <m/>
    <m/>
    <m/>
    <m/>
    <m/>
    <m/>
    <n v="1"/>
    <s v="3"/>
    <s v="1"/>
    <n v="1"/>
    <n v="2.7777777777777777"/>
    <n v="1"/>
    <n v="2.7777777777777777"/>
    <n v="0"/>
    <n v="0"/>
    <n v="34"/>
    <n v="94.44444444444444"/>
    <n v="36"/>
  </r>
  <r>
    <s v="ammarketing_nl"/>
    <s v="tapcrawlers"/>
    <m/>
    <m/>
    <m/>
    <m/>
    <m/>
    <m/>
    <m/>
    <m/>
    <s v="No"/>
    <n v="295"/>
    <m/>
    <m/>
    <x v="1"/>
    <d v="2019-06-11T17:26:18.000"/>
    <s v="RT @tapcrawlers: @socialmedia2day Most brands behave like a 'Brand' on social media. People come to social media to fulfill their social ne…"/>
    <m/>
    <m/>
    <x v="4"/>
    <m/>
    <s v="http://pbs.twimg.com/profile_images/696143278807375872/_8KOQ7tg_normal.jpg"/>
    <x v="248"/>
    <s v="https://twitter.com/#!/ammarketing_nl/status/1138497697483251712"/>
    <m/>
    <m/>
    <s v="1138497697483251712"/>
    <m/>
    <b v="0"/>
    <n v="0"/>
    <s v=""/>
    <b v="0"/>
    <s v="en"/>
    <m/>
    <s v=""/>
    <b v="0"/>
    <n v="1"/>
    <s v="1138495544479948800"/>
    <s v="Twitter bot first"/>
    <b v="0"/>
    <s v="1138495544479948800"/>
    <s v="Tweet"/>
    <n v="0"/>
    <n v="0"/>
    <m/>
    <m/>
    <m/>
    <m/>
    <m/>
    <m/>
    <m/>
    <m/>
    <n v="1"/>
    <s v="3"/>
    <s v="3"/>
    <n v="1"/>
    <n v="4.545454545454546"/>
    <n v="0"/>
    <n v="0"/>
    <n v="0"/>
    <n v="0"/>
    <n v="21"/>
    <n v="95.45454545454545"/>
    <n v="22"/>
  </r>
  <r>
    <s v="blairepaiso"/>
    <s v="socialmedia2day"/>
    <m/>
    <m/>
    <m/>
    <m/>
    <m/>
    <m/>
    <m/>
    <m/>
    <s v="No"/>
    <n v="296"/>
    <m/>
    <m/>
    <x v="2"/>
    <d v="2019-06-11T17:30:16.000"/>
    <s v="@socialmedia2day A1: something unique, conversational and human coming from any brand/business! #SMTLive"/>
    <m/>
    <m/>
    <x v="3"/>
    <m/>
    <s v="http://pbs.twimg.com/profile_images/1138658531039535104/NRal9s56_normal.jpg"/>
    <x v="249"/>
    <s v="https://twitter.com/#!/blairepaiso/status/1138498698462126080"/>
    <m/>
    <m/>
    <s v="1138498698462126080"/>
    <s v="1138476373520068608"/>
    <b v="0"/>
    <n v="0"/>
    <s v="15441074"/>
    <b v="0"/>
    <s v="en"/>
    <m/>
    <s v=""/>
    <b v="0"/>
    <n v="0"/>
    <s v=""/>
    <s v="Twitter for iPhone"/>
    <b v="0"/>
    <s v="1138476373520068608"/>
    <s v="Tweet"/>
    <n v="0"/>
    <n v="0"/>
    <m/>
    <m/>
    <m/>
    <m/>
    <m/>
    <m/>
    <m/>
    <m/>
    <n v="6"/>
    <s v="3"/>
    <s v="1"/>
    <n v="0"/>
    <n v="0"/>
    <n v="0"/>
    <n v="0"/>
    <n v="0"/>
    <n v="0"/>
    <n v="13"/>
    <n v="100"/>
    <n v="13"/>
  </r>
  <r>
    <s v="blairepaiso"/>
    <s v="socialmedia2day"/>
    <m/>
    <m/>
    <m/>
    <m/>
    <m/>
    <m/>
    <m/>
    <m/>
    <s v="No"/>
    <n v="297"/>
    <m/>
    <m/>
    <x v="2"/>
    <d v="2019-06-11T17:32:13.000"/>
    <s v="@socialmedia2day A2: I’ve always gone by the rule that humans want to interact with other humans, even on social. You start there and find what organically comes out of these convos! Also, take risks! #SMTLive"/>
    <m/>
    <m/>
    <x v="3"/>
    <m/>
    <s v="http://pbs.twimg.com/profile_images/1138658531039535104/NRal9s56_normal.jpg"/>
    <x v="250"/>
    <s v="https://twitter.com/#!/blairepaiso/status/1138499189460033536"/>
    <m/>
    <m/>
    <s v="1138499189460033536"/>
    <s v="1138478081264562179"/>
    <b v="0"/>
    <n v="0"/>
    <s v="15441074"/>
    <b v="0"/>
    <s v="en"/>
    <m/>
    <s v=""/>
    <b v="0"/>
    <n v="0"/>
    <s v=""/>
    <s v="Twitter for iPhone"/>
    <b v="0"/>
    <s v="1138478081264562179"/>
    <s v="Tweet"/>
    <n v="0"/>
    <n v="0"/>
    <m/>
    <m/>
    <m/>
    <m/>
    <m/>
    <m/>
    <m/>
    <m/>
    <n v="6"/>
    <s v="3"/>
    <s v="1"/>
    <n v="0"/>
    <n v="0"/>
    <n v="1"/>
    <n v="2.7777777777777777"/>
    <n v="0"/>
    <n v="0"/>
    <n v="35"/>
    <n v="97.22222222222223"/>
    <n v="36"/>
  </r>
  <r>
    <s v="blairepaiso"/>
    <s v="socialmedia2day"/>
    <m/>
    <m/>
    <m/>
    <m/>
    <m/>
    <m/>
    <m/>
    <m/>
    <s v="No"/>
    <n v="298"/>
    <m/>
    <m/>
    <x v="2"/>
    <d v="2019-06-11T17:33:40.000"/>
    <s v="@socialmedia2day A3: I’m a huge fan of GIFs. There’s obviously a line of too much, but they can communicate so much, even when your witty words have run out (it happens!) #SMTLive"/>
    <m/>
    <m/>
    <x v="3"/>
    <m/>
    <s v="http://pbs.twimg.com/profile_images/1138658531039535104/NRal9s56_normal.jpg"/>
    <x v="251"/>
    <s v="https://twitter.com/#!/blairepaiso/status/1138499553005408256"/>
    <m/>
    <m/>
    <s v="1138499553005408256"/>
    <s v="1138481229119053825"/>
    <b v="0"/>
    <n v="0"/>
    <s v="15441074"/>
    <b v="0"/>
    <s v="en"/>
    <m/>
    <s v=""/>
    <b v="0"/>
    <n v="0"/>
    <s v=""/>
    <s v="Twitter for iPhone"/>
    <b v="0"/>
    <s v="1138481229119053825"/>
    <s v="Tweet"/>
    <n v="0"/>
    <n v="0"/>
    <m/>
    <m/>
    <m/>
    <m/>
    <m/>
    <m/>
    <m/>
    <m/>
    <n v="6"/>
    <s v="3"/>
    <s v="1"/>
    <n v="1"/>
    <n v="2.9411764705882355"/>
    <n v="0"/>
    <n v="0"/>
    <n v="0"/>
    <n v="0"/>
    <n v="33"/>
    <n v="97.05882352941177"/>
    <n v="34"/>
  </r>
  <r>
    <s v="blairepaiso"/>
    <s v="socialmedia2day"/>
    <m/>
    <m/>
    <m/>
    <m/>
    <m/>
    <m/>
    <m/>
    <m/>
    <s v="No"/>
    <n v="299"/>
    <m/>
    <m/>
    <x v="2"/>
    <d v="2019-06-11T17:35:13.000"/>
    <s v="@socialmedia2day A3: Also, TRAN-SPAR-EN-CY!! These days with so much noise, you’ll be doing your brand a favor by being honest— even if you have to agree with a customer who called you out on something. It’s a chance to, again, be human. And turn that Into a learning moment, and respect. #SMTLive"/>
    <m/>
    <m/>
    <x v="3"/>
    <m/>
    <s v="http://pbs.twimg.com/profile_images/1138658531039535104/NRal9s56_normal.jpg"/>
    <x v="252"/>
    <s v="https://twitter.com/#!/blairepaiso/status/1138499943763652608"/>
    <m/>
    <m/>
    <s v="1138499943763652608"/>
    <s v="1138481229119053825"/>
    <b v="0"/>
    <n v="0"/>
    <s v="15441074"/>
    <b v="0"/>
    <s v="en"/>
    <m/>
    <s v=""/>
    <b v="0"/>
    <n v="0"/>
    <s v=""/>
    <s v="Twitter for iPhone"/>
    <b v="0"/>
    <s v="1138481229119053825"/>
    <s v="Tweet"/>
    <n v="0"/>
    <n v="0"/>
    <m/>
    <m/>
    <m/>
    <m/>
    <m/>
    <m/>
    <m/>
    <m/>
    <n v="6"/>
    <s v="3"/>
    <s v="1"/>
    <n v="3"/>
    <n v="5.2631578947368425"/>
    <n v="1"/>
    <n v="1.7543859649122806"/>
    <n v="0"/>
    <n v="0"/>
    <n v="53"/>
    <n v="92.98245614035088"/>
    <n v="57"/>
  </r>
  <r>
    <s v="blairepaiso"/>
    <s v="socialmedia2day"/>
    <m/>
    <m/>
    <m/>
    <m/>
    <m/>
    <m/>
    <m/>
    <m/>
    <s v="No"/>
    <n v="300"/>
    <m/>
    <m/>
    <x v="2"/>
    <d v="2019-06-11T17:37:13.000"/>
    <s v="@socialmedia2day A4: Honesty, a bit of cheek, thought leaders #SMTLive"/>
    <m/>
    <m/>
    <x v="3"/>
    <m/>
    <s v="http://pbs.twimg.com/profile_images/1138658531039535104/NRal9s56_normal.jpg"/>
    <x v="253"/>
    <s v="https://twitter.com/#!/blairepaiso/status/1138500447503732736"/>
    <m/>
    <m/>
    <s v="1138500447503732736"/>
    <s v="1138485923707068416"/>
    <b v="0"/>
    <n v="0"/>
    <s v="15441074"/>
    <b v="0"/>
    <s v="en"/>
    <m/>
    <s v=""/>
    <b v="0"/>
    <n v="1"/>
    <s v=""/>
    <s v="Twitter for iPhone"/>
    <b v="0"/>
    <s v="1138485923707068416"/>
    <s v="Tweet"/>
    <n v="0"/>
    <n v="0"/>
    <m/>
    <m/>
    <m/>
    <m/>
    <m/>
    <m/>
    <m/>
    <m/>
    <n v="6"/>
    <s v="3"/>
    <s v="1"/>
    <n v="1"/>
    <n v="10"/>
    <n v="0"/>
    <n v="0"/>
    <n v="0"/>
    <n v="0"/>
    <n v="9"/>
    <n v="90"/>
    <n v="10"/>
  </r>
  <r>
    <s v="blairepaiso"/>
    <s v="socialmedia2day"/>
    <m/>
    <m/>
    <m/>
    <m/>
    <m/>
    <m/>
    <m/>
    <m/>
    <s v="No"/>
    <n v="301"/>
    <m/>
    <m/>
    <x v="2"/>
    <d v="2019-06-11T17:40:03.000"/>
    <s v="@socialmedia2day Being afraid to tackle issues head on in front of your audience. It’s a tricky one, but hiding and vagueness I think make it worse #SMTLive"/>
    <m/>
    <m/>
    <x v="3"/>
    <m/>
    <s v="http://pbs.twimg.com/profile_images/1138658531039535104/NRal9s56_normal.jpg"/>
    <x v="254"/>
    <s v="https://twitter.com/#!/blairepaiso/status/1138501161101586432"/>
    <m/>
    <m/>
    <s v="1138501161101586432"/>
    <s v="1138488113083367424"/>
    <b v="0"/>
    <n v="0"/>
    <s v="15441074"/>
    <b v="0"/>
    <s v="en"/>
    <m/>
    <s v=""/>
    <b v="0"/>
    <n v="1"/>
    <s v=""/>
    <s v="Twitter for iPhone"/>
    <b v="0"/>
    <s v="1138488113083367424"/>
    <s v="Tweet"/>
    <n v="0"/>
    <n v="0"/>
    <m/>
    <m/>
    <m/>
    <m/>
    <m/>
    <m/>
    <m/>
    <m/>
    <n v="6"/>
    <s v="3"/>
    <s v="1"/>
    <n v="0"/>
    <n v="0"/>
    <n v="5"/>
    <n v="17.857142857142858"/>
    <n v="0"/>
    <n v="0"/>
    <n v="23"/>
    <n v="82.14285714285714"/>
    <n v="28"/>
  </r>
  <r>
    <s v="ammarketing_nl"/>
    <s v="blairepaiso"/>
    <m/>
    <m/>
    <m/>
    <m/>
    <m/>
    <m/>
    <m/>
    <m/>
    <s v="No"/>
    <n v="302"/>
    <m/>
    <m/>
    <x v="1"/>
    <d v="2019-06-11T17:41:03.000"/>
    <s v="RT @BlairePaiso: @socialmedia2day Being afraid to tackle issues head on in front of your audience. It’s a tricky one, but hiding and vaguen…"/>
    <m/>
    <m/>
    <x v="4"/>
    <m/>
    <s v="http://pbs.twimg.com/profile_images/696143278807375872/_8KOQ7tg_normal.jpg"/>
    <x v="255"/>
    <s v="https://twitter.com/#!/ammarketing_nl/status/1138501411749212160"/>
    <m/>
    <m/>
    <s v="1138501411749212160"/>
    <m/>
    <b v="0"/>
    <n v="0"/>
    <s v=""/>
    <b v="0"/>
    <s v="en"/>
    <m/>
    <s v=""/>
    <b v="0"/>
    <n v="1"/>
    <s v="1138501161101586432"/>
    <s v="Twitter bot first"/>
    <b v="0"/>
    <s v="1138501161101586432"/>
    <s v="Tweet"/>
    <n v="0"/>
    <n v="0"/>
    <m/>
    <m/>
    <m/>
    <m/>
    <m/>
    <m/>
    <m/>
    <m/>
    <n v="2"/>
    <s v="3"/>
    <s v="3"/>
    <n v="0"/>
    <n v="0"/>
    <n v="3"/>
    <n v="12.5"/>
    <n v="0"/>
    <n v="0"/>
    <n v="21"/>
    <n v="87.5"/>
    <n v="24"/>
  </r>
  <r>
    <s v="ammarketing_nl"/>
    <s v="blairepaiso"/>
    <m/>
    <m/>
    <m/>
    <m/>
    <m/>
    <m/>
    <m/>
    <m/>
    <s v="No"/>
    <n v="303"/>
    <m/>
    <m/>
    <x v="1"/>
    <d v="2019-06-11T17:41:30.000"/>
    <s v="RT @BlairePaiso: @socialmedia2day A4: Honesty, a bit of cheek, thought leaders #SMTLive"/>
    <m/>
    <m/>
    <x v="3"/>
    <m/>
    <s v="http://pbs.twimg.com/profile_images/696143278807375872/_8KOQ7tg_normal.jpg"/>
    <x v="256"/>
    <s v="https://twitter.com/#!/ammarketing_nl/status/1138501525947527168"/>
    <m/>
    <m/>
    <s v="1138501525947527168"/>
    <m/>
    <b v="0"/>
    <n v="0"/>
    <s v=""/>
    <b v="0"/>
    <s v="en"/>
    <m/>
    <s v=""/>
    <b v="0"/>
    <n v="1"/>
    <s v="1138500447503732736"/>
    <s v="Twitter bot first"/>
    <b v="0"/>
    <s v="1138500447503732736"/>
    <s v="Tweet"/>
    <n v="0"/>
    <n v="0"/>
    <m/>
    <m/>
    <m/>
    <m/>
    <m/>
    <m/>
    <m/>
    <m/>
    <n v="2"/>
    <s v="3"/>
    <s v="3"/>
    <n v="1"/>
    <n v="8.333333333333334"/>
    <n v="0"/>
    <n v="0"/>
    <n v="0"/>
    <n v="0"/>
    <n v="11"/>
    <n v="91.66666666666667"/>
    <n v="12"/>
  </r>
  <r>
    <s v="paigedoerner"/>
    <s v="socialmedia2day"/>
    <m/>
    <m/>
    <m/>
    <m/>
    <m/>
    <m/>
    <m/>
    <m/>
    <s v="No"/>
    <n v="304"/>
    <m/>
    <m/>
    <x v="2"/>
    <d v="2019-06-11T16:04:58.000"/>
    <s v="@socialmedia2day A1: The way that you interact with the world as your brand! It’s your attitude, personality, uniqueness, and representation of your mission to your audience. #SMTLive"/>
    <m/>
    <m/>
    <x v="3"/>
    <m/>
    <s v="http://pbs.twimg.com/profile_images/1139347558436888576/OuXStoOw_normal.jpg"/>
    <x v="257"/>
    <s v="https://twitter.com/#!/paigedoerner/status/1138477232765186051"/>
    <m/>
    <m/>
    <s v="1138477232765186051"/>
    <s v="1138476373520068608"/>
    <b v="0"/>
    <n v="3"/>
    <s v="15441074"/>
    <b v="0"/>
    <s v="en"/>
    <m/>
    <s v=""/>
    <b v="0"/>
    <n v="2"/>
    <s v=""/>
    <s v="Twitter for iPhone"/>
    <b v="0"/>
    <s v="1138476373520068608"/>
    <s v="Tweet"/>
    <n v="0"/>
    <n v="0"/>
    <m/>
    <m/>
    <m/>
    <m/>
    <m/>
    <m/>
    <m/>
    <m/>
    <n v="1"/>
    <s v="4"/>
    <s v="1"/>
    <n v="0"/>
    <n v="0"/>
    <n v="0"/>
    <n v="0"/>
    <n v="0"/>
    <n v="0"/>
    <n v="28"/>
    <n v="100"/>
    <n v="28"/>
  </r>
  <r>
    <s v="ammarketing_nl"/>
    <s v="paigedoerner"/>
    <m/>
    <m/>
    <m/>
    <m/>
    <m/>
    <m/>
    <m/>
    <m/>
    <s v="No"/>
    <n v="305"/>
    <m/>
    <m/>
    <x v="1"/>
    <d v="2019-06-11T17:56:26.000"/>
    <s v="RT @PaigeDoerner: @socialmedia2day A1: The way that you interact with the world as your brand! It’s your attitude, personality, uniqueness,…"/>
    <m/>
    <m/>
    <x v="4"/>
    <m/>
    <s v="http://pbs.twimg.com/profile_images/696143278807375872/_8KOQ7tg_normal.jpg"/>
    <x v="258"/>
    <s v="https://twitter.com/#!/ammarketing_nl/status/1138505282450001923"/>
    <m/>
    <m/>
    <s v="1138505282450001923"/>
    <m/>
    <b v="0"/>
    <n v="0"/>
    <s v=""/>
    <b v="0"/>
    <s v="en"/>
    <m/>
    <s v=""/>
    <b v="0"/>
    <n v="2"/>
    <s v="1138477232765186051"/>
    <s v="Twitter bot first"/>
    <b v="0"/>
    <s v="1138477232765186051"/>
    <s v="Tweet"/>
    <n v="0"/>
    <n v="0"/>
    <m/>
    <m/>
    <m/>
    <m/>
    <m/>
    <m/>
    <m/>
    <m/>
    <n v="1"/>
    <s v="3"/>
    <s v="4"/>
    <m/>
    <m/>
    <m/>
    <m/>
    <m/>
    <m/>
    <m/>
    <m/>
    <m/>
  </r>
  <r>
    <s v="brandi_rand"/>
    <s v="socialmedia2day"/>
    <m/>
    <m/>
    <m/>
    <m/>
    <m/>
    <m/>
    <m/>
    <m/>
    <s v="No"/>
    <n v="306"/>
    <m/>
    <m/>
    <x v="2"/>
    <d v="2019-06-11T16:12:19.000"/>
    <s v="@socialmedia2day Hi #SMTLive! I'm checking in from Dallas. Late but here! https://t.co/6IICYd1lB7"/>
    <m/>
    <m/>
    <x v="3"/>
    <s v="https://pbs.twimg.com/tweet_video_thumb/D8ywlujWsAAFM-4.jpg"/>
    <s v="https://pbs.twimg.com/tweet_video_thumb/D8ywlujWsAAFM-4.jpg"/>
    <x v="259"/>
    <s v="https://twitter.com/#!/brandi_rand/status/1138479079576023041"/>
    <m/>
    <m/>
    <s v="1138479079576023041"/>
    <s v="1138475845264297984"/>
    <b v="0"/>
    <n v="3"/>
    <s v="15441074"/>
    <b v="0"/>
    <s v="en"/>
    <m/>
    <s v=""/>
    <b v="0"/>
    <n v="0"/>
    <s v=""/>
    <s v="Twitter Web Client"/>
    <b v="0"/>
    <s v="1138475845264297984"/>
    <s v="Tweet"/>
    <n v="0"/>
    <n v="0"/>
    <m/>
    <m/>
    <m/>
    <m/>
    <m/>
    <m/>
    <m/>
    <m/>
    <n v="7"/>
    <s v="4"/>
    <s v="1"/>
    <n v="0"/>
    <n v="0"/>
    <n v="0"/>
    <n v="0"/>
    <n v="0"/>
    <n v="0"/>
    <n v="11"/>
    <n v="100"/>
    <n v="11"/>
  </r>
  <r>
    <s v="brandi_rand"/>
    <s v="socialmedia2day"/>
    <m/>
    <m/>
    <m/>
    <m/>
    <m/>
    <m/>
    <m/>
    <m/>
    <s v="No"/>
    <n v="307"/>
    <m/>
    <m/>
    <x v="2"/>
    <d v="2019-06-11T16:15:23.000"/>
    <s v="@socialmedia2day A1: Brand voice encompasses the way you communicate with your audience. It is comprised of tone, personality (girl/guy next door, stern professional/educator type, etc.), language you use and emotion you consistently evoke. #SMTLive"/>
    <m/>
    <m/>
    <x v="3"/>
    <m/>
    <s v="http://pbs.twimg.com/profile_images/1131275260140105728/xz3wRU-f_normal.jpg"/>
    <x v="260"/>
    <s v="https://twitter.com/#!/brandi_rand/status/1138479850921103362"/>
    <m/>
    <m/>
    <s v="1138479850921103362"/>
    <s v="1138476373520068608"/>
    <b v="0"/>
    <n v="1"/>
    <s v="15441074"/>
    <b v="0"/>
    <s v="en"/>
    <m/>
    <s v=""/>
    <b v="0"/>
    <n v="2"/>
    <s v=""/>
    <s v="Twitter Web Client"/>
    <b v="0"/>
    <s v="1138476373520068608"/>
    <s v="Tweet"/>
    <n v="0"/>
    <n v="0"/>
    <m/>
    <m/>
    <m/>
    <m/>
    <m/>
    <m/>
    <m/>
    <m/>
    <n v="7"/>
    <s v="4"/>
    <s v="1"/>
    <n v="1"/>
    <n v="2.7777777777777777"/>
    <n v="1"/>
    <n v="2.7777777777777777"/>
    <n v="0"/>
    <n v="0"/>
    <n v="34"/>
    <n v="94.44444444444444"/>
    <n v="36"/>
  </r>
  <r>
    <s v="brandi_rand"/>
    <s v="socialmedia2day"/>
    <m/>
    <m/>
    <m/>
    <m/>
    <m/>
    <m/>
    <m/>
    <m/>
    <s v="No"/>
    <n v="308"/>
    <m/>
    <m/>
    <x v="2"/>
    <d v="2019-06-11T16:18:14.000"/>
    <s v="@socialmedia2day A2: #BrandVoice is made unique most impact-fully by your personality and /or the unique quality you or your brand bring to the space/industry. Sometimes it your USP or it could be your even be your values. #SMTLive"/>
    <m/>
    <m/>
    <x v="30"/>
    <m/>
    <s v="http://pbs.twimg.com/profile_images/1131275260140105728/xz3wRU-f_normal.jpg"/>
    <x v="261"/>
    <s v="https://twitter.com/#!/brandi_rand/status/1138480569988329482"/>
    <m/>
    <m/>
    <s v="1138480569988329482"/>
    <s v="1138478081264562179"/>
    <b v="0"/>
    <n v="2"/>
    <s v="15441074"/>
    <b v="0"/>
    <s v="en"/>
    <m/>
    <s v=""/>
    <b v="0"/>
    <n v="0"/>
    <s v=""/>
    <s v="Twitter Web Client"/>
    <b v="0"/>
    <s v="1138478081264562179"/>
    <s v="Tweet"/>
    <n v="0"/>
    <n v="0"/>
    <m/>
    <m/>
    <m/>
    <m/>
    <m/>
    <m/>
    <m/>
    <m/>
    <n v="7"/>
    <s v="4"/>
    <s v="1"/>
    <n v="0"/>
    <n v="0"/>
    <n v="0"/>
    <n v="0"/>
    <n v="0"/>
    <n v="0"/>
    <n v="40"/>
    <n v="100"/>
    <n v="40"/>
  </r>
  <r>
    <s v="brandi_rand"/>
    <s v="socialmedia2day"/>
    <m/>
    <m/>
    <m/>
    <m/>
    <m/>
    <m/>
    <m/>
    <m/>
    <s v="No"/>
    <n v="309"/>
    <m/>
    <m/>
    <x v="2"/>
    <d v="2019-06-11T16:25:14.000"/>
    <s v="@socialmedia2day A3: Various ways: use of certain language, emojis or gifs. Defining the role of your brand voice: are you an authority or thought-leader who creates content? Are you a contributor who curates and shares content, case studies, stats, etc.? Regardless, consistency is key. #SMTLive"/>
    <m/>
    <m/>
    <x v="3"/>
    <m/>
    <s v="http://pbs.twimg.com/profile_images/1131275260140105728/xz3wRU-f_normal.jpg"/>
    <x v="262"/>
    <s v="https://twitter.com/#!/brandi_rand/status/1138482333022085125"/>
    <m/>
    <m/>
    <s v="1138482333022085125"/>
    <s v="1138481229119053825"/>
    <b v="0"/>
    <n v="5"/>
    <s v="15441074"/>
    <b v="0"/>
    <s v="en"/>
    <m/>
    <s v=""/>
    <b v="0"/>
    <n v="3"/>
    <s v=""/>
    <s v="Twitter Web Client"/>
    <b v="0"/>
    <s v="1138481229119053825"/>
    <s v="Tweet"/>
    <n v="0"/>
    <n v="0"/>
    <m/>
    <m/>
    <m/>
    <m/>
    <m/>
    <m/>
    <m/>
    <m/>
    <n v="7"/>
    <s v="4"/>
    <s v="1"/>
    <n v="0"/>
    <n v="0"/>
    <n v="0"/>
    <n v="0"/>
    <n v="0"/>
    <n v="0"/>
    <n v="46"/>
    <n v="100"/>
    <n v="46"/>
  </r>
  <r>
    <s v="brandi_rand"/>
    <s v="socialmedia2day"/>
    <m/>
    <m/>
    <m/>
    <m/>
    <m/>
    <m/>
    <m/>
    <m/>
    <s v="No"/>
    <n v="310"/>
    <m/>
    <m/>
    <x v="2"/>
    <d v="2019-06-11T16:46:08.000"/>
    <s v="@socialmedia2day A4: Not sure ppl favor a &quot;type&quot; of voice (each brand is unique). Actually, they favor voice you initially provided. What may not favor is a &quot;change&quot; in voice after becoming accustom to another. Unless there's a full pivot on the strategy, #brandvoice shouldn't change. #SMTLive"/>
    <m/>
    <m/>
    <x v="30"/>
    <m/>
    <s v="http://pbs.twimg.com/profile_images/1131275260140105728/xz3wRU-f_normal.jpg"/>
    <x v="263"/>
    <s v="https://twitter.com/#!/brandi_rand/status/1138487591739805696"/>
    <m/>
    <m/>
    <s v="1138487591739805696"/>
    <s v="1138485923707068416"/>
    <b v="0"/>
    <n v="1"/>
    <s v="15441074"/>
    <b v="0"/>
    <s v="en"/>
    <m/>
    <s v=""/>
    <b v="0"/>
    <n v="1"/>
    <s v=""/>
    <s v="Twitter Web Client"/>
    <b v="0"/>
    <s v="1138485923707068416"/>
    <s v="Tweet"/>
    <n v="0"/>
    <n v="0"/>
    <m/>
    <m/>
    <m/>
    <m/>
    <m/>
    <m/>
    <m/>
    <m/>
    <n v="7"/>
    <s v="4"/>
    <s v="1"/>
    <n v="3"/>
    <n v="6.382978723404255"/>
    <n v="0"/>
    <n v="0"/>
    <n v="0"/>
    <n v="0"/>
    <n v="44"/>
    <n v="93.61702127659575"/>
    <n v="47"/>
  </r>
  <r>
    <s v="brandi_rand"/>
    <s v="socialmedia2day"/>
    <m/>
    <m/>
    <m/>
    <m/>
    <m/>
    <m/>
    <m/>
    <m/>
    <s v="No"/>
    <n v="311"/>
    <m/>
    <m/>
    <x v="2"/>
    <d v="2019-06-11T16:59:32.000"/>
    <s v="@socialmedia2day A5: 1) changing brand voice w/o a strategic reason 2) attempting to be like other brands online (in your space or not). 3) lack of consistency after a cadence has been set (new video on Thursdays) 4) being inauthentic, jumping in cultural trends to be relevant. #SMTLive https://t.co/aBnUVtxS3e"/>
    <m/>
    <m/>
    <x v="3"/>
    <s v="https://pbs.twimg.com/tweet_video_thumb/D8y7aQJXsAgmdaQ.jpg"/>
    <s v="https://pbs.twimg.com/tweet_video_thumb/D8y7aQJXsAgmdaQ.jpg"/>
    <x v="264"/>
    <s v="https://twitter.com/#!/brandi_rand/status/1138490962487980034"/>
    <m/>
    <m/>
    <s v="1138490962487980034"/>
    <s v="1138488113083367424"/>
    <b v="0"/>
    <n v="3"/>
    <s v="15441074"/>
    <b v="0"/>
    <s v="en"/>
    <m/>
    <s v=""/>
    <b v="0"/>
    <n v="0"/>
    <s v=""/>
    <s v="Twitter Web Client"/>
    <b v="0"/>
    <s v="1138488113083367424"/>
    <s v="Tweet"/>
    <n v="0"/>
    <n v="0"/>
    <m/>
    <m/>
    <m/>
    <m/>
    <m/>
    <m/>
    <m/>
    <m/>
    <n v="7"/>
    <s v="4"/>
    <s v="1"/>
    <n v="1"/>
    <n v="2.0408163265306123"/>
    <n v="1"/>
    <n v="2.0408163265306123"/>
    <n v="0"/>
    <n v="0"/>
    <n v="47"/>
    <n v="95.91836734693878"/>
    <n v="49"/>
  </r>
  <r>
    <s v="brandi_rand"/>
    <s v="socialmedia2day"/>
    <m/>
    <m/>
    <m/>
    <m/>
    <m/>
    <m/>
    <m/>
    <m/>
    <s v="No"/>
    <n v="312"/>
    <m/>
    <m/>
    <x v="2"/>
    <d v="2019-06-11T17:04:20.000"/>
    <s v="@socialmedia2day A6: _x000a_📌 Branded templates for images, ebooks, etc. _x000a_📌Gifs -- like I've been doing this entire chat _x000a_📌 Video (if you create video for your brand you are a step above the rest!) _x000a_📌 Similar filters for your creative / images_x000a_#SMTLive"/>
    <m/>
    <m/>
    <x v="3"/>
    <m/>
    <s v="http://pbs.twimg.com/profile_images/1131275260140105728/xz3wRU-f_normal.jpg"/>
    <x v="265"/>
    <s v="https://twitter.com/#!/brandi_rand/status/1138492171219329024"/>
    <m/>
    <m/>
    <s v="1138492171219329024"/>
    <s v="1138489944568193024"/>
    <b v="0"/>
    <n v="2"/>
    <s v="15441074"/>
    <b v="0"/>
    <s v="en"/>
    <m/>
    <s v=""/>
    <b v="0"/>
    <n v="0"/>
    <s v=""/>
    <s v="Twitter Web Client"/>
    <b v="0"/>
    <s v="1138489944568193024"/>
    <s v="Tweet"/>
    <n v="0"/>
    <n v="0"/>
    <m/>
    <m/>
    <m/>
    <m/>
    <m/>
    <m/>
    <m/>
    <m/>
    <n v="7"/>
    <s v="4"/>
    <s v="1"/>
    <n v="2"/>
    <n v="5.2631578947368425"/>
    <n v="0"/>
    <n v="0"/>
    <n v="0"/>
    <n v="0"/>
    <n v="36"/>
    <n v="94.73684210526316"/>
    <n v="38"/>
  </r>
  <r>
    <s v="ammarketing_nl"/>
    <s v="brandi_rand"/>
    <m/>
    <m/>
    <m/>
    <m/>
    <m/>
    <m/>
    <m/>
    <m/>
    <s v="No"/>
    <n v="313"/>
    <m/>
    <m/>
    <x v="1"/>
    <d v="2019-06-11T16:26:38.000"/>
    <s v="RT @Brandi_Rand: @socialmedia2day A3: Various ways: use of certain language, emojis or gifs. Defining the role of your brand voice: are you…"/>
    <m/>
    <m/>
    <x v="4"/>
    <m/>
    <s v="http://pbs.twimg.com/profile_images/696143278807375872/_8KOQ7tg_normal.jpg"/>
    <x v="266"/>
    <s v="https://twitter.com/#!/ammarketing_nl/status/1138482684081180673"/>
    <m/>
    <m/>
    <s v="1138482684081180673"/>
    <m/>
    <b v="0"/>
    <n v="0"/>
    <s v=""/>
    <b v="0"/>
    <s v="en"/>
    <m/>
    <s v=""/>
    <b v="0"/>
    <n v="3"/>
    <s v="1138482333022085125"/>
    <s v="Twitter bot first"/>
    <b v="0"/>
    <s v="1138482333022085125"/>
    <s v="Tweet"/>
    <n v="0"/>
    <n v="0"/>
    <m/>
    <m/>
    <m/>
    <m/>
    <m/>
    <m/>
    <m/>
    <m/>
    <n v="2"/>
    <s v="3"/>
    <s v="4"/>
    <m/>
    <m/>
    <m/>
    <m/>
    <m/>
    <m/>
    <m/>
    <m/>
    <m/>
  </r>
  <r>
    <s v="ammarketing_nl"/>
    <s v="brandi_rand"/>
    <m/>
    <m/>
    <m/>
    <m/>
    <m/>
    <m/>
    <m/>
    <m/>
    <s v="No"/>
    <n v="314"/>
    <m/>
    <m/>
    <x v="1"/>
    <d v="2019-06-11T17:56:35.000"/>
    <s v="RT @Brandi_Rand: @socialmedia2day A1: Brand voice encompasses the way you communicate with your audience. It is comprised of tone, personal…"/>
    <m/>
    <m/>
    <x v="4"/>
    <m/>
    <s v="http://pbs.twimg.com/profile_images/696143278807375872/_8KOQ7tg_normal.jpg"/>
    <x v="267"/>
    <s v="https://twitter.com/#!/ammarketing_nl/status/1138505321503186944"/>
    <m/>
    <m/>
    <s v="1138505321503186944"/>
    <m/>
    <b v="0"/>
    <n v="0"/>
    <s v=""/>
    <b v="0"/>
    <s v="en"/>
    <m/>
    <s v=""/>
    <b v="0"/>
    <n v="2"/>
    <s v="1138479850921103362"/>
    <s v="Twitter bot first"/>
    <b v="0"/>
    <s v="1138479850921103362"/>
    <s v="Tweet"/>
    <n v="0"/>
    <n v="0"/>
    <m/>
    <m/>
    <m/>
    <m/>
    <m/>
    <m/>
    <m/>
    <m/>
    <n v="2"/>
    <s v="3"/>
    <s v="4"/>
    <m/>
    <m/>
    <m/>
    <m/>
    <m/>
    <m/>
    <m/>
    <m/>
    <m/>
  </r>
  <r>
    <s v="nismpulse"/>
    <s v="socialmedia2day"/>
    <m/>
    <m/>
    <m/>
    <m/>
    <m/>
    <m/>
    <m/>
    <m/>
    <s v="No"/>
    <n v="315"/>
    <m/>
    <m/>
    <x v="1"/>
    <d v="2019-06-16T16:18:01.000"/>
    <s v="Check out the recap of when @socialmedia2day asked #Twitter users to share their #LinkedIn experiences using  #SMTLive. https://t.co/Ja1xBs5b3O https://t.co/4MHRP1yXsJ"/>
    <s v="https://www.socialmediatoday.com/news/smtlive-twitter-chat-recap-marketing-your-business-on-linkedin/555692/"/>
    <s v="socialmediatoday.com"/>
    <x v="31"/>
    <s v="https://pbs.twimg.com/media/D9Mh8eZWwAMCMB2.jpg"/>
    <s v="https://pbs.twimg.com/media/D9Mh8eZWwAMCMB2.jpg"/>
    <x v="268"/>
    <s v="https://twitter.com/#!/nismpulse/status/1140292455251742721"/>
    <m/>
    <m/>
    <s v="1140292455251742721"/>
    <m/>
    <b v="0"/>
    <n v="0"/>
    <s v=""/>
    <b v="0"/>
    <s v="en"/>
    <m/>
    <s v=""/>
    <b v="0"/>
    <n v="1"/>
    <s v=""/>
    <s v="Buffer"/>
    <b v="0"/>
    <s v="1140292455251742721"/>
    <s v="Tweet"/>
    <n v="0"/>
    <n v="0"/>
    <m/>
    <m/>
    <m/>
    <m/>
    <m/>
    <m/>
    <m/>
    <m/>
    <n v="1"/>
    <s v="3"/>
    <s v="1"/>
    <n v="0"/>
    <n v="0"/>
    <n v="0"/>
    <n v="0"/>
    <n v="0"/>
    <n v="0"/>
    <n v="17"/>
    <n v="100"/>
    <n v="17"/>
  </r>
  <r>
    <s v="ammarketing_nl"/>
    <s v="nismpulse"/>
    <m/>
    <m/>
    <m/>
    <m/>
    <m/>
    <m/>
    <m/>
    <m/>
    <s v="No"/>
    <n v="316"/>
    <m/>
    <m/>
    <x v="1"/>
    <d v="2019-06-16T16:26:25.000"/>
    <s v="RT @nismpulse: Check out the recap of when @socialmedia2day asked #Twitter users to share their #LinkedIn experiences using  #SMTLive. http…"/>
    <m/>
    <m/>
    <x v="31"/>
    <m/>
    <s v="http://pbs.twimg.com/profile_images/696143278807375872/_8KOQ7tg_normal.jpg"/>
    <x v="269"/>
    <s v="https://twitter.com/#!/ammarketing_nl/status/1140294568782499840"/>
    <m/>
    <m/>
    <s v="1140294568782499840"/>
    <m/>
    <b v="0"/>
    <n v="0"/>
    <s v=""/>
    <b v="0"/>
    <s v="en"/>
    <m/>
    <s v=""/>
    <b v="0"/>
    <n v="1"/>
    <s v="1140292455251742721"/>
    <s v="Twitter bot first"/>
    <b v="0"/>
    <s v="1140292455251742721"/>
    <s v="Tweet"/>
    <n v="0"/>
    <n v="0"/>
    <m/>
    <m/>
    <m/>
    <m/>
    <m/>
    <m/>
    <m/>
    <m/>
    <n v="1"/>
    <s v="3"/>
    <s v="3"/>
    <n v="0"/>
    <n v="0"/>
    <n v="0"/>
    <n v="0"/>
    <n v="0"/>
    <n v="0"/>
    <n v="20"/>
    <n v="100"/>
    <n v="20"/>
  </r>
  <r>
    <s v="jaimeshine"/>
    <s v="socialmedia2day"/>
    <m/>
    <m/>
    <m/>
    <m/>
    <m/>
    <m/>
    <m/>
    <m/>
    <s v="No"/>
    <n v="317"/>
    <m/>
    <m/>
    <x v="1"/>
    <d v="2019-06-18T15:23:21.000"/>
    <s v="#SMTLive Recap: Expertly Crafting Your Brand Voice https://t.co/Kiui5rzdNM via @socialmedia2day #branding #SMM #marketingstrategy https://t.co/AsHdrrWggZ"/>
    <s v="https://www.socialmediatoday.com/news/smtlive-recap-expertly-crafting-your-brand-voice/556982/"/>
    <s v="socialmediatoday.com"/>
    <x v="32"/>
    <s v="https://pbs.twimg.com/media/D9WonRjW4AAEK66.jpg"/>
    <s v="https://pbs.twimg.com/media/D9WonRjW4AAEK66.jpg"/>
    <x v="270"/>
    <s v="https://twitter.com/#!/jaimeshine/status/1141003475108749312"/>
    <m/>
    <m/>
    <s v="1141003475108749312"/>
    <m/>
    <b v="0"/>
    <n v="0"/>
    <s v=""/>
    <b v="0"/>
    <s v="en"/>
    <m/>
    <s v=""/>
    <b v="0"/>
    <n v="1"/>
    <s v=""/>
    <s v="Twitter for Android"/>
    <b v="0"/>
    <s v="1141003475108749312"/>
    <s v="Tweet"/>
    <n v="0"/>
    <n v="0"/>
    <m/>
    <m/>
    <m/>
    <m/>
    <m/>
    <m/>
    <m/>
    <m/>
    <n v="1"/>
    <s v="3"/>
    <s v="1"/>
    <n v="1"/>
    <n v="8.333333333333334"/>
    <n v="0"/>
    <n v="0"/>
    <n v="0"/>
    <n v="0"/>
    <n v="11"/>
    <n v="91.66666666666667"/>
    <n v="12"/>
  </r>
  <r>
    <s v="ammarketing_nl"/>
    <s v="jaimeshine"/>
    <m/>
    <m/>
    <m/>
    <m/>
    <m/>
    <m/>
    <m/>
    <m/>
    <s v="No"/>
    <n v="318"/>
    <m/>
    <m/>
    <x v="1"/>
    <d v="2019-06-18T15:26:21.000"/>
    <s v="RT @jaimeshine: #SMTLive Recap: Expertly Crafting Your Brand Voice https://t.co/Kiui5rzdNM via @socialmedia2day #branding #SMM #marketingst…"/>
    <s v="https://www.socialmediatoday.com/news/smtlive-recap-expertly-crafting-your-brand-voice/556982/"/>
    <s v="socialmediatoday.com"/>
    <x v="33"/>
    <m/>
    <s v="http://pbs.twimg.com/profile_images/696143278807375872/_8KOQ7tg_normal.jpg"/>
    <x v="271"/>
    <s v="https://twitter.com/#!/ammarketing_nl/status/1141004226837000193"/>
    <m/>
    <m/>
    <s v="1141004226837000193"/>
    <m/>
    <b v="0"/>
    <n v="0"/>
    <s v=""/>
    <b v="0"/>
    <s v="en"/>
    <m/>
    <s v=""/>
    <b v="0"/>
    <n v="1"/>
    <s v="1141003475108749312"/>
    <s v="Twitter bot first"/>
    <b v="0"/>
    <s v="1141003475108749312"/>
    <s v="Tweet"/>
    <n v="0"/>
    <n v="0"/>
    <m/>
    <m/>
    <m/>
    <m/>
    <m/>
    <m/>
    <m/>
    <m/>
    <n v="1"/>
    <s v="3"/>
    <s v="3"/>
    <n v="1"/>
    <n v="7.142857142857143"/>
    <n v="0"/>
    <n v="0"/>
    <n v="0"/>
    <n v="0"/>
    <n v="13"/>
    <n v="92.85714285714286"/>
    <n v="14"/>
  </r>
  <r>
    <s v="ammarketing_nl"/>
    <s v="socialmedia2day"/>
    <m/>
    <m/>
    <m/>
    <m/>
    <m/>
    <m/>
    <m/>
    <m/>
    <s v="No"/>
    <n v="319"/>
    <m/>
    <m/>
    <x v="1"/>
    <d v="2019-06-11T15:41:09.000"/>
    <s v="RT @socialmedia2day: 30 mins to #SMTLive -- here's how to participate. https://t.co/9kmturnjuV https://t.co/5W2aJ7j8X2"/>
    <s v="https://www.socialmediatoday.com/news/how-to-participate-in-a-twitter-chat/546805/"/>
    <s v="socialmediatoday.com"/>
    <x v="3"/>
    <s v="https://pbs.twimg.com/media/D8ym1joXsAEwGUB.jpg"/>
    <s v="https://pbs.twimg.com/media/D8ym1joXsAEwGUB.jpg"/>
    <x v="272"/>
    <s v="https://twitter.com/#!/ammarketing_nl/status/1138471237578043392"/>
    <m/>
    <m/>
    <s v="1138471237578043392"/>
    <m/>
    <b v="0"/>
    <n v="0"/>
    <s v=""/>
    <b v="0"/>
    <s v="en"/>
    <m/>
    <s v=""/>
    <b v="0"/>
    <n v="2"/>
    <s v="1138468289670262784"/>
    <s v="Twitter bot first"/>
    <b v="0"/>
    <s v="1138468289670262784"/>
    <s v="Tweet"/>
    <n v="0"/>
    <n v="0"/>
    <m/>
    <m/>
    <m/>
    <m/>
    <m/>
    <m/>
    <m/>
    <m/>
    <n v="22"/>
    <s v="3"/>
    <s v="1"/>
    <n v="0"/>
    <n v="0"/>
    <n v="0"/>
    <n v="0"/>
    <n v="0"/>
    <n v="0"/>
    <n v="10"/>
    <n v="100"/>
    <n v="10"/>
  </r>
  <r>
    <s v="ammarketing_nl"/>
    <s v="socialmedia2day"/>
    <m/>
    <m/>
    <m/>
    <m/>
    <m/>
    <m/>
    <m/>
    <m/>
    <s v="No"/>
    <n v="320"/>
    <m/>
    <m/>
    <x v="1"/>
    <d v="2019-06-11T16:11:26.000"/>
    <s v="RT @MoreLove_LessH8: @socialmedia2day A1: Brand voice in my opinion is the way you choose to communicate as your brand with the rest of the…"/>
    <m/>
    <m/>
    <x v="4"/>
    <m/>
    <s v="http://pbs.twimg.com/profile_images/696143278807375872/_8KOQ7tg_normal.jpg"/>
    <x v="273"/>
    <s v="https://twitter.com/#!/ammarketing_nl/status/1138478859312123904"/>
    <m/>
    <m/>
    <s v="1138478859312123904"/>
    <m/>
    <b v="0"/>
    <n v="0"/>
    <s v=""/>
    <b v="0"/>
    <s v="en"/>
    <m/>
    <s v=""/>
    <b v="0"/>
    <n v="1"/>
    <s v="1138477931104280576"/>
    <s v="Twitter bot first"/>
    <b v="0"/>
    <s v="1138477931104280576"/>
    <s v="Tweet"/>
    <n v="0"/>
    <n v="0"/>
    <m/>
    <m/>
    <m/>
    <m/>
    <m/>
    <m/>
    <m/>
    <m/>
    <n v="22"/>
    <s v="3"/>
    <s v="1"/>
    <m/>
    <m/>
    <m/>
    <m/>
    <m/>
    <m/>
    <m/>
    <m/>
    <m/>
  </r>
  <r>
    <s v="ammarketing_nl"/>
    <s v="socialmedia2day"/>
    <m/>
    <m/>
    <m/>
    <m/>
    <m/>
    <m/>
    <m/>
    <m/>
    <s v="No"/>
    <n v="326"/>
    <m/>
    <m/>
    <x v="1"/>
    <d v="2019-06-11T16:41:08.000"/>
    <s v="RT @socialmedia2day: Q4 - What types of voices do people tend to favor on social media? #SMTLive https://t.co/nyO32Q8kOR"/>
    <m/>
    <m/>
    <x v="3"/>
    <s v="https://pbs.twimg.com/media/D8y23erWsAALDrV.jpg"/>
    <s v="https://pbs.twimg.com/media/D8y23erWsAALDrV.jpg"/>
    <x v="274"/>
    <s v="https://twitter.com/#!/ammarketing_nl/status/1138486334220374017"/>
    <m/>
    <m/>
    <s v="1138486334220374017"/>
    <m/>
    <b v="0"/>
    <n v="0"/>
    <s v=""/>
    <b v="0"/>
    <s v="en"/>
    <m/>
    <s v=""/>
    <b v="0"/>
    <n v="6"/>
    <s v="1138485923707068416"/>
    <s v="Twitter bot first"/>
    <b v="0"/>
    <s v="1138485923707068416"/>
    <s v="Tweet"/>
    <n v="0"/>
    <n v="0"/>
    <m/>
    <m/>
    <m/>
    <m/>
    <m/>
    <m/>
    <m/>
    <m/>
    <n v="22"/>
    <s v="3"/>
    <s v="1"/>
    <n v="1"/>
    <n v="6.25"/>
    <n v="0"/>
    <n v="0"/>
    <n v="0"/>
    <n v="0"/>
    <n v="15"/>
    <n v="93.75"/>
    <n v="16"/>
  </r>
  <r>
    <s v="ammarketing_nl"/>
    <s v="socialmedia2day"/>
    <m/>
    <m/>
    <m/>
    <m/>
    <m/>
    <m/>
    <m/>
    <m/>
    <s v="No"/>
    <n v="328"/>
    <m/>
    <m/>
    <x v="1"/>
    <d v="2019-06-11T16:56:22.000"/>
    <s v="RT @socialmedia2day: Q5 - What are the biggest mistakes a brand can make on social media (in terms of their voice/written content)? #SMTLive"/>
    <m/>
    <m/>
    <x v="3"/>
    <m/>
    <s v="http://pbs.twimg.com/profile_images/696143278807375872/_8KOQ7tg_normal.jpg"/>
    <x v="275"/>
    <s v="https://twitter.com/#!/ammarketing_nl/status/1138490167306661890"/>
    <m/>
    <m/>
    <s v="1138490167306661890"/>
    <m/>
    <b v="0"/>
    <n v="0"/>
    <s v=""/>
    <b v="0"/>
    <s v="en"/>
    <m/>
    <s v=""/>
    <b v="0"/>
    <n v="7"/>
    <s v="1138488113083367424"/>
    <s v="Twitter bot first"/>
    <b v="0"/>
    <s v="1138488113083367424"/>
    <s v="Tweet"/>
    <n v="0"/>
    <n v="0"/>
    <m/>
    <m/>
    <m/>
    <m/>
    <m/>
    <m/>
    <m/>
    <m/>
    <n v="22"/>
    <s v="3"/>
    <s v="1"/>
    <n v="0"/>
    <n v="0"/>
    <n v="1"/>
    <n v="4.3478260869565215"/>
    <n v="0"/>
    <n v="0"/>
    <n v="22"/>
    <n v="95.65217391304348"/>
    <n v="23"/>
  </r>
  <r>
    <s v="ammarketing_nl"/>
    <s v="sproutsocial"/>
    <m/>
    <m/>
    <m/>
    <m/>
    <m/>
    <m/>
    <m/>
    <m/>
    <s v="No"/>
    <n v="330"/>
    <m/>
    <m/>
    <x v="1"/>
    <d v="2019-06-11T16:56:32.000"/>
    <s v="RT @MoreLove_LessH8: @socialmedia2day @SocialLight_ @SproutSocial There's a difference between using snark and even sarcasm and being offen…"/>
    <m/>
    <m/>
    <x v="4"/>
    <m/>
    <s v="http://pbs.twimg.com/profile_images/696143278807375872/_8KOQ7tg_normal.jpg"/>
    <x v="276"/>
    <s v="https://twitter.com/#!/ammarketing_nl/status/1138490208528285697"/>
    <m/>
    <m/>
    <s v="1138490208528285697"/>
    <m/>
    <b v="0"/>
    <n v="0"/>
    <s v=""/>
    <b v="0"/>
    <s v="en"/>
    <m/>
    <s v=""/>
    <b v="0"/>
    <n v="1"/>
    <s v="1138489795511017473"/>
    <s v="Twitter bot first"/>
    <b v="0"/>
    <s v="1138489795511017473"/>
    <s v="Tweet"/>
    <n v="0"/>
    <n v="0"/>
    <m/>
    <m/>
    <m/>
    <m/>
    <m/>
    <m/>
    <m/>
    <m/>
    <n v="1"/>
    <s v="3"/>
    <s v="3"/>
    <m/>
    <m/>
    <m/>
    <m/>
    <m/>
    <m/>
    <m/>
    <m/>
    <m/>
  </r>
  <r>
    <s v="ammarketing_nl"/>
    <s v="socialmedia2day"/>
    <m/>
    <m/>
    <m/>
    <m/>
    <m/>
    <m/>
    <m/>
    <m/>
    <s v="No"/>
    <n v="334"/>
    <m/>
    <m/>
    <x v="1"/>
    <d v="2019-06-11T17:11:20.000"/>
    <s v="RT @socialmedia2day: Today's chat is called &quot;Social Media Content Creation: Finding Your Voice&quot; Let's start with something simple. Q1 - Wha…"/>
    <m/>
    <m/>
    <x v="4"/>
    <m/>
    <s v="http://pbs.twimg.com/profile_images/696143278807375872/_8KOQ7tg_normal.jpg"/>
    <x v="277"/>
    <s v="https://twitter.com/#!/ammarketing_nl/status/1138493934110461954"/>
    <m/>
    <m/>
    <s v="1138493934110461954"/>
    <m/>
    <b v="0"/>
    <n v="0"/>
    <s v=""/>
    <b v="0"/>
    <s v="en"/>
    <m/>
    <s v=""/>
    <b v="0"/>
    <n v="6"/>
    <s v="1138476373520068608"/>
    <s v="Twitter bot first"/>
    <b v="0"/>
    <s v="1138476373520068608"/>
    <s v="Tweet"/>
    <n v="0"/>
    <n v="0"/>
    <m/>
    <m/>
    <m/>
    <m/>
    <m/>
    <m/>
    <m/>
    <m/>
    <n v="22"/>
    <s v="3"/>
    <s v="1"/>
    <n v="0"/>
    <n v="0"/>
    <n v="0"/>
    <n v="0"/>
    <n v="0"/>
    <n v="0"/>
    <n v="20"/>
    <n v="100"/>
    <n v="20"/>
  </r>
  <r>
    <s v="ammarketing_nl"/>
    <s v="socialmedia2day"/>
    <m/>
    <m/>
    <m/>
    <m/>
    <m/>
    <m/>
    <m/>
    <m/>
    <s v="No"/>
    <n v="343"/>
    <m/>
    <m/>
    <x v="1"/>
    <d v="2019-06-18T19:26:05.000"/>
    <s v="RT @socialmedia2day: Our #SMTLive community shared some great insights into developing your brand voice in our most recent Twitter chat #sm…"/>
    <m/>
    <m/>
    <x v="3"/>
    <m/>
    <s v="http://pbs.twimg.com/profile_images/696143278807375872/_8KOQ7tg_normal.jpg"/>
    <x v="278"/>
    <s v="https://twitter.com/#!/ammarketing_nl/status/1141064559316340736"/>
    <m/>
    <m/>
    <s v="1141064559316340736"/>
    <m/>
    <b v="0"/>
    <n v="0"/>
    <s v=""/>
    <b v="0"/>
    <s v="en"/>
    <m/>
    <s v=""/>
    <b v="0"/>
    <n v="3"/>
    <s v="1141061833304027139"/>
    <s v="Twitter bot first"/>
    <b v="0"/>
    <s v="1141061833304027139"/>
    <s v="Tweet"/>
    <n v="0"/>
    <n v="0"/>
    <m/>
    <m/>
    <m/>
    <m/>
    <m/>
    <m/>
    <m/>
    <m/>
    <n v="22"/>
    <s v="3"/>
    <s v="1"/>
    <n v="1"/>
    <n v="4.761904761904762"/>
    <n v="0"/>
    <n v="0"/>
    <n v="0"/>
    <n v="0"/>
    <n v="20"/>
    <n v="95.23809523809524"/>
    <n v="21"/>
  </r>
  <r>
    <s v="ammarketing_nl"/>
    <s v="socialmedia2day"/>
    <m/>
    <m/>
    <m/>
    <m/>
    <m/>
    <m/>
    <m/>
    <m/>
    <s v="No"/>
    <n v="344"/>
    <m/>
    <m/>
    <x v="1"/>
    <d v="2019-06-20T15:26:17.000"/>
    <s v="RT @Leadtail: #SMTLive Recap: Expertly Crafting Your Brand Voice https://t.co/Uhrd8qGyjx via @socialmedia2day #DigitalMarketing https://t.c…"/>
    <s v="https://www.socialmediatoday.com/news/smtlive-recap-expertly-crafting-your-brand-voice/556982/"/>
    <s v="socialmediatoday.com"/>
    <x v="25"/>
    <m/>
    <s v="http://pbs.twimg.com/profile_images/696143278807375872/_8KOQ7tg_normal.jpg"/>
    <x v="279"/>
    <s v="https://twitter.com/#!/ammarketing_nl/status/1141728985715478528"/>
    <m/>
    <m/>
    <s v="1141728985715478528"/>
    <m/>
    <b v="0"/>
    <n v="0"/>
    <s v=""/>
    <b v="0"/>
    <s v="en"/>
    <m/>
    <s v=""/>
    <b v="0"/>
    <n v="4"/>
    <s v="1141727158714404865"/>
    <s v="Twitter bot first"/>
    <b v="0"/>
    <s v="1141727158714404865"/>
    <s v="Tweet"/>
    <n v="0"/>
    <n v="0"/>
    <m/>
    <m/>
    <m/>
    <m/>
    <m/>
    <m/>
    <m/>
    <m/>
    <n v="22"/>
    <s v="3"/>
    <s v="1"/>
    <m/>
    <m/>
    <m/>
    <m/>
    <m/>
    <m/>
    <m/>
    <m/>
    <m/>
  </r>
  <r>
    <s v="ammarketing_nl"/>
    <s v="socialmedia2day"/>
    <m/>
    <m/>
    <m/>
    <m/>
    <m/>
    <m/>
    <m/>
    <m/>
    <s v="No"/>
    <n v="346"/>
    <m/>
    <m/>
    <x v="1"/>
    <d v="2019-06-20T18:56:15.000"/>
    <s v="RT @socialmedia2day: Did you miss our most recent #SMTLive Twitter chat on brand voice? Here's a recap of the discussion: #digitalmarketing…"/>
    <m/>
    <m/>
    <x v="25"/>
    <m/>
    <s v="http://pbs.twimg.com/profile_images/696143278807375872/_8KOQ7tg_normal.jpg"/>
    <x v="280"/>
    <s v="https://twitter.com/#!/ammarketing_nl/status/1141781825548935174"/>
    <m/>
    <m/>
    <s v="1141781825548935174"/>
    <m/>
    <b v="0"/>
    <n v="0"/>
    <s v=""/>
    <b v="0"/>
    <s v="en"/>
    <m/>
    <s v=""/>
    <b v="0"/>
    <n v="5"/>
    <s v="1141730168165285889"/>
    <s v="Twitter bot first"/>
    <b v="0"/>
    <s v="1141730168165285889"/>
    <s v="Tweet"/>
    <n v="0"/>
    <n v="0"/>
    <m/>
    <m/>
    <m/>
    <m/>
    <m/>
    <m/>
    <m/>
    <m/>
    <n v="22"/>
    <s v="3"/>
    <s v="1"/>
    <n v="0"/>
    <n v="0"/>
    <n v="1"/>
    <n v="4.761904761904762"/>
    <n v="0"/>
    <n v="0"/>
    <n v="20"/>
    <n v="95.23809523809524"/>
    <n v="21"/>
  </r>
  <r>
    <s v="brandsdiscovery"/>
    <s v="socialmedia2day"/>
    <m/>
    <m/>
    <m/>
    <m/>
    <m/>
    <m/>
    <m/>
    <m/>
    <s v="No"/>
    <n v="347"/>
    <m/>
    <m/>
    <x v="1"/>
    <d v="2019-06-20T18:52:25.000"/>
    <s v="RT @socialmedia2day: Did you miss our most recent #SMTLive Twitter chat on brand voice? Here's a recap of the discussion: #digitalmarketing…"/>
    <m/>
    <m/>
    <x v="25"/>
    <m/>
    <s v="http://pbs.twimg.com/profile_images/1057379626547380224/3IayBRL6_normal.jpg"/>
    <x v="281"/>
    <s v="https://twitter.com/#!/brandsdiscovery/status/1141780862423511040"/>
    <m/>
    <m/>
    <s v="1141780862423511040"/>
    <m/>
    <b v="0"/>
    <n v="0"/>
    <s v=""/>
    <b v="0"/>
    <s v="en"/>
    <m/>
    <s v=""/>
    <b v="0"/>
    <n v="5"/>
    <s v="1141730168165285889"/>
    <s v="Twitter Web Client"/>
    <b v="0"/>
    <s v="1141730168165285889"/>
    <s v="Tweet"/>
    <n v="0"/>
    <n v="0"/>
    <m/>
    <m/>
    <m/>
    <m/>
    <m/>
    <m/>
    <m/>
    <m/>
    <n v="2"/>
    <s v="1"/>
    <s v="1"/>
    <n v="0"/>
    <n v="0"/>
    <n v="1"/>
    <n v="4.761904761904762"/>
    <n v="0"/>
    <n v="0"/>
    <n v="20"/>
    <n v="95.23809523809524"/>
    <n v="21"/>
  </r>
  <r>
    <s v="brandsdiscovery"/>
    <s v="socialmedia2day"/>
    <m/>
    <m/>
    <m/>
    <m/>
    <m/>
    <m/>
    <m/>
    <m/>
    <s v="No"/>
    <n v="348"/>
    <m/>
    <m/>
    <x v="1"/>
    <d v="2019-06-20T19:44:00.000"/>
    <s v="RT @Leadtail: #SMTLive Recap: Expertly Crafting Your Brand Voice https://t.co/Uhrd8qGyjx via @socialmedia2day #DigitalMarketing https://t.c…"/>
    <s v="https://www.socialmediatoday.com/news/smtlive-recap-expertly-crafting-your-brand-voice/556982/"/>
    <s v="socialmediatoday.com"/>
    <x v="25"/>
    <m/>
    <s v="http://pbs.twimg.com/profile_images/1057379626547380224/3IayBRL6_normal.jpg"/>
    <x v="282"/>
    <s v="https://twitter.com/#!/brandsdiscovery/status/1141793843123281921"/>
    <m/>
    <m/>
    <s v="1141793843123281921"/>
    <m/>
    <b v="0"/>
    <n v="0"/>
    <s v=""/>
    <b v="0"/>
    <s v="en"/>
    <m/>
    <s v=""/>
    <b v="0"/>
    <n v="4"/>
    <s v="1141727158714404865"/>
    <s v="Twitter Web Client"/>
    <b v="0"/>
    <s v="1141727158714404865"/>
    <s v="Tweet"/>
    <n v="0"/>
    <n v="0"/>
    <m/>
    <m/>
    <m/>
    <m/>
    <m/>
    <m/>
    <m/>
    <m/>
    <n v="2"/>
    <s v="1"/>
    <s v="1"/>
    <m/>
    <m/>
    <m/>
    <m/>
    <m/>
    <m/>
    <m/>
    <m/>
    <m/>
  </r>
  <r>
    <s v="koomekevo"/>
    <s v="socialmedia2day"/>
    <m/>
    <m/>
    <m/>
    <m/>
    <m/>
    <m/>
    <m/>
    <m/>
    <s v="No"/>
    <n v="350"/>
    <m/>
    <m/>
    <x v="1"/>
    <d v="2019-06-20T20:40:30.000"/>
    <s v="RT @Leadtail: #SMTLive Recap: Expertly Crafting Your Brand Voice https://t.co/Uhrd8qGyjx via @socialmedia2day #DigitalMarketing https://t.c…"/>
    <s v="https://www.socialmediatoday.com/news/smtlive-recap-expertly-crafting-your-brand-voice/556982/"/>
    <s v="socialmediatoday.com"/>
    <x v="25"/>
    <m/>
    <s v="http://pbs.twimg.com/profile_images/834381266959134720/54tYALBI_normal.jpg"/>
    <x v="283"/>
    <s v="https://twitter.com/#!/koomekevo/status/1141808060874276876"/>
    <m/>
    <m/>
    <s v="1141808060874276876"/>
    <m/>
    <b v="0"/>
    <n v="0"/>
    <s v=""/>
    <b v="0"/>
    <s v="en"/>
    <m/>
    <s v=""/>
    <b v="0"/>
    <n v="4"/>
    <s v="1141727158714404865"/>
    <s v="Twitter Web Client"/>
    <b v="0"/>
    <s v="1141727158714404865"/>
    <s v="Tweet"/>
    <n v="0"/>
    <n v="0"/>
    <m/>
    <m/>
    <m/>
    <m/>
    <m/>
    <m/>
    <m/>
    <m/>
    <n v="2"/>
    <s v="1"/>
    <s v="1"/>
    <m/>
    <m/>
    <m/>
    <m/>
    <m/>
    <m/>
    <m/>
    <m/>
    <m/>
  </r>
  <r>
    <s v="koomekevo"/>
    <s v="socialmedia2day"/>
    <m/>
    <m/>
    <m/>
    <m/>
    <m/>
    <m/>
    <m/>
    <m/>
    <s v="No"/>
    <n v="352"/>
    <m/>
    <m/>
    <x v="1"/>
    <d v="2019-06-20T20:46:48.000"/>
    <s v="RT @socialmedia2day: Did you miss our most recent #SMTLive Twitter chat on brand voice? Here's a recap of the discussion: #digitalmarketing…"/>
    <m/>
    <m/>
    <x v="25"/>
    <m/>
    <s v="http://pbs.twimg.com/profile_images/834381266959134720/54tYALBI_normal.jpg"/>
    <x v="284"/>
    <s v="https://twitter.com/#!/koomekevo/status/1141809648170876929"/>
    <m/>
    <m/>
    <s v="1141809648170876929"/>
    <m/>
    <b v="0"/>
    <n v="0"/>
    <s v=""/>
    <b v="0"/>
    <s v="en"/>
    <m/>
    <s v=""/>
    <b v="0"/>
    <n v="5"/>
    <s v="1141730168165285889"/>
    <s v="Twitter Web Client"/>
    <b v="0"/>
    <s v="1141730168165285889"/>
    <s v="Tweet"/>
    <n v="0"/>
    <n v="0"/>
    <m/>
    <m/>
    <m/>
    <m/>
    <m/>
    <m/>
    <m/>
    <m/>
    <n v="2"/>
    <s v="1"/>
    <s v="1"/>
    <n v="0"/>
    <n v="0"/>
    <n v="1"/>
    <n v="4.761904761904762"/>
    <n v="0"/>
    <n v="0"/>
    <n v="20"/>
    <n v="95.23809523809524"/>
    <n v="21"/>
  </r>
  <r>
    <s v="itskac"/>
    <s v="socialmedia2day"/>
    <m/>
    <m/>
    <m/>
    <m/>
    <m/>
    <m/>
    <m/>
    <m/>
    <s v="No"/>
    <n v="353"/>
    <m/>
    <m/>
    <x v="1"/>
    <d v="2019-06-20T23:27:14.000"/>
    <s v="RT @socialmedia2day: Have you developed your brand voice yet? What does that even mean? We discussed this and more in our most recent #SMTL…"/>
    <m/>
    <m/>
    <x v="4"/>
    <m/>
    <s v="http://pbs.twimg.com/profile_images/1114942744458334209/Zxrqhu7c_normal.jpg"/>
    <x v="285"/>
    <s v="https://twitter.com/#!/itskac/status/1141850022511820806"/>
    <m/>
    <m/>
    <s v="1141850022511820806"/>
    <m/>
    <b v="0"/>
    <n v="0"/>
    <s v=""/>
    <b v="0"/>
    <s v="en"/>
    <m/>
    <s v=""/>
    <b v="0"/>
    <n v="8"/>
    <s v="1141846982761295874"/>
    <s v="Twitter Web Client"/>
    <b v="0"/>
    <s v="1141846982761295874"/>
    <s v="Tweet"/>
    <n v="0"/>
    <n v="0"/>
    <m/>
    <m/>
    <m/>
    <m/>
    <m/>
    <m/>
    <m/>
    <m/>
    <n v="1"/>
    <s v="1"/>
    <s v="1"/>
    <n v="0"/>
    <n v="0"/>
    <n v="0"/>
    <n v="0"/>
    <n v="0"/>
    <n v="0"/>
    <n v="24"/>
    <n v="100"/>
    <n v="24"/>
  </r>
  <r>
    <s v="fraasco85"/>
    <s v="socialmedia2day"/>
    <m/>
    <m/>
    <m/>
    <m/>
    <m/>
    <m/>
    <m/>
    <m/>
    <s v="No"/>
    <n v="354"/>
    <m/>
    <m/>
    <x v="1"/>
    <d v="2019-06-20T23:41:38.000"/>
    <s v="RT @socialmedia2day: Have you developed your brand voice yet? What does that even mean? We discussed this and more in our most recent #SMTL…"/>
    <m/>
    <m/>
    <x v="4"/>
    <m/>
    <s v="http://pbs.twimg.com/profile_images/1089086024284889089/T3NuZSIa_normal.jpg"/>
    <x v="286"/>
    <s v="https://twitter.com/#!/fraasco85/status/1141853645870379009"/>
    <m/>
    <m/>
    <s v="1141853645870379009"/>
    <m/>
    <b v="0"/>
    <n v="0"/>
    <s v=""/>
    <b v="0"/>
    <s v="en"/>
    <m/>
    <s v=""/>
    <b v="0"/>
    <n v="8"/>
    <s v="1141846982761295874"/>
    <s v="Twitter for Android"/>
    <b v="0"/>
    <s v="1141846982761295874"/>
    <s v="Tweet"/>
    <n v="0"/>
    <n v="0"/>
    <m/>
    <m/>
    <m/>
    <m/>
    <m/>
    <m/>
    <m/>
    <m/>
    <n v="1"/>
    <s v="1"/>
    <s v="1"/>
    <n v="0"/>
    <n v="0"/>
    <n v="0"/>
    <n v="0"/>
    <n v="0"/>
    <n v="0"/>
    <n v="24"/>
    <n v="100"/>
    <n v="24"/>
  </r>
  <r>
    <s v="popup_2015"/>
    <s v="socialmedia2day"/>
    <m/>
    <m/>
    <m/>
    <m/>
    <m/>
    <m/>
    <m/>
    <m/>
    <s v="No"/>
    <n v="355"/>
    <m/>
    <m/>
    <x v="1"/>
    <d v="2019-06-20T23:45:56.000"/>
    <s v="RT @socialmedia2day: Have you developed your brand voice yet? What does that even mean? We discussed this and more in our most recent #SMTL…"/>
    <m/>
    <m/>
    <x v="4"/>
    <m/>
    <s v="http://pbs.twimg.com/profile_images/638743553951277056/4LwCevuI_normal.jpg"/>
    <x v="287"/>
    <s v="https://twitter.com/#!/popup_2015/status/1141854727539449856"/>
    <m/>
    <m/>
    <s v="1141854727539449856"/>
    <m/>
    <b v="0"/>
    <n v="0"/>
    <s v=""/>
    <b v="0"/>
    <s v="en"/>
    <m/>
    <s v=""/>
    <b v="0"/>
    <n v="8"/>
    <s v="1141846982761295874"/>
    <s v="Twitter for Android"/>
    <b v="0"/>
    <s v="1141846982761295874"/>
    <s v="Tweet"/>
    <n v="0"/>
    <n v="0"/>
    <m/>
    <m/>
    <m/>
    <m/>
    <m/>
    <m/>
    <m/>
    <m/>
    <n v="1"/>
    <s v="1"/>
    <s v="1"/>
    <n v="0"/>
    <n v="0"/>
    <n v="0"/>
    <n v="0"/>
    <n v="0"/>
    <n v="0"/>
    <n v="24"/>
    <n v="100"/>
    <n v="24"/>
  </r>
  <r>
    <s v="startupmag17"/>
    <s v="socialmedia2day"/>
    <m/>
    <m/>
    <m/>
    <m/>
    <m/>
    <m/>
    <m/>
    <m/>
    <s v="No"/>
    <n v="356"/>
    <m/>
    <m/>
    <x v="1"/>
    <d v="2019-06-20T23:46:35.000"/>
    <s v="RT @socialmedia2day: Have you developed your brand voice yet? What does that even mean? We discussed this and more in our most recent #SMTL…"/>
    <m/>
    <m/>
    <x v="4"/>
    <m/>
    <s v="http://pbs.twimg.com/profile_images/931102764838588416/51KkKUF4_normal.jpg"/>
    <x v="288"/>
    <s v="https://twitter.com/#!/startupmag17/status/1141854891738054656"/>
    <m/>
    <m/>
    <s v="1141854891738054656"/>
    <m/>
    <b v="0"/>
    <n v="0"/>
    <s v=""/>
    <b v="0"/>
    <s v="en"/>
    <m/>
    <s v=""/>
    <b v="0"/>
    <n v="8"/>
    <s v="1141846982761295874"/>
    <s v="Twitter for Android"/>
    <b v="0"/>
    <s v="1141846982761295874"/>
    <s v="Tweet"/>
    <n v="0"/>
    <n v="0"/>
    <m/>
    <m/>
    <m/>
    <m/>
    <m/>
    <m/>
    <m/>
    <m/>
    <n v="1"/>
    <s v="1"/>
    <s v="1"/>
    <n v="0"/>
    <n v="0"/>
    <n v="0"/>
    <n v="0"/>
    <n v="0"/>
    <n v="0"/>
    <n v="24"/>
    <n v="100"/>
    <n v="24"/>
  </r>
  <r>
    <s v="richardbouchez"/>
    <s v="socialmedia2day"/>
    <m/>
    <m/>
    <m/>
    <m/>
    <m/>
    <m/>
    <m/>
    <m/>
    <s v="No"/>
    <n v="357"/>
    <m/>
    <m/>
    <x v="1"/>
    <d v="2019-06-20T23:50:23.000"/>
    <s v="RT @socialmedia2day: Have you developed your brand voice yet? What does that even mean? We discussed this and more in our most recent #SMTL…"/>
    <m/>
    <m/>
    <x v="4"/>
    <m/>
    <s v="http://pbs.twimg.com/profile_images/61932938/08-08-17-08-drawn-600_normal.jpg"/>
    <x v="289"/>
    <s v="https://twitter.com/#!/richardbouchez/status/1141855850098806790"/>
    <m/>
    <m/>
    <s v="1141855850098806790"/>
    <m/>
    <b v="0"/>
    <n v="0"/>
    <s v=""/>
    <b v="0"/>
    <s v="en"/>
    <m/>
    <s v=""/>
    <b v="0"/>
    <n v="8"/>
    <s v="1141846982761295874"/>
    <s v="Twitter for Android"/>
    <b v="0"/>
    <s v="1141846982761295874"/>
    <s v="Tweet"/>
    <n v="0"/>
    <n v="0"/>
    <m/>
    <m/>
    <m/>
    <m/>
    <m/>
    <m/>
    <m/>
    <m/>
    <n v="1"/>
    <s v="1"/>
    <s v="1"/>
    <n v="0"/>
    <n v="0"/>
    <n v="0"/>
    <n v="0"/>
    <n v="0"/>
    <n v="0"/>
    <n v="24"/>
    <n v="100"/>
    <n v="24"/>
  </r>
  <r>
    <s v="agencysimply"/>
    <s v="socialmedia2day"/>
    <m/>
    <m/>
    <m/>
    <m/>
    <m/>
    <m/>
    <m/>
    <m/>
    <s v="No"/>
    <n v="358"/>
    <m/>
    <m/>
    <x v="1"/>
    <d v="2019-06-11T20:28:38.000"/>
    <s v="RT @socialmedia2day: Q5 - What are the biggest mistakes a brand can make on social media (in terms of their voice/written content)? #SMTLive"/>
    <m/>
    <m/>
    <x v="3"/>
    <m/>
    <s v="http://pbs.twimg.com/profile_images/1099385783218290690/2aaaq1sr_normal.png"/>
    <x v="290"/>
    <s v="https://twitter.com/#!/agencysimply/status/1138543583869452293"/>
    <m/>
    <m/>
    <s v="1138543583869452293"/>
    <m/>
    <b v="0"/>
    <n v="0"/>
    <s v=""/>
    <b v="0"/>
    <s v="en"/>
    <m/>
    <s v=""/>
    <b v="0"/>
    <n v="7"/>
    <s v="1138488113083367424"/>
    <s v="Twitter for iPhone"/>
    <b v="0"/>
    <s v="1138488113083367424"/>
    <s v="Tweet"/>
    <n v="0"/>
    <n v="0"/>
    <m/>
    <m/>
    <m/>
    <m/>
    <m/>
    <m/>
    <m/>
    <m/>
    <n v="2"/>
    <s v="1"/>
    <s v="1"/>
    <n v="0"/>
    <n v="0"/>
    <n v="1"/>
    <n v="4.3478260869565215"/>
    <n v="0"/>
    <n v="0"/>
    <n v="22"/>
    <n v="95.65217391304348"/>
    <n v="23"/>
  </r>
  <r>
    <s v="agencysimply"/>
    <s v="socialmedia2day"/>
    <m/>
    <m/>
    <m/>
    <m/>
    <m/>
    <m/>
    <m/>
    <m/>
    <s v="No"/>
    <n v="359"/>
    <m/>
    <m/>
    <x v="1"/>
    <d v="2019-06-21T00:52:31.000"/>
    <s v="RT @socialmedia2day: Have you developed your brand voice yet? What does that even mean? We discussed this and more in our most recent #SMTL…"/>
    <m/>
    <m/>
    <x v="4"/>
    <m/>
    <s v="http://pbs.twimg.com/profile_images/1099385783218290690/2aaaq1sr_normal.png"/>
    <x v="291"/>
    <s v="https://twitter.com/#!/agencysimply/status/1141871482819268608"/>
    <m/>
    <m/>
    <s v="1141871482819268608"/>
    <m/>
    <b v="0"/>
    <n v="0"/>
    <s v=""/>
    <b v="0"/>
    <s v="en"/>
    <m/>
    <s v=""/>
    <b v="0"/>
    <n v="8"/>
    <s v="1141846982761295874"/>
    <s v="Twitter for iPhone"/>
    <b v="0"/>
    <s v="1141846982761295874"/>
    <s v="Tweet"/>
    <n v="0"/>
    <n v="0"/>
    <m/>
    <m/>
    <m/>
    <m/>
    <m/>
    <m/>
    <m/>
    <m/>
    <n v="2"/>
    <s v="1"/>
    <s v="1"/>
    <n v="0"/>
    <n v="0"/>
    <n v="0"/>
    <n v="0"/>
    <n v="0"/>
    <n v="0"/>
    <n v="24"/>
    <n v="100"/>
    <n v="24"/>
  </r>
  <r>
    <s v="supersaiyantoto"/>
    <s v="socialmedia2day"/>
    <m/>
    <m/>
    <m/>
    <m/>
    <m/>
    <m/>
    <m/>
    <m/>
    <s v="No"/>
    <n v="360"/>
    <m/>
    <m/>
    <x v="1"/>
    <d v="2019-06-21T03:36:11.000"/>
    <s v="RT @socialmedia2day: Have you developed your brand voice yet? What does that even mean? We discussed this and more in our most recent #SMTL…"/>
    <m/>
    <m/>
    <x v="4"/>
    <m/>
    <s v="http://pbs.twimg.com/profile_images/1095516462981103616/0MEUpQHQ_normal.png"/>
    <x v="292"/>
    <s v="https://twitter.com/#!/supersaiyantoto/status/1141912670494310400"/>
    <m/>
    <m/>
    <s v="1141912670494310400"/>
    <m/>
    <b v="0"/>
    <n v="0"/>
    <s v=""/>
    <b v="0"/>
    <s v="en"/>
    <m/>
    <s v=""/>
    <b v="0"/>
    <n v="8"/>
    <s v="1141846982761295874"/>
    <s v="Twitter Web App"/>
    <b v="0"/>
    <s v="1141846982761295874"/>
    <s v="Tweet"/>
    <n v="0"/>
    <n v="0"/>
    <m/>
    <m/>
    <m/>
    <m/>
    <m/>
    <m/>
    <m/>
    <m/>
    <n v="1"/>
    <s v="1"/>
    <s v="1"/>
    <n v="0"/>
    <n v="0"/>
    <n v="0"/>
    <n v="0"/>
    <n v="0"/>
    <n v="0"/>
    <n v="24"/>
    <n v="100"/>
    <n v="24"/>
  </r>
  <r>
    <s v="cooeesocialhq"/>
    <s v="socialmedia2day"/>
    <m/>
    <m/>
    <m/>
    <m/>
    <m/>
    <m/>
    <m/>
    <m/>
    <s v="No"/>
    <n v="361"/>
    <m/>
    <m/>
    <x v="1"/>
    <d v="2019-06-21T05:47:09.000"/>
    <s v="RT @socialmedia2day: Have you developed your brand voice yet? What does that even mean? We discussed this and more in our most recent #SMTL…"/>
    <m/>
    <m/>
    <x v="4"/>
    <m/>
    <s v="http://pbs.twimg.com/profile_images/1103037214005571584/-bB2dNVN_normal.png"/>
    <x v="293"/>
    <s v="https://twitter.com/#!/cooeesocialhq/status/1141945632707567616"/>
    <m/>
    <m/>
    <s v="1141945632707567616"/>
    <m/>
    <b v="0"/>
    <n v="0"/>
    <s v=""/>
    <b v="0"/>
    <s v="en"/>
    <m/>
    <s v=""/>
    <b v="0"/>
    <n v="15"/>
    <s v="1141846982761295874"/>
    <s v="Twitter Web Client"/>
    <b v="0"/>
    <s v="1141846982761295874"/>
    <s v="Tweet"/>
    <n v="0"/>
    <n v="0"/>
    <m/>
    <m/>
    <m/>
    <m/>
    <m/>
    <m/>
    <m/>
    <m/>
    <n v="1"/>
    <s v="1"/>
    <s v="1"/>
    <n v="0"/>
    <n v="0"/>
    <n v="0"/>
    <n v="0"/>
    <n v="0"/>
    <n v="0"/>
    <n v="24"/>
    <n v="100"/>
    <n v="24"/>
  </r>
  <r>
    <s v="manojpallai"/>
    <s v="manojpallai"/>
    <m/>
    <m/>
    <m/>
    <m/>
    <m/>
    <m/>
    <m/>
    <m/>
    <s v="No"/>
    <n v="362"/>
    <m/>
    <m/>
    <x v="0"/>
    <d v="2019-06-21T07:02:49.000"/>
    <s v="Have you developed your brand voice yet? What does that even mean? We discussed this and more in our most recent #SMTLive Twitter chat #smm https://t.co/oTrJPTJXfz"/>
    <s v="https://www.socialmediatoday.com/news/smtlive-recap-expertly-crafting-your-brand-voice/556982/"/>
    <s v="socialmediatoday.com"/>
    <x v="34"/>
    <m/>
    <s v="http://pbs.twimg.com/profile_images/1141409124586070018/6_8Ki_4X_normal.jpg"/>
    <x v="294"/>
    <s v="https://twitter.com/#!/manojpallai/status/1141964672003977216"/>
    <m/>
    <m/>
    <s v="1141964672003977216"/>
    <m/>
    <b v="0"/>
    <n v="0"/>
    <s v=""/>
    <b v="0"/>
    <s v="en"/>
    <m/>
    <s v=""/>
    <b v="0"/>
    <n v="0"/>
    <s v=""/>
    <s v="IFTTT"/>
    <b v="0"/>
    <s v="1141964672003977216"/>
    <s v="Tweet"/>
    <n v="0"/>
    <n v="0"/>
    <m/>
    <m/>
    <m/>
    <m/>
    <m/>
    <m/>
    <m/>
    <m/>
    <n v="1"/>
    <s v="2"/>
    <s v="2"/>
    <n v="0"/>
    <n v="0"/>
    <n v="0"/>
    <n v="0"/>
    <n v="0"/>
    <n v="0"/>
    <n v="25"/>
    <n v="100"/>
    <n v="25"/>
  </r>
  <r>
    <s v="brettdixon"/>
    <s v="socialmedia2day"/>
    <m/>
    <m/>
    <m/>
    <m/>
    <m/>
    <m/>
    <m/>
    <m/>
    <s v="No"/>
    <n v="363"/>
    <m/>
    <m/>
    <x v="1"/>
    <d v="2019-06-21T15:26:15.000"/>
    <s v="RT @socialmedia2day: Have you developed your brand voice yet? What does that even mean? We discussed this and more in our most recent #SMTL…"/>
    <m/>
    <m/>
    <x v="4"/>
    <m/>
    <s v="http://pbs.twimg.com/profile_images/929112443137286144/f9x4tTrN_normal.jpg"/>
    <x v="295"/>
    <s v="https://twitter.com/#!/brettdixon/status/1142091366626934784"/>
    <m/>
    <m/>
    <s v="1142091366626934784"/>
    <m/>
    <b v="0"/>
    <n v="0"/>
    <s v=""/>
    <b v="0"/>
    <s v="en"/>
    <m/>
    <s v=""/>
    <b v="0"/>
    <n v="15"/>
    <s v="1141846982761295874"/>
    <s v="SocialReport.com"/>
    <b v="0"/>
    <s v="1141846982761295874"/>
    <s v="Tweet"/>
    <n v="0"/>
    <n v="0"/>
    <m/>
    <m/>
    <m/>
    <m/>
    <m/>
    <m/>
    <m/>
    <m/>
    <n v="1"/>
    <s v="1"/>
    <s v="1"/>
    <n v="0"/>
    <n v="0"/>
    <n v="0"/>
    <n v="0"/>
    <n v="0"/>
    <n v="0"/>
    <n v="24"/>
    <n v="100"/>
    <n v="24"/>
  </r>
  <r>
    <s v="dpomuk"/>
    <s v="socialmedia2day"/>
    <m/>
    <m/>
    <m/>
    <m/>
    <m/>
    <m/>
    <m/>
    <m/>
    <s v="No"/>
    <n v="364"/>
    <m/>
    <m/>
    <x v="1"/>
    <d v="2019-06-21T15:33:11.000"/>
    <s v="RT @socialmedia2day: Have you developed your brand voice yet? What does that even mean? We discussed this and more in our most recent #SMTL…"/>
    <m/>
    <m/>
    <x v="4"/>
    <m/>
    <s v="http://pbs.twimg.com/profile_images/826105958728364034/IQKVAXHy_normal.jpg"/>
    <x v="296"/>
    <s v="https://twitter.com/#!/dpomuk/status/1142093111679696896"/>
    <m/>
    <m/>
    <s v="1142093111679696896"/>
    <m/>
    <b v="0"/>
    <n v="0"/>
    <s v=""/>
    <b v="0"/>
    <s v="en"/>
    <m/>
    <s v=""/>
    <b v="0"/>
    <n v="15"/>
    <s v="1141846982761295874"/>
    <s v="SocialReport.com"/>
    <b v="0"/>
    <s v="1141846982761295874"/>
    <s v="Tweet"/>
    <n v="0"/>
    <n v="0"/>
    <m/>
    <m/>
    <m/>
    <m/>
    <m/>
    <m/>
    <m/>
    <m/>
    <n v="1"/>
    <s v="1"/>
    <s v="1"/>
    <n v="0"/>
    <n v="0"/>
    <n v="0"/>
    <n v="0"/>
    <n v="0"/>
    <n v="0"/>
    <n v="24"/>
    <n v="100"/>
    <n v="24"/>
  </r>
  <r>
    <s v="morelove_lessh8"/>
    <s v="socialmedia2day"/>
    <m/>
    <m/>
    <m/>
    <m/>
    <m/>
    <m/>
    <m/>
    <m/>
    <s v="Yes"/>
    <n v="366"/>
    <m/>
    <m/>
    <x v="2"/>
    <d v="2019-06-11T16:07:45.000"/>
    <s v="@socialmedia2day A1: Brand voice in my opinion is the way you choose to communicate as your brand with the rest of the world. Some brands' voices are straightforward, while others are more relaxed and conversational or casual. Pro tip: Choose based on your target audience's preferences. #SMTLive"/>
    <m/>
    <m/>
    <x v="3"/>
    <m/>
    <s v="http://pbs.twimg.com/profile_images/1047176622598545408/Gy8L5gwM_normal.jpg"/>
    <x v="297"/>
    <s v="https://twitter.com/#!/morelove_lessh8/status/1138477931104280576"/>
    <m/>
    <m/>
    <s v="1138477931104280576"/>
    <s v="1138476373520068608"/>
    <b v="0"/>
    <n v="6"/>
    <s v="15441074"/>
    <b v="0"/>
    <s v="en"/>
    <m/>
    <s v=""/>
    <b v="0"/>
    <n v="1"/>
    <s v=""/>
    <s v="Twitter Web Client"/>
    <b v="0"/>
    <s v="1138476373520068608"/>
    <s v="Tweet"/>
    <n v="0"/>
    <n v="0"/>
    <m/>
    <m/>
    <m/>
    <m/>
    <m/>
    <m/>
    <m/>
    <m/>
    <n v="7"/>
    <s v="3"/>
    <s v="1"/>
    <n v="2"/>
    <n v="4.25531914893617"/>
    <n v="0"/>
    <n v="0"/>
    <n v="0"/>
    <n v="0"/>
    <n v="45"/>
    <n v="95.74468085106383"/>
    <n v="47"/>
  </r>
  <r>
    <s v="morelove_lessh8"/>
    <s v="socialmedia2day"/>
    <m/>
    <m/>
    <m/>
    <m/>
    <m/>
    <m/>
    <m/>
    <m/>
    <s v="Yes"/>
    <n v="367"/>
    <m/>
    <m/>
    <x v="2"/>
    <d v="2019-06-11T16:11:35.000"/>
    <s v="@socialmedia2day A2: I think the key is consistency. Your brand should carry over the voice you've chosen to social media from your website, blog, etc. Don't confuse your customers. Stand out by staying true to your brand's values and offering high-quality content. #SMTLive"/>
    <m/>
    <m/>
    <x v="3"/>
    <m/>
    <s v="http://pbs.twimg.com/profile_images/1047176622598545408/Gy8L5gwM_normal.jpg"/>
    <x v="298"/>
    <s v="https://twitter.com/#!/morelove_lessh8/status/1138478895823540234"/>
    <m/>
    <m/>
    <s v="1138478895823540234"/>
    <s v="1138478081264562179"/>
    <b v="0"/>
    <n v="14"/>
    <s v="15441074"/>
    <b v="0"/>
    <s v="en"/>
    <m/>
    <s v=""/>
    <b v="0"/>
    <n v="3"/>
    <s v=""/>
    <s v="Twitter Web Client"/>
    <b v="0"/>
    <s v="1138478081264562179"/>
    <s v="Tweet"/>
    <n v="0"/>
    <n v="0"/>
    <m/>
    <m/>
    <m/>
    <m/>
    <m/>
    <m/>
    <m/>
    <m/>
    <n v="7"/>
    <s v="3"/>
    <s v="1"/>
    <n v="0"/>
    <n v="0"/>
    <n v="1"/>
    <n v="2.272727272727273"/>
    <n v="0"/>
    <n v="0"/>
    <n v="43"/>
    <n v="97.72727272727273"/>
    <n v="44"/>
  </r>
  <r>
    <s v="morelove_lessh8"/>
    <s v="socialmedia2day"/>
    <m/>
    <m/>
    <m/>
    <m/>
    <m/>
    <m/>
    <m/>
    <m/>
    <s v="Yes"/>
    <n v="369"/>
    <m/>
    <m/>
    <x v="2"/>
    <d v="2019-06-11T16:17:45.000"/>
    <s v="@socialmedia2day It can get tricky when you have multiple authors. But as long as everyone is able to mesh their own style with the voice of the brand, it usually works just fine. I like to encourage writers to hold on to some of themselves in blogs that aligns with the established voice #SMTLive"/>
    <m/>
    <m/>
    <x v="3"/>
    <m/>
    <s v="http://pbs.twimg.com/profile_images/1047176622598545408/Gy8L5gwM_normal.jpg"/>
    <x v="299"/>
    <s v="https://twitter.com/#!/morelove_lessh8/status/1138480446847815681"/>
    <m/>
    <m/>
    <s v="1138480446847815681"/>
    <s v="1138480004772315136"/>
    <b v="0"/>
    <n v="7"/>
    <s v="15441074"/>
    <b v="0"/>
    <s v="en"/>
    <m/>
    <s v=""/>
    <b v="0"/>
    <n v="0"/>
    <s v=""/>
    <s v="Twitter Web Client"/>
    <b v="0"/>
    <s v="1138480004772315136"/>
    <s v="Tweet"/>
    <n v="0"/>
    <n v="0"/>
    <m/>
    <m/>
    <m/>
    <m/>
    <m/>
    <m/>
    <m/>
    <m/>
    <n v="7"/>
    <s v="3"/>
    <s v="1"/>
    <n v="4"/>
    <n v="7.407407407407407"/>
    <n v="1"/>
    <n v="1.8518518518518519"/>
    <n v="0"/>
    <n v="0"/>
    <n v="49"/>
    <n v="90.74074074074075"/>
    <n v="54"/>
  </r>
  <r>
    <s v="morelove_lessh8"/>
    <s v="socialmedia2day"/>
    <m/>
    <m/>
    <m/>
    <m/>
    <m/>
    <m/>
    <m/>
    <m/>
    <s v="Yes"/>
    <n v="370"/>
    <m/>
    <m/>
    <x v="2"/>
    <d v="2019-06-11T16:22:53.000"/>
    <s v="@socialmedia2day A3: Your brand voice is not limited to just what you say/type and the words you use. It also includes the images you post, your GIF selections, and your overall social media aesthetic. All of it should stay true to your brand voice. Again, do NOT confuse your customers. #SMTLive"/>
    <m/>
    <m/>
    <x v="3"/>
    <m/>
    <s v="http://pbs.twimg.com/profile_images/1047176622598545408/Gy8L5gwM_normal.jpg"/>
    <x v="300"/>
    <s v="https://twitter.com/#!/morelove_lessh8/status/1138481739217739778"/>
    <m/>
    <m/>
    <s v="1138481739217739778"/>
    <s v="1138481229119053825"/>
    <b v="0"/>
    <n v="7"/>
    <s v="15441074"/>
    <b v="0"/>
    <s v="en"/>
    <m/>
    <s v=""/>
    <b v="0"/>
    <n v="0"/>
    <s v=""/>
    <s v="Twitter Web Client"/>
    <b v="0"/>
    <s v="1138481229119053825"/>
    <s v="Tweet"/>
    <n v="0"/>
    <n v="0"/>
    <m/>
    <m/>
    <m/>
    <m/>
    <m/>
    <m/>
    <m/>
    <m/>
    <n v="7"/>
    <s v="3"/>
    <s v="1"/>
    <n v="0"/>
    <n v="0"/>
    <n v="2"/>
    <n v="3.8461538461538463"/>
    <n v="0"/>
    <n v="0"/>
    <n v="50"/>
    <n v="96.15384615384616"/>
    <n v="52"/>
  </r>
  <r>
    <s v="morelove_lessh8"/>
    <s v="socialmedia2day"/>
    <m/>
    <m/>
    <m/>
    <m/>
    <m/>
    <m/>
    <m/>
    <m/>
    <s v="Yes"/>
    <n v="373"/>
    <m/>
    <m/>
    <x v="2"/>
    <d v="2019-06-11T16:51:46.000"/>
    <s v="@socialmedia2day A5: The biggest mistake a brand can make with their content and voice is not being consistent. I said it before, and I'll say it again: DON'T CONFUSE YOUR CUSTOMERS. #SMTLive https://t.co/BxRpGgzHcv"/>
    <m/>
    <m/>
    <x v="3"/>
    <s v="https://pbs.twimg.com/tweet_video_thumb/D8y5toEWwAEDWeU.jpg"/>
    <s v="https://pbs.twimg.com/tweet_video_thumb/D8y5toEWwAEDWeU.jpg"/>
    <x v="301"/>
    <s v="https://twitter.com/#!/morelove_lessh8/status/1138489009204842497"/>
    <m/>
    <m/>
    <s v="1138489009204842497"/>
    <s v="1138488113083367424"/>
    <b v="0"/>
    <n v="8"/>
    <s v="15441074"/>
    <b v="0"/>
    <s v="en"/>
    <m/>
    <s v=""/>
    <b v="0"/>
    <n v="0"/>
    <s v=""/>
    <s v="Twitter Web Client"/>
    <b v="0"/>
    <s v="1138488113083367424"/>
    <s v="Tweet"/>
    <n v="0"/>
    <n v="0"/>
    <m/>
    <m/>
    <m/>
    <m/>
    <m/>
    <m/>
    <m/>
    <m/>
    <n v="7"/>
    <s v="3"/>
    <s v="1"/>
    <n v="1"/>
    <n v="3.125"/>
    <n v="2"/>
    <n v="6.25"/>
    <n v="0"/>
    <n v="0"/>
    <n v="29"/>
    <n v="90.625"/>
    <n v="32"/>
  </r>
  <r>
    <s v="morelove_lessh8"/>
    <s v="sproutsocial"/>
    <m/>
    <m/>
    <m/>
    <m/>
    <m/>
    <m/>
    <m/>
    <m/>
    <s v="No"/>
    <n v="374"/>
    <m/>
    <m/>
    <x v="1"/>
    <d v="2019-06-11T16:54:54.000"/>
    <s v="@socialmedia2day @SocialLight_ @SproutSocial There's a difference between using snark and even sarcasm and being offensive. Getting a laugh is never worth offending someone else. #SMTLive"/>
    <m/>
    <m/>
    <x v="3"/>
    <m/>
    <s v="http://pbs.twimg.com/profile_images/1047176622598545408/Gy8L5gwM_normal.jpg"/>
    <x v="302"/>
    <s v="https://twitter.com/#!/morelove_lessh8/status/1138489795511017473"/>
    <m/>
    <m/>
    <s v="1138489795511017473"/>
    <s v="1138488793844060166"/>
    <b v="0"/>
    <n v="2"/>
    <s v="15441074"/>
    <b v="0"/>
    <s v="en"/>
    <m/>
    <s v=""/>
    <b v="0"/>
    <n v="1"/>
    <s v=""/>
    <s v="Twitter Web Client"/>
    <b v="0"/>
    <s v="1138488793844060166"/>
    <s v="Tweet"/>
    <n v="0"/>
    <n v="0"/>
    <m/>
    <m/>
    <m/>
    <m/>
    <m/>
    <m/>
    <m/>
    <m/>
    <n v="1"/>
    <s v="3"/>
    <s v="3"/>
    <m/>
    <m/>
    <m/>
    <m/>
    <m/>
    <m/>
    <m/>
    <m/>
    <m/>
  </r>
  <r>
    <s v="socialmedia2day"/>
    <s v="morelove_lessh8"/>
    <m/>
    <m/>
    <m/>
    <m/>
    <m/>
    <m/>
    <m/>
    <m/>
    <s v="Yes"/>
    <n v="377"/>
    <m/>
    <m/>
    <x v="2"/>
    <d v="2019-06-11T16:15:59.000"/>
    <s v="@MoreLove_LessH8 100% -- And as brands grow, it's important to set guidelines so that the entire team knows how to speak and keep the voice consistent. #SMTLive"/>
    <m/>
    <m/>
    <x v="3"/>
    <m/>
    <s v="http://pbs.twimg.com/profile_images/487242217887502337/qOMRQbPk_normal.jpeg"/>
    <x v="303"/>
    <s v="https://twitter.com/#!/socialmedia2day/status/1138480004772315136"/>
    <m/>
    <m/>
    <s v="1138480004772315136"/>
    <s v="1138478895823540234"/>
    <b v="0"/>
    <n v="8"/>
    <s v="2698523634"/>
    <b v="0"/>
    <s v="en"/>
    <m/>
    <s v=""/>
    <b v="0"/>
    <n v="0"/>
    <s v=""/>
    <s v="Twitter Web Client"/>
    <b v="0"/>
    <s v="1138478895823540234"/>
    <s v="Tweet"/>
    <n v="0"/>
    <n v="0"/>
    <m/>
    <m/>
    <m/>
    <m/>
    <m/>
    <m/>
    <m/>
    <m/>
    <n v="1"/>
    <s v="1"/>
    <s v="3"/>
    <n v="2"/>
    <n v="7.6923076923076925"/>
    <n v="0"/>
    <n v="0"/>
    <n v="0"/>
    <n v="0"/>
    <n v="24"/>
    <n v="92.3076923076923"/>
    <n v="26"/>
  </r>
  <r>
    <s v="sociallight_"/>
    <s v="sproutsocial"/>
    <m/>
    <m/>
    <m/>
    <m/>
    <m/>
    <m/>
    <m/>
    <m/>
    <s v="No"/>
    <n v="378"/>
    <m/>
    <m/>
    <x v="1"/>
    <d v="2019-06-11T16:44:51.000"/>
    <s v="@socialmedia2day @SproutSocial interested that 'Snarky' gets 33%._x000a_#SMTLive"/>
    <m/>
    <m/>
    <x v="3"/>
    <m/>
    <s v="http://pbs.twimg.com/profile_images/1042821947544018944/88Ev2_yM_normal.jpg"/>
    <x v="304"/>
    <s v="https://twitter.com/#!/sociallight_/status/1138487266853212160"/>
    <m/>
    <m/>
    <s v="1138487266853212160"/>
    <s v="1138486504416776192"/>
    <b v="0"/>
    <n v="1"/>
    <s v="15441074"/>
    <b v="0"/>
    <s v="en"/>
    <m/>
    <s v=""/>
    <b v="0"/>
    <n v="0"/>
    <s v=""/>
    <s v="TweetDeck"/>
    <b v="0"/>
    <s v="1138486504416776192"/>
    <s v="Tweet"/>
    <n v="0"/>
    <n v="0"/>
    <m/>
    <m/>
    <m/>
    <m/>
    <m/>
    <m/>
    <m/>
    <m/>
    <n v="2"/>
    <s v="3"/>
    <s v="3"/>
    <m/>
    <m/>
    <m/>
    <m/>
    <m/>
    <m/>
    <m/>
    <m/>
    <m/>
  </r>
  <r>
    <s v="sociallight_"/>
    <s v="sproutsocial"/>
    <m/>
    <m/>
    <m/>
    <m/>
    <m/>
    <m/>
    <m/>
    <m/>
    <s v="No"/>
    <n v="379"/>
    <m/>
    <m/>
    <x v="1"/>
    <d v="2019-06-11T16:53:35.000"/>
    <s v="@socialmedia2day @SproutSocial Thanks.. Agree that sometimes snarky comments can be hilarious and everyone likes a good laugh. Still surprised it gets a relatively high mention. #SMTLive"/>
    <m/>
    <m/>
    <x v="3"/>
    <m/>
    <s v="http://pbs.twimg.com/profile_images/1042821947544018944/88Ev2_yM_normal.jpg"/>
    <x v="305"/>
    <s v="https://twitter.com/#!/sociallight_/status/1138489467684249606"/>
    <m/>
    <m/>
    <s v="1138489467684249606"/>
    <s v="1138488793844060166"/>
    <b v="0"/>
    <n v="1"/>
    <s v="15441074"/>
    <b v="0"/>
    <s v="en"/>
    <m/>
    <s v=""/>
    <b v="0"/>
    <n v="0"/>
    <s v=""/>
    <s v="TweetDeck"/>
    <b v="0"/>
    <s v="1138488793844060166"/>
    <s v="Tweet"/>
    <n v="0"/>
    <n v="0"/>
    <m/>
    <m/>
    <m/>
    <m/>
    <m/>
    <m/>
    <m/>
    <m/>
    <n v="2"/>
    <s v="3"/>
    <s v="3"/>
    <m/>
    <m/>
    <m/>
    <m/>
    <m/>
    <m/>
    <m/>
    <m/>
    <m/>
  </r>
  <r>
    <s v="socialmedia2day"/>
    <s v="sproutsocial"/>
    <m/>
    <m/>
    <m/>
    <m/>
    <m/>
    <m/>
    <m/>
    <m/>
    <s v="No"/>
    <n v="380"/>
    <m/>
    <m/>
    <x v="1"/>
    <d v="2019-06-11T16:50:55.000"/>
    <s v="@SocialLight_ @SproutSocial I think it's all about making your audience laugh. The 'snarky' brands need to be careful not to cross a line, but if they are done tastefully, they can definitely attract an audience that follows them just for a laugh. #SMTLive"/>
    <m/>
    <m/>
    <x v="3"/>
    <m/>
    <s v="http://pbs.twimg.com/profile_images/487242217887502337/qOMRQbPk_normal.jpeg"/>
    <x v="306"/>
    <s v="https://twitter.com/#!/socialmedia2day/status/1138488793844060166"/>
    <m/>
    <m/>
    <s v="1138488793844060166"/>
    <s v="1138487266853212160"/>
    <b v="0"/>
    <n v="3"/>
    <s v="934110718147944449"/>
    <b v="0"/>
    <s v="en"/>
    <m/>
    <s v=""/>
    <b v="0"/>
    <n v="0"/>
    <s v=""/>
    <s v="Twitter Web Client"/>
    <b v="0"/>
    <s v="1138487266853212160"/>
    <s v="Tweet"/>
    <n v="0"/>
    <n v="0"/>
    <m/>
    <m/>
    <m/>
    <m/>
    <m/>
    <m/>
    <m/>
    <m/>
    <n v="2"/>
    <s v="1"/>
    <s v="3"/>
    <m/>
    <m/>
    <m/>
    <m/>
    <m/>
    <m/>
    <m/>
    <m/>
    <m/>
  </r>
  <r>
    <s v="socialmedia2day"/>
    <s v="sproutsocial"/>
    <m/>
    <m/>
    <m/>
    <m/>
    <m/>
    <m/>
    <m/>
    <m/>
    <s v="No"/>
    <n v="381"/>
    <m/>
    <m/>
    <x v="1"/>
    <d v="2019-06-11T16:54:16.000"/>
    <s v="@SocialLight_ @SproutSocial ^Also, this really only works for certain brands. Don't try and be &quot;snarky&quot; or funny if it doesn't fit with your brand. It'll just annoy your audience and probably cause you to lose followers. #SMTLive"/>
    <m/>
    <m/>
    <x v="3"/>
    <m/>
    <s v="http://pbs.twimg.com/profile_images/487242217887502337/qOMRQbPk_normal.jpeg"/>
    <x v="307"/>
    <s v="https://twitter.com/#!/socialmedia2day/status/1138489639088590848"/>
    <m/>
    <m/>
    <s v="1138489639088590848"/>
    <s v="1138488793844060166"/>
    <b v="0"/>
    <n v="1"/>
    <s v="15441074"/>
    <b v="0"/>
    <s v="en"/>
    <m/>
    <s v=""/>
    <b v="0"/>
    <n v="0"/>
    <s v=""/>
    <s v="Twitter Web Client"/>
    <b v="0"/>
    <s v="1138488793844060166"/>
    <s v="Tweet"/>
    <n v="0"/>
    <n v="0"/>
    <m/>
    <m/>
    <m/>
    <m/>
    <m/>
    <m/>
    <m/>
    <m/>
    <n v="2"/>
    <s v="1"/>
    <s v="3"/>
    <m/>
    <m/>
    <m/>
    <m/>
    <m/>
    <m/>
    <m/>
    <m/>
    <m/>
  </r>
  <r>
    <s v="sociallight_"/>
    <s v="socialmedia2day"/>
    <m/>
    <m/>
    <m/>
    <m/>
    <m/>
    <m/>
    <m/>
    <m/>
    <s v="Yes"/>
    <n v="382"/>
    <m/>
    <m/>
    <x v="2"/>
    <d v="2019-06-11T16:28:45.000"/>
    <s v="@socialmedia2day Visually its best to stick to your brand colours as much as possible.   Consistency in your message in line with your overall strategy but add individual personality and make sure you create content as well as curating - show your audience who you REALLY are #SMTLive"/>
    <m/>
    <m/>
    <x v="3"/>
    <m/>
    <s v="http://pbs.twimg.com/profile_images/1042821947544018944/88Ev2_yM_normal.jpg"/>
    <x v="308"/>
    <s v="https://twitter.com/#!/sociallight_/status/1138483215465943040"/>
    <m/>
    <m/>
    <s v="1138483215465943040"/>
    <s v="1138481229119053825"/>
    <b v="0"/>
    <n v="2"/>
    <s v="15441074"/>
    <b v="0"/>
    <s v="en"/>
    <m/>
    <s v=""/>
    <b v="0"/>
    <n v="0"/>
    <s v=""/>
    <s v="TweetDeck"/>
    <b v="0"/>
    <s v="1138481229119053825"/>
    <s v="Tweet"/>
    <n v="0"/>
    <n v="0"/>
    <m/>
    <m/>
    <m/>
    <m/>
    <m/>
    <m/>
    <m/>
    <m/>
    <n v="4"/>
    <s v="3"/>
    <s v="1"/>
    <n v="2"/>
    <n v="4.3478260869565215"/>
    <n v="0"/>
    <n v="0"/>
    <n v="0"/>
    <n v="0"/>
    <n v="44"/>
    <n v="95.65217391304348"/>
    <n v="46"/>
  </r>
  <r>
    <s v="sociallight_"/>
    <s v="socialmedia2day"/>
    <m/>
    <m/>
    <m/>
    <m/>
    <m/>
    <m/>
    <m/>
    <m/>
    <s v="Yes"/>
    <n v="383"/>
    <m/>
    <m/>
    <x v="2"/>
    <d v="2019-06-11T16:43:57.000"/>
    <s v="@socialmedia2day A4.   Depends a bit on the brand but can go far wrong with the following voice_x000a_- informative_x000a_- knowledgeable_x000a_- realistic_x000a_- attainable_x000a_- engaged_x000a_- non sales_x000a_#SMTLive"/>
    <m/>
    <m/>
    <x v="3"/>
    <m/>
    <s v="http://pbs.twimg.com/profile_images/1042821947544018944/88Ev2_yM_normal.jpg"/>
    <x v="309"/>
    <s v="https://twitter.com/#!/sociallight_/status/1138487042617290753"/>
    <m/>
    <m/>
    <s v="1138487042617290753"/>
    <s v="1138485923707068416"/>
    <b v="0"/>
    <n v="3"/>
    <s v="15441074"/>
    <b v="0"/>
    <s v="en"/>
    <m/>
    <s v=""/>
    <b v="0"/>
    <n v="0"/>
    <s v=""/>
    <s v="TweetDeck"/>
    <b v="0"/>
    <s v="1138485923707068416"/>
    <s v="Tweet"/>
    <n v="0"/>
    <n v="0"/>
    <m/>
    <m/>
    <m/>
    <m/>
    <m/>
    <m/>
    <m/>
    <m/>
    <n v="4"/>
    <s v="3"/>
    <s v="1"/>
    <n v="2"/>
    <n v="8"/>
    <n v="1"/>
    <n v="4"/>
    <n v="0"/>
    <n v="0"/>
    <n v="22"/>
    <n v="88"/>
    <n v="25"/>
  </r>
  <r>
    <s v="monisbukhari"/>
    <s v="monisbukhari"/>
    <m/>
    <m/>
    <m/>
    <m/>
    <m/>
    <m/>
    <m/>
    <m/>
    <s v="No"/>
    <n v="388"/>
    <m/>
    <m/>
    <x v="0"/>
    <d v="2019-06-11T15:01:25.000"/>
    <s v="#moniseum Who's ready #SMTLive? Today's topic: Social Media Content Creation: Finding Your Voice --- 1-hour count down starting now. https://t.co/80IUtkTN5w - https://t.co/Fd0IccRBzD"/>
    <s v="https://t.co/5LchAvLUEY https://twitter.com/socialmedia2day/status/1138460828422811649"/>
    <s v="t.co twitter.com"/>
    <x v="35"/>
    <m/>
    <s v="http://pbs.twimg.com/profile_images/913811675505192960/0xPcrAab_normal.jpg"/>
    <x v="310"/>
    <s v="https://twitter.com/#!/monisbukhari/status/1138461237283631104"/>
    <m/>
    <m/>
    <s v="1138461237283631104"/>
    <m/>
    <b v="0"/>
    <n v="0"/>
    <s v=""/>
    <b v="1"/>
    <s v="en"/>
    <m/>
    <s v="1138460828422811649"/>
    <b v="0"/>
    <n v="0"/>
    <s v=""/>
    <s v="IFTTT"/>
    <b v="0"/>
    <s v="1138461237283631104"/>
    <s v="Tweet"/>
    <n v="0"/>
    <n v="0"/>
    <m/>
    <m/>
    <m/>
    <m/>
    <m/>
    <m/>
    <m/>
    <m/>
    <n v="25"/>
    <s v="2"/>
    <s v="2"/>
    <n v="1"/>
    <n v="5.2631578947368425"/>
    <n v="0"/>
    <n v="0"/>
    <n v="0"/>
    <n v="0"/>
    <n v="18"/>
    <n v="94.73684210526316"/>
    <n v="19"/>
  </r>
  <r>
    <s v="monisbukhari"/>
    <s v="monisbukhari"/>
    <m/>
    <m/>
    <m/>
    <m/>
    <m/>
    <m/>
    <m/>
    <m/>
    <s v="No"/>
    <n v="389"/>
    <m/>
    <m/>
    <x v="0"/>
    <d v="2019-06-11T15:31:10.000"/>
    <s v="#moniseum 30 mins to #SMTLive -- here's how to participate. https://t.co/132xdxp0oH https://t.co/mF7V1n9h2z - https://t.co/dHx1m6N7TY"/>
    <s v="https://t.co/9kmturnjuV https://t.co/5W2aJ7j8X2 https://twitter.com/socialmedia2day/status/1138468289670262784"/>
    <s v="t.co t.co twitter.com"/>
    <x v="35"/>
    <m/>
    <s v="http://pbs.twimg.com/profile_images/913811675505192960/0xPcrAab_normal.jpg"/>
    <x v="311"/>
    <s v="https://twitter.com/#!/monisbukhari/status/1138468723285794816"/>
    <m/>
    <m/>
    <s v="1138468723285794816"/>
    <m/>
    <b v="0"/>
    <n v="0"/>
    <s v=""/>
    <b v="1"/>
    <s v="en"/>
    <m/>
    <s v="1138468289670262784"/>
    <b v="0"/>
    <n v="0"/>
    <s v=""/>
    <s v="IFTTT"/>
    <b v="0"/>
    <s v="1138468723285794816"/>
    <s v="Tweet"/>
    <n v="0"/>
    <n v="0"/>
    <m/>
    <m/>
    <m/>
    <m/>
    <m/>
    <m/>
    <m/>
    <m/>
    <n v="25"/>
    <s v="2"/>
    <s v="2"/>
    <n v="0"/>
    <n v="0"/>
    <n v="0"/>
    <n v="0"/>
    <n v="0"/>
    <n v="0"/>
    <n v="9"/>
    <n v="100"/>
    <n v="9"/>
  </r>
  <r>
    <s v="monisbukhari"/>
    <s v="monisbukhari"/>
    <m/>
    <m/>
    <m/>
    <m/>
    <m/>
    <m/>
    <m/>
    <m/>
    <s v="No"/>
    <n v="390"/>
    <m/>
    <m/>
    <x v="0"/>
    <d v="2019-06-11T16:01:14.000"/>
    <s v="#moniseum We're about to kick off this chat. Who's here? Go ahead an introduce yourself. #SMTLive - https://t.co/eNUswj90Rf"/>
    <s v="https://twitter.com/socialmedia2day/status/1138475845264297984"/>
    <s v="twitter.com"/>
    <x v="35"/>
    <m/>
    <s v="http://pbs.twimg.com/profile_images/913811675505192960/0xPcrAab_normal.jpg"/>
    <x v="312"/>
    <s v="https://twitter.com/#!/monisbukhari/status/1138476292448358400"/>
    <m/>
    <m/>
    <s v="1138476292448358400"/>
    <m/>
    <b v="0"/>
    <n v="0"/>
    <s v=""/>
    <b v="1"/>
    <s v="en"/>
    <m/>
    <s v="1138475845264297984"/>
    <b v="0"/>
    <n v="0"/>
    <s v=""/>
    <s v="IFTTT"/>
    <b v="0"/>
    <s v="1138476292448358400"/>
    <s v="Tweet"/>
    <n v="0"/>
    <n v="0"/>
    <m/>
    <m/>
    <m/>
    <m/>
    <m/>
    <m/>
    <m/>
    <m/>
    <n v="25"/>
    <s v="2"/>
    <s v="2"/>
    <n v="0"/>
    <n v="0"/>
    <n v="0"/>
    <n v="0"/>
    <n v="0"/>
    <n v="0"/>
    <n v="16"/>
    <n v="100"/>
    <n v="16"/>
  </r>
  <r>
    <s v="monisbukhari"/>
    <s v="monisbukhari"/>
    <m/>
    <m/>
    <m/>
    <m/>
    <m/>
    <m/>
    <m/>
    <m/>
    <s v="No"/>
    <n v="391"/>
    <m/>
    <m/>
    <x v="0"/>
    <d v="2019-06-11T16:11:16.000"/>
    <s v="#moniseum Today's chat is called &quot;Social Media Content Creation: Finding Your Voice&quot; Let's start with something simple. Q1 - What is the definition of 'brand voice'? #SMTLive https://t.co/pOOk7wvPIv - https://t.co/z5gDVIxu7z"/>
    <s v="https://t.co/yQAqrPCXUv https://twitter.com/socialmedia2day/status/1138476373520068608"/>
    <s v="t.co twitter.com"/>
    <x v="35"/>
    <m/>
    <s v="http://pbs.twimg.com/profile_images/913811675505192960/0xPcrAab_normal.jpg"/>
    <x v="313"/>
    <s v="https://twitter.com/#!/monisbukhari/status/1138478818224742400"/>
    <m/>
    <m/>
    <s v="1138478818224742400"/>
    <m/>
    <b v="0"/>
    <n v="0"/>
    <s v=""/>
    <b v="1"/>
    <s v="en"/>
    <m/>
    <s v="1138476373520068608"/>
    <b v="0"/>
    <n v="0"/>
    <s v=""/>
    <s v="IFTTT"/>
    <b v="0"/>
    <s v="1138478818224742400"/>
    <s v="Tweet"/>
    <n v="0"/>
    <n v="0"/>
    <m/>
    <m/>
    <m/>
    <m/>
    <m/>
    <m/>
    <m/>
    <m/>
    <n v="25"/>
    <s v="2"/>
    <s v="2"/>
    <n v="0"/>
    <n v="0"/>
    <n v="0"/>
    <n v="0"/>
    <n v="0"/>
    <n v="0"/>
    <n v="26"/>
    <n v="100"/>
    <n v="26"/>
  </r>
  <r>
    <s v="monisbukhari"/>
    <s v="monisbukhari"/>
    <m/>
    <m/>
    <m/>
    <m/>
    <m/>
    <m/>
    <m/>
    <m/>
    <s v="No"/>
    <n v="392"/>
    <m/>
    <m/>
    <x v="0"/>
    <d v="2019-06-11T16:11:17.000"/>
    <s v="#moniseum Q2 - How do you make your voice on social media unique and distinguishable? #SMTLive https://t.co/rqDqDvWreN - https://t.co/Rz6FpbSknw"/>
    <s v="https://t.co/DIGmZP66Nd https://twitter.com/socialmedia2day/status/1138478081264562179"/>
    <s v="t.co twitter.com"/>
    <x v="35"/>
    <m/>
    <s v="http://pbs.twimg.com/profile_images/913811675505192960/0xPcrAab_normal.jpg"/>
    <x v="314"/>
    <s v="https://twitter.com/#!/monisbukhari/status/1138478821819211782"/>
    <m/>
    <m/>
    <s v="1138478821819211782"/>
    <m/>
    <b v="0"/>
    <n v="0"/>
    <s v=""/>
    <b v="1"/>
    <s v="en"/>
    <m/>
    <s v="1138478081264562179"/>
    <b v="0"/>
    <n v="0"/>
    <s v=""/>
    <s v="IFTTT"/>
    <b v="0"/>
    <s v="1138478821819211782"/>
    <s v="Tweet"/>
    <n v="0"/>
    <n v="0"/>
    <m/>
    <m/>
    <m/>
    <m/>
    <m/>
    <m/>
    <m/>
    <m/>
    <n v="25"/>
    <s v="2"/>
    <s v="2"/>
    <n v="0"/>
    <n v="0"/>
    <n v="0"/>
    <n v="0"/>
    <n v="0"/>
    <n v="0"/>
    <n v="15"/>
    <n v="100"/>
    <n v="15"/>
  </r>
  <r>
    <s v="monisbukhari"/>
    <s v="monisbukhari"/>
    <m/>
    <m/>
    <m/>
    <m/>
    <m/>
    <m/>
    <m/>
    <m/>
    <s v="No"/>
    <n v="393"/>
    <m/>
    <m/>
    <x v="0"/>
    <d v="2019-06-11T16:21:20.000"/>
    <s v="#moniseum MoreLove_LessH8 100% -- And as brands grow, it's important to set guidelines so that the entire team knows how to speak and keep the voice consistent. #SMTLive - https://t.co/qhREbiPTR0"/>
    <s v="https://twitter.com/socialmedia2day/status/1138480004772315136"/>
    <s v="twitter.com"/>
    <x v="35"/>
    <m/>
    <s v="http://pbs.twimg.com/profile_images/913811675505192960/0xPcrAab_normal.jpg"/>
    <x v="315"/>
    <s v="https://twitter.com/#!/monisbukhari/status/1138481349780807681"/>
    <m/>
    <m/>
    <s v="1138481349780807681"/>
    <m/>
    <b v="0"/>
    <n v="1"/>
    <s v=""/>
    <b v="1"/>
    <s v="en"/>
    <m/>
    <s v="1138480004772315136"/>
    <b v="0"/>
    <n v="0"/>
    <s v=""/>
    <s v="IFTTT"/>
    <b v="0"/>
    <s v="1138481349780807681"/>
    <s v="Tweet"/>
    <n v="0"/>
    <n v="0"/>
    <m/>
    <m/>
    <m/>
    <m/>
    <m/>
    <m/>
    <m/>
    <m/>
    <n v="25"/>
    <s v="2"/>
    <s v="2"/>
    <n v="2"/>
    <n v="7.407407407407407"/>
    <n v="0"/>
    <n v="0"/>
    <n v="0"/>
    <n v="0"/>
    <n v="25"/>
    <n v="92.5925925925926"/>
    <n v="27"/>
  </r>
  <r>
    <s v="monisbukhari"/>
    <s v="monisbukhari"/>
    <m/>
    <m/>
    <m/>
    <m/>
    <m/>
    <m/>
    <m/>
    <m/>
    <s v="No"/>
    <n v="394"/>
    <m/>
    <m/>
    <x v="0"/>
    <d v="2019-06-11T16:21:20.000"/>
    <s v="#moniseum Q3 - What are the different ways you can display your brand voice on social? #SMTLive https://t.co/sh7xVH7fJp - https://t.co/U13GQJ8Zkg"/>
    <s v="https://t.co/I5Uk4EuEoX https://twitter.com/socialmedia2day/status/1138481229119053825"/>
    <s v="t.co twitter.com"/>
    <x v="35"/>
    <m/>
    <s v="http://pbs.twimg.com/profile_images/913811675505192960/0xPcrAab_normal.jpg"/>
    <x v="315"/>
    <s v="https://twitter.com/#!/monisbukhari/status/1138481351710183425"/>
    <m/>
    <m/>
    <s v="1138481351710183425"/>
    <m/>
    <b v="0"/>
    <n v="0"/>
    <s v=""/>
    <b v="1"/>
    <s v="en"/>
    <m/>
    <s v="1138481229119053825"/>
    <b v="0"/>
    <n v="0"/>
    <s v=""/>
    <s v="IFTTT"/>
    <b v="0"/>
    <s v="1138481351710183425"/>
    <s v="Tweet"/>
    <n v="0"/>
    <n v="0"/>
    <m/>
    <m/>
    <m/>
    <m/>
    <m/>
    <m/>
    <m/>
    <m/>
    <n v="25"/>
    <s v="2"/>
    <s v="2"/>
    <n v="0"/>
    <n v="0"/>
    <n v="0"/>
    <n v="0"/>
    <n v="0"/>
    <n v="0"/>
    <n v="16"/>
    <n v="100"/>
    <n v="16"/>
  </r>
  <r>
    <s v="monisbukhari"/>
    <s v="monisbukhari"/>
    <m/>
    <m/>
    <m/>
    <m/>
    <m/>
    <m/>
    <m/>
    <m/>
    <s v="No"/>
    <n v="395"/>
    <m/>
    <m/>
    <x v="0"/>
    <d v="2019-06-11T16:41:15.000"/>
    <s v="#moniseum We are too! #SMTLive https://t.co/htlstnQiNZ - https://t.co/VJHXfse3vE"/>
    <s v="https://t.co/kE59XeizUP https://twitter.com/socialmedia2day/status/1138483524216983554"/>
    <s v="t.co twitter.com"/>
    <x v="35"/>
    <m/>
    <s v="http://pbs.twimg.com/profile_images/913811675505192960/0xPcrAab_normal.jpg"/>
    <x v="316"/>
    <s v="https://twitter.com/#!/monisbukhari/status/1138486360606748674"/>
    <m/>
    <m/>
    <s v="1138486360606748674"/>
    <m/>
    <b v="0"/>
    <n v="0"/>
    <s v=""/>
    <b v="1"/>
    <s v="en"/>
    <m/>
    <s v="1138483524216983554"/>
    <b v="0"/>
    <n v="0"/>
    <s v=""/>
    <s v="IFTTT"/>
    <b v="0"/>
    <s v="1138486360606748674"/>
    <s v="Tweet"/>
    <n v="0"/>
    <n v="0"/>
    <m/>
    <m/>
    <m/>
    <m/>
    <m/>
    <m/>
    <m/>
    <m/>
    <n v="25"/>
    <s v="2"/>
    <s v="2"/>
    <n v="0"/>
    <n v="0"/>
    <n v="0"/>
    <n v="0"/>
    <n v="0"/>
    <n v="0"/>
    <n v="5"/>
    <n v="100"/>
    <n v="5"/>
  </r>
  <r>
    <s v="monisbukhari"/>
    <s v="monisbukhari"/>
    <m/>
    <m/>
    <m/>
    <m/>
    <m/>
    <m/>
    <m/>
    <m/>
    <s v="No"/>
    <n v="396"/>
    <m/>
    <m/>
    <x v="0"/>
    <d v="2019-06-11T16:41:16.000"/>
    <s v="#moniseum Q4 - What types of voices do people tend to favor on social media? #SMTLive https://t.co/RK6tVe35dG - https://t.co/6mmyUoFSAL"/>
    <s v="https://t.co/nyO32Q8kOR https://twitter.com/socialmedia2day/status/1138485923707068416"/>
    <s v="t.co twitter.com"/>
    <x v="35"/>
    <m/>
    <s v="http://pbs.twimg.com/profile_images/913811675505192960/0xPcrAab_normal.jpg"/>
    <x v="317"/>
    <s v="https://twitter.com/#!/monisbukhari/status/1138486365514096640"/>
    <m/>
    <m/>
    <s v="1138486365514096640"/>
    <m/>
    <b v="0"/>
    <n v="0"/>
    <s v=""/>
    <b v="1"/>
    <s v="en"/>
    <m/>
    <s v="1138485923707068416"/>
    <b v="0"/>
    <n v="0"/>
    <s v=""/>
    <s v="IFTTT"/>
    <b v="0"/>
    <s v="1138486365514096640"/>
    <s v="Tweet"/>
    <n v="0"/>
    <n v="0"/>
    <m/>
    <m/>
    <m/>
    <m/>
    <m/>
    <m/>
    <m/>
    <m/>
    <n v="25"/>
    <s v="2"/>
    <s v="2"/>
    <n v="1"/>
    <n v="6.666666666666667"/>
    <n v="0"/>
    <n v="0"/>
    <n v="0"/>
    <n v="0"/>
    <n v="14"/>
    <n v="93.33333333333333"/>
    <n v="15"/>
  </r>
  <r>
    <s v="monisbukhari"/>
    <s v="monisbukhari"/>
    <m/>
    <m/>
    <m/>
    <m/>
    <m/>
    <m/>
    <m/>
    <m/>
    <s v="No"/>
    <n v="397"/>
    <m/>
    <m/>
    <x v="0"/>
    <d v="2019-06-11T16:51:07.000"/>
    <s v="#moniseum Q5 - What are the biggest mistakes a brand can make on social media (in terms of their voice/written content)? #SMTLive - https://t.co/4n7YRFR4LX"/>
    <s v="https://twitter.com/socialmedia2day/status/1138488113083367424"/>
    <s v="twitter.com"/>
    <x v="35"/>
    <m/>
    <s v="http://pbs.twimg.com/profile_images/913811675505192960/0xPcrAab_normal.jpg"/>
    <x v="318"/>
    <s v="https://twitter.com/#!/monisbukhari/status/1138488846633590784"/>
    <m/>
    <m/>
    <s v="1138488846633590784"/>
    <m/>
    <b v="0"/>
    <n v="0"/>
    <s v=""/>
    <b v="1"/>
    <s v="en"/>
    <m/>
    <s v="1138488113083367424"/>
    <b v="0"/>
    <n v="0"/>
    <s v=""/>
    <s v="IFTTT"/>
    <b v="0"/>
    <s v="1138488846633590784"/>
    <s v="Tweet"/>
    <n v="0"/>
    <n v="0"/>
    <m/>
    <m/>
    <m/>
    <m/>
    <m/>
    <m/>
    <m/>
    <m/>
    <n v="25"/>
    <s v="2"/>
    <s v="2"/>
    <n v="0"/>
    <n v="0"/>
    <n v="1"/>
    <n v="4.545454545454546"/>
    <n v="0"/>
    <n v="0"/>
    <n v="21"/>
    <n v="95.45454545454545"/>
    <n v="22"/>
  </r>
  <r>
    <s v="monisbukhari"/>
    <s v="monisbukhari"/>
    <m/>
    <m/>
    <m/>
    <m/>
    <m/>
    <m/>
    <m/>
    <m/>
    <s v="No"/>
    <n v="398"/>
    <m/>
    <m/>
    <x v="0"/>
    <d v="2019-06-11T17:01:21.000"/>
    <s v="#moniseum SocialLight_ SproutSocial ^Also, this really only works for certain brands. Don't try and be &quot;snarky&quot; or funny if it doesn't fit with your brand. It'll just annoy your audience and probably cause you to lose followers. #SMTLive - https://t.co/BTNVM3w3N6"/>
    <s v="https://twitter.com/socialmedia2day/status/1138489639088590848"/>
    <s v="twitter.com"/>
    <x v="35"/>
    <m/>
    <s v="http://pbs.twimg.com/profile_images/913811675505192960/0xPcrAab_normal.jpg"/>
    <x v="319"/>
    <s v="https://twitter.com/#!/monisbukhari/status/1138491419365191680"/>
    <m/>
    <m/>
    <s v="1138491419365191680"/>
    <m/>
    <b v="0"/>
    <n v="0"/>
    <s v=""/>
    <b v="1"/>
    <s v="en"/>
    <m/>
    <s v="1138489639088590848"/>
    <b v="0"/>
    <n v="0"/>
    <s v=""/>
    <s v="IFTTT"/>
    <b v="0"/>
    <s v="1138491419365191680"/>
    <s v="Tweet"/>
    <n v="0"/>
    <n v="0"/>
    <m/>
    <m/>
    <m/>
    <m/>
    <m/>
    <m/>
    <m/>
    <m/>
    <n v="25"/>
    <s v="2"/>
    <s v="2"/>
    <n v="1"/>
    <n v="2.6315789473684212"/>
    <n v="4"/>
    <n v="10.526315789473685"/>
    <n v="0"/>
    <n v="0"/>
    <n v="33"/>
    <n v="86.84210526315789"/>
    <n v="38"/>
  </r>
  <r>
    <s v="monisbukhari"/>
    <s v="monisbukhari"/>
    <m/>
    <m/>
    <m/>
    <m/>
    <m/>
    <m/>
    <m/>
    <m/>
    <s v="No"/>
    <n v="399"/>
    <m/>
    <m/>
    <x v="0"/>
    <d v="2019-06-11T17:01:22.000"/>
    <s v="#moniseum This has been an awesome conversation! Thank you all for joining and sharing your thoughts. We have one last Q for you. Q6 - If you couldn't use words, how would you communicate your brand voice on social media? #SMTLive … https://t.co/0FGvfHuuMg"/>
    <s v="https://twitter.com/socialmedia2day/status/1138489944568193024"/>
    <s v="twitter.com"/>
    <x v="35"/>
    <m/>
    <s v="http://pbs.twimg.com/profile_images/913811675505192960/0xPcrAab_normal.jpg"/>
    <x v="320"/>
    <s v="https://twitter.com/#!/monisbukhari/status/1138491422829686786"/>
    <m/>
    <m/>
    <s v="1138491422829686786"/>
    <m/>
    <b v="0"/>
    <n v="0"/>
    <s v=""/>
    <b v="1"/>
    <s v="en"/>
    <m/>
    <s v="1138489944568193024"/>
    <b v="0"/>
    <n v="0"/>
    <s v=""/>
    <s v="IFTTT"/>
    <b v="0"/>
    <s v="1138491422829686786"/>
    <s v="Tweet"/>
    <n v="0"/>
    <n v="0"/>
    <m/>
    <m/>
    <m/>
    <m/>
    <m/>
    <m/>
    <m/>
    <m/>
    <n v="25"/>
    <s v="2"/>
    <s v="2"/>
    <n v="2"/>
    <n v="5"/>
    <n v="0"/>
    <n v="0"/>
    <n v="0"/>
    <n v="0"/>
    <n v="38"/>
    <n v="95"/>
    <n v="40"/>
  </r>
  <r>
    <s v="monisbukhari"/>
    <s v="monisbukhari"/>
    <m/>
    <m/>
    <m/>
    <m/>
    <m/>
    <m/>
    <m/>
    <m/>
    <s v="No"/>
    <n v="400"/>
    <m/>
    <m/>
    <x v="0"/>
    <d v="2019-06-11T17:01:23.000"/>
    <s v="#moniseum Thanks again for joining us today. Great chat #SMTLive! Make sure to look out for the recap of the chat later this week + the link to our next chat (June 25) here: https://t.co/V1SYuyZeTq - https://t.co/nGsMMEgLuh"/>
    <s v="https://t.co/Y0LImzPVkI https://twitter.com/socialmedia2day/status/1138491306269904898"/>
    <s v="t.co twitter.com"/>
    <x v="35"/>
    <m/>
    <s v="http://pbs.twimg.com/profile_images/913811675505192960/0xPcrAab_normal.jpg"/>
    <x v="321"/>
    <s v="https://twitter.com/#!/monisbukhari/status/1138491427804078081"/>
    <m/>
    <m/>
    <s v="1138491427804078081"/>
    <m/>
    <b v="0"/>
    <n v="0"/>
    <s v=""/>
    <b v="1"/>
    <s v="en"/>
    <m/>
    <s v="1138491306269904898"/>
    <b v="0"/>
    <n v="0"/>
    <s v=""/>
    <s v="IFTTT"/>
    <b v="0"/>
    <s v="1138491427804078081"/>
    <s v="Tweet"/>
    <n v="0"/>
    <n v="0"/>
    <m/>
    <m/>
    <m/>
    <m/>
    <m/>
    <m/>
    <m/>
    <m/>
    <n v="25"/>
    <s v="2"/>
    <s v="2"/>
    <n v="1"/>
    <n v="3.0303030303030303"/>
    <n v="0"/>
    <n v="0"/>
    <n v="0"/>
    <n v="0"/>
    <n v="32"/>
    <n v="96.96969696969697"/>
    <n v="33"/>
  </r>
  <r>
    <s v="monisbukhari"/>
    <s v="monisbukhari"/>
    <m/>
    <m/>
    <m/>
    <m/>
    <m/>
    <m/>
    <m/>
    <m/>
    <s v="No"/>
    <n v="401"/>
    <m/>
    <m/>
    <x v="0"/>
    <d v="2019-06-11T17:01:23.000"/>
    <s v="#moniseum Also, if anyone wants to share some real-life examples of a strong brand voice on social, feel free to keep sharing and we will add some into our recap. :) See you next time. #SMTLive - https://t.co/fpqgRvDfq2"/>
    <s v="https://twitter.com/socialmedia2day/status/1138491307528208384"/>
    <s v="twitter.com"/>
    <x v="35"/>
    <m/>
    <s v="http://pbs.twimg.com/profile_images/913811675505192960/0xPcrAab_normal.jpg"/>
    <x v="321"/>
    <s v="https://twitter.com/#!/monisbukhari/status/1138491429628645377"/>
    <m/>
    <m/>
    <s v="1138491429628645377"/>
    <m/>
    <b v="0"/>
    <n v="0"/>
    <s v=""/>
    <b v="1"/>
    <s v="en"/>
    <m/>
    <s v="1138491307528208384"/>
    <b v="0"/>
    <n v="0"/>
    <s v=""/>
    <s v="IFTTT"/>
    <b v="0"/>
    <s v="1138491429628645377"/>
    <s v="Tweet"/>
    <n v="0"/>
    <n v="0"/>
    <m/>
    <m/>
    <m/>
    <m/>
    <m/>
    <m/>
    <m/>
    <m/>
    <n v="25"/>
    <s v="2"/>
    <s v="2"/>
    <n v="2"/>
    <n v="5.555555555555555"/>
    <n v="0"/>
    <n v="0"/>
    <n v="0"/>
    <n v="0"/>
    <n v="34"/>
    <n v="94.44444444444444"/>
    <n v="36"/>
  </r>
  <r>
    <s v="monisbukhari"/>
    <s v="monisbukhari"/>
    <m/>
    <m/>
    <m/>
    <m/>
    <m/>
    <m/>
    <m/>
    <m/>
    <s v="No"/>
    <n v="402"/>
    <m/>
    <m/>
    <x v="0"/>
    <d v="2019-06-11T17:21:12.000"/>
    <s v="#moniseum Planning future Twitter chats: What do you want to chat with the group + learn more about #SMTLive? - https://t.co/nFVNmUHRXX"/>
    <s v="https://twitter.com/socialmedia2day/status/1138493502785032193"/>
    <s v="twitter.com"/>
    <x v="35"/>
    <m/>
    <s v="http://pbs.twimg.com/profile_images/913811675505192960/0xPcrAab_normal.jpg"/>
    <x v="322"/>
    <s v="https://twitter.com/#!/monisbukhari/status/1138496417952129025"/>
    <m/>
    <m/>
    <s v="1138496417952129025"/>
    <m/>
    <b v="0"/>
    <n v="0"/>
    <s v=""/>
    <b v="1"/>
    <s v="en"/>
    <m/>
    <s v="1138493502785032193"/>
    <b v="0"/>
    <n v="0"/>
    <s v=""/>
    <s v="IFTTT"/>
    <b v="0"/>
    <s v="1138496417952129025"/>
    <s v="Tweet"/>
    <n v="0"/>
    <n v="0"/>
    <m/>
    <m/>
    <m/>
    <m/>
    <m/>
    <m/>
    <m/>
    <m/>
    <n v="25"/>
    <s v="2"/>
    <s v="2"/>
    <n v="0"/>
    <n v="0"/>
    <n v="0"/>
    <n v="0"/>
    <n v="0"/>
    <n v="0"/>
    <n v="18"/>
    <n v="100"/>
    <n v="18"/>
  </r>
  <r>
    <s v="monisbukhari"/>
    <s v="monisbukhari"/>
    <m/>
    <m/>
    <m/>
    <m/>
    <m/>
    <m/>
    <m/>
    <m/>
    <s v="No"/>
    <n v="403"/>
    <m/>
    <m/>
    <x v="0"/>
    <d v="2019-06-16T11:33:26.000"/>
    <s v="#moniseum In our most recent #SMTLive Twitter chat, we had a lively discussion on the how and why of brand voice. Here's a recap: #smm https://t.co/bVfvj0eX9n - https://t.co/plsllO9OqM"/>
    <s v="https://t.co/Db2Gl5t03E https://twitter.com/socialmedia2day/status/1140220075607244801"/>
    <s v="t.co twitter.com"/>
    <x v="36"/>
    <m/>
    <s v="http://pbs.twimg.com/profile_images/913811675505192960/0xPcrAab_normal.jpg"/>
    <x v="323"/>
    <s v="https://twitter.com/#!/monisbukhari/status/1140220839054495749"/>
    <m/>
    <m/>
    <s v="1140220839054495749"/>
    <m/>
    <b v="0"/>
    <n v="0"/>
    <s v=""/>
    <b v="1"/>
    <s v="en"/>
    <m/>
    <s v="1140220075607244801"/>
    <b v="0"/>
    <n v="0"/>
    <s v=""/>
    <s v="IFTTT"/>
    <b v="0"/>
    <s v="1140220839054495749"/>
    <s v="Tweet"/>
    <n v="0"/>
    <n v="0"/>
    <m/>
    <m/>
    <m/>
    <m/>
    <m/>
    <m/>
    <m/>
    <m/>
    <n v="25"/>
    <s v="2"/>
    <s v="2"/>
    <n v="1"/>
    <n v="4"/>
    <n v="0"/>
    <n v="0"/>
    <n v="0"/>
    <n v="0"/>
    <n v="24"/>
    <n v="96"/>
    <n v="25"/>
  </r>
  <r>
    <s v="monisbukhari"/>
    <s v="monisbukhari"/>
    <m/>
    <m/>
    <m/>
    <m/>
    <m/>
    <m/>
    <m/>
    <m/>
    <s v="No"/>
    <n v="404"/>
    <m/>
    <m/>
    <x v="0"/>
    <d v="2019-06-16T20:38:29.000"/>
    <s v="#moniseum Did you miss our most recent #SMTLive Twitter chat on brand voice? Here's a recap of the discussion: #digitalmarketing https://t.co/bVfvj0eX9n - https://t.co/jZVMGKCoGc"/>
    <s v="https://t.co/Db2Gl5t03E https://twitter.com/socialmedia2day/status/1140355932683218950"/>
    <s v="t.co twitter.com"/>
    <x v="37"/>
    <m/>
    <s v="http://pbs.twimg.com/profile_images/913811675505192960/0xPcrAab_normal.jpg"/>
    <x v="324"/>
    <s v="https://twitter.com/#!/monisbukhari/status/1140358003276820481"/>
    <m/>
    <m/>
    <s v="1140358003276820481"/>
    <m/>
    <b v="0"/>
    <n v="0"/>
    <s v=""/>
    <b v="1"/>
    <s v="en"/>
    <m/>
    <s v="1140355932683218950"/>
    <b v="0"/>
    <n v="0"/>
    <s v=""/>
    <s v="IFTTT"/>
    <b v="0"/>
    <s v="1140358003276820481"/>
    <s v="Tweet"/>
    <n v="0"/>
    <n v="0"/>
    <m/>
    <m/>
    <m/>
    <m/>
    <m/>
    <m/>
    <m/>
    <m/>
    <n v="25"/>
    <s v="2"/>
    <s v="2"/>
    <n v="0"/>
    <n v="0"/>
    <n v="1"/>
    <n v="5"/>
    <n v="0"/>
    <n v="0"/>
    <n v="19"/>
    <n v="95"/>
    <n v="20"/>
  </r>
  <r>
    <s v="monisbukhari"/>
    <s v="monisbukhari"/>
    <m/>
    <m/>
    <m/>
    <m/>
    <m/>
    <m/>
    <m/>
    <m/>
    <s v="No"/>
    <n v="405"/>
    <m/>
    <m/>
    <x v="0"/>
    <d v="2019-06-17T04:33:12.000"/>
    <s v="#moniseum This was one of our most active #SMTLive discussions to date - looking at the how and why of developing your brand voice on social #smm https://t.co/bVfvj0eX9n - https://t.co/TASmeC2nnS"/>
    <s v="https://t.co/Db2Gl5t03E https://twitter.com/socialmedia2day/status/1140476717510942720"/>
    <s v="t.co twitter.com"/>
    <x v="36"/>
    <m/>
    <s v="http://pbs.twimg.com/profile_images/913811675505192960/0xPcrAab_normal.jpg"/>
    <x v="325"/>
    <s v="https://twitter.com/#!/monisbukhari/status/1140477468974956545"/>
    <m/>
    <m/>
    <s v="1140477468974956545"/>
    <m/>
    <b v="0"/>
    <n v="0"/>
    <s v=""/>
    <b v="1"/>
    <s v="en"/>
    <m/>
    <s v="1140476717510942720"/>
    <b v="0"/>
    <n v="0"/>
    <s v=""/>
    <s v="IFTTT"/>
    <b v="0"/>
    <s v="1140477468974956545"/>
    <s v="Tweet"/>
    <n v="0"/>
    <n v="0"/>
    <m/>
    <m/>
    <m/>
    <m/>
    <m/>
    <m/>
    <m/>
    <m/>
    <n v="25"/>
    <s v="2"/>
    <s v="2"/>
    <n v="0"/>
    <n v="0"/>
    <n v="0"/>
    <n v="0"/>
    <n v="0"/>
    <n v="0"/>
    <n v="26"/>
    <n v="100"/>
    <n v="26"/>
  </r>
  <r>
    <s v="monisbukhari"/>
    <s v="monisbukhari"/>
    <m/>
    <m/>
    <m/>
    <m/>
    <m/>
    <m/>
    <m/>
    <m/>
    <s v="No"/>
    <n v="406"/>
    <m/>
    <m/>
    <x v="0"/>
    <d v="2019-06-18T11:33:53.000"/>
    <s v="#moniseum Have you developed your brand voice yet? What does that even mean? We discussed this and more in our most recent #SMTLive Twitter chat #smm https://t.co/FlDTizrRke - https://t.co/fU6jtOYl8j"/>
    <s v="https://t.co/1IPax2UpqG https://twitter.com/socialmedia2day/status/1140941019220971520"/>
    <s v="t.co twitter.com"/>
    <x v="36"/>
    <m/>
    <s v="http://pbs.twimg.com/profile_images/913811675505192960/0xPcrAab_normal.jpg"/>
    <x v="326"/>
    <s v="https://twitter.com/#!/monisbukhari/status/1140945724819103745"/>
    <m/>
    <m/>
    <s v="1140945724819103745"/>
    <m/>
    <b v="0"/>
    <n v="0"/>
    <s v=""/>
    <b v="1"/>
    <s v="en"/>
    <m/>
    <s v="1140941019220971520"/>
    <b v="0"/>
    <n v="0"/>
    <s v=""/>
    <s v="IFTTT"/>
    <b v="0"/>
    <s v="1140945724819103745"/>
    <s v="Tweet"/>
    <n v="0"/>
    <n v="0"/>
    <m/>
    <m/>
    <m/>
    <m/>
    <m/>
    <m/>
    <m/>
    <m/>
    <n v="25"/>
    <s v="2"/>
    <s v="2"/>
    <n v="0"/>
    <n v="0"/>
    <n v="0"/>
    <n v="0"/>
    <n v="0"/>
    <n v="0"/>
    <n v="26"/>
    <n v="100"/>
    <n v="26"/>
  </r>
  <r>
    <s v="monisbukhari"/>
    <s v="monisbukhari"/>
    <m/>
    <m/>
    <m/>
    <m/>
    <m/>
    <m/>
    <m/>
    <m/>
    <s v="No"/>
    <n v="407"/>
    <m/>
    <m/>
    <x v="0"/>
    <d v="2019-06-18T19:18:13.000"/>
    <s v="#moniseum Our #SMTLive community shared some great insights into developing your brand voice in our most recent Twitter chat #smm https://t.co/FlDTizrRke - https://t.co/30DJslithH"/>
    <s v="https://t.co/1IPax2UpqG https://twitter.com/socialmedia2day/status/1141061833304027139"/>
    <s v="t.co twitter.com"/>
    <x v="36"/>
    <m/>
    <s v="http://pbs.twimg.com/profile_images/913811675505192960/0xPcrAab_normal.jpg"/>
    <x v="327"/>
    <s v="https://twitter.com/#!/monisbukhari/status/1141062580460490752"/>
    <m/>
    <m/>
    <s v="1141062580460490752"/>
    <m/>
    <b v="0"/>
    <n v="0"/>
    <s v=""/>
    <b v="1"/>
    <s v="en"/>
    <m/>
    <s v="1141061833304027139"/>
    <b v="0"/>
    <n v="0"/>
    <s v=""/>
    <s v="IFTTT"/>
    <b v="0"/>
    <s v="1141062580460490752"/>
    <s v="Tweet"/>
    <n v="0"/>
    <n v="0"/>
    <m/>
    <m/>
    <m/>
    <m/>
    <m/>
    <m/>
    <m/>
    <m/>
    <n v="25"/>
    <s v="2"/>
    <s v="2"/>
    <n v="1"/>
    <n v="5"/>
    <n v="0"/>
    <n v="0"/>
    <n v="0"/>
    <n v="0"/>
    <n v="19"/>
    <n v="95"/>
    <n v="20"/>
  </r>
  <r>
    <s v="monisbukhari"/>
    <s v="monisbukhari"/>
    <m/>
    <m/>
    <m/>
    <m/>
    <m/>
    <m/>
    <m/>
    <m/>
    <s v="No"/>
    <n v="408"/>
    <m/>
    <m/>
    <x v="0"/>
    <d v="2019-06-18T23:33:16.000"/>
    <s v="#moniseum In our most recent #SMTLive Twitter chat, we had a lively discussion on the how and why of brand voice. Here's a recap: #smm https://t.co/bVfvj0eX9n - https://t.co/ACpSOdBjcK"/>
    <s v="https://t.co/Db2Gl5t03E https://twitter.com/socialmedia2day/status/1141126040053583872"/>
    <s v="t.co twitter.com"/>
    <x v="36"/>
    <m/>
    <s v="http://pbs.twimg.com/profile_images/913811675505192960/0xPcrAab_normal.jpg"/>
    <x v="328"/>
    <s v="https://twitter.com/#!/monisbukhari/status/1141126766246936576"/>
    <m/>
    <m/>
    <s v="1141126766246936576"/>
    <m/>
    <b v="0"/>
    <n v="1"/>
    <s v=""/>
    <b v="1"/>
    <s v="en"/>
    <m/>
    <s v="1141126040053583872"/>
    <b v="0"/>
    <n v="0"/>
    <s v=""/>
    <s v="IFTTT"/>
    <b v="0"/>
    <s v="1141126766246936576"/>
    <s v="Tweet"/>
    <n v="0"/>
    <n v="0"/>
    <m/>
    <m/>
    <m/>
    <m/>
    <m/>
    <m/>
    <m/>
    <m/>
    <n v="25"/>
    <s v="2"/>
    <s v="2"/>
    <n v="1"/>
    <n v="4"/>
    <n v="0"/>
    <n v="0"/>
    <n v="0"/>
    <n v="0"/>
    <n v="24"/>
    <n v="96"/>
    <n v="25"/>
  </r>
  <r>
    <s v="monisbukhari"/>
    <s v="monisbukhari"/>
    <m/>
    <m/>
    <m/>
    <m/>
    <m/>
    <m/>
    <m/>
    <m/>
    <s v="No"/>
    <n v="409"/>
    <m/>
    <m/>
    <x v="0"/>
    <d v="2019-06-19T04:23:07.000"/>
    <s v="#moniseum Do you even need a 'brand voice' on social? We discussed this and more in our most recent #SMTLive Twitter chat #smm https://t.co/FlDTizrRke - https://t.co/BQSz27mPzL"/>
    <s v="https://t.co/1IPax2UpqG https://twitter.com/socialmedia2day/status/1141197692229554176"/>
    <s v="t.co twitter.com"/>
    <x v="36"/>
    <m/>
    <s v="http://pbs.twimg.com/profile_images/913811675505192960/0xPcrAab_normal.jpg"/>
    <x v="329"/>
    <s v="https://twitter.com/#!/monisbukhari/status/1141199709723340801"/>
    <m/>
    <m/>
    <s v="1141199709723340801"/>
    <m/>
    <b v="0"/>
    <n v="0"/>
    <s v=""/>
    <b v="1"/>
    <s v="en"/>
    <m/>
    <s v="1141197692229554176"/>
    <b v="0"/>
    <n v="0"/>
    <s v=""/>
    <s v="IFTTT"/>
    <b v="0"/>
    <s v="1141199709723340801"/>
    <s v="Tweet"/>
    <n v="0"/>
    <n v="0"/>
    <m/>
    <m/>
    <m/>
    <m/>
    <m/>
    <m/>
    <m/>
    <m/>
    <n v="25"/>
    <s v="2"/>
    <s v="2"/>
    <n v="0"/>
    <n v="0"/>
    <n v="0"/>
    <n v="0"/>
    <n v="0"/>
    <n v="0"/>
    <n v="23"/>
    <n v="100"/>
    <n v="23"/>
  </r>
  <r>
    <s v="monisbukhari"/>
    <s v="monisbukhari"/>
    <m/>
    <m/>
    <m/>
    <m/>
    <m/>
    <m/>
    <m/>
    <m/>
    <s v="No"/>
    <n v="410"/>
    <m/>
    <m/>
    <x v="0"/>
    <d v="2019-06-20T15:40:36.000"/>
    <s v="#moniseum Did you miss our most recent #SMTLive Twitter chat on brand voice? Here's a recap of the discussion: #digitalmarketing https://t.co/bVfvj0eX9n - https://t.co/4GktoyXiBC"/>
    <s v="https://t.co/Db2Gl5t03E https://twitter.com/socialmedia2day/status/1141730168165285889"/>
    <s v="t.co twitter.com"/>
    <x v="37"/>
    <m/>
    <s v="http://pbs.twimg.com/profile_images/913811675505192960/0xPcrAab_normal.jpg"/>
    <x v="330"/>
    <s v="https://twitter.com/#!/monisbukhari/status/1141732589235056641"/>
    <m/>
    <m/>
    <s v="1141732589235056641"/>
    <m/>
    <b v="0"/>
    <n v="1"/>
    <s v=""/>
    <b v="1"/>
    <s v="en"/>
    <m/>
    <s v="1141730168165285889"/>
    <b v="0"/>
    <n v="0"/>
    <s v=""/>
    <s v="IFTTT"/>
    <b v="0"/>
    <s v="1141732589235056641"/>
    <s v="Tweet"/>
    <n v="0"/>
    <n v="0"/>
    <m/>
    <m/>
    <m/>
    <m/>
    <m/>
    <m/>
    <m/>
    <m/>
    <n v="25"/>
    <s v="2"/>
    <s v="2"/>
    <n v="0"/>
    <n v="0"/>
    <n v="1"/>
    <n v="5"/>
    <n v="0"/>
    <n v="0"/>
    <n v="19"/>
    <n v="95"/>
    <n v="20"/>
  </r>
  <r>
    <s v="monisbukhari"/>
    <s v="monisbukhari"/>
    <m/>
    <m/>
    <m/>
    <m/>
    <m/>
    <m/>
    <m/>
    <m/>
    <s v="No"/>
    <n v="411"/>
    <m/>
    <m/>
    <x v="0"/>
    <d v="2019-06-20T23:20:42.000"/>
    <s v="#moniseum Have you developed your brand voice yet? What does that even mean? We discussed this and more in our most recent #SMTLive Twitter chat #smm https://t.co/FlDTizrRke - https://t.co/QBJwxqabHM"/>
    <s v="https://t.co/1IPax2UpqG https://twitter.com/socialmedia2day/status/1141846982761295874"/>
    <s v="t.co twitter.com"/>
    <x v="36"/>
    <m/>
    <s v="http://pbs.twimg.com/profile_images/913811675505192960/0xPcrAab_normal.jpg"/>
    <x v="331"/>
    <s v="https://twitter.com/#!/monisbukhari/status/1141848376360787969"/>
    <m/>
    <m/>
    <s v="1141848376360787969"/>
    <m/>
    <b v="0"/>
    <n v="0"/>
    <s v=""/>
    <b v="1"/>
    <s v="en"/>
    <m/>
    <s v="1141846982761295874"/>
    <b v="0"/>
    <n v="0"/>
    <s v=""/>
    <s v="IFTTT"/>
    <b v="0"/>
    <s v="1141848376360787969"/>
    <s v="Tweet"/>
    <n v="0"/>
    <n v="0"/>
    <m/>
    <m/>
    <m/>
    <m/>
    <m/>
    <m/>
    <m/>
    <m/>
    <n v="25"/>
    <s v="2"/>
    <s v="2"/>
    <n v="0"/>
    <n v="0"/>
    <n v="0"/>
    <n v="0"/>
    <n v="0"/>
    <n v="0"/>
    <n v="26"/>
    <n v="100"/>
    <n v="26"/>
  </r>
  <r>
    <s v="monisbukhari"/>
    <s v="monisbukhari"/>
    <m/>
    <m/>
    <m/>
    <m/>
    <m/>
    <m/>
    <m/>
    <m/>
    <s v="No"/>
    <n v="412"/>
    <m/>
    <m/>
    <x v="0"/>
    <d v="2019-06-22T08:30:28.000"/>
    <s v="#moniseum Our #SMTLive community shared some great insights into developing your brand voice in our most recent Twitter chat #smm https://t.co/FlDTizrRke - https://t.co/svS9dbMfOV"/>
    <s v="https://t.co/1IPax2UpqG https://twitter.com/socialmedia2day/status/1142349087511126016"/>
    <s v="t.co twitter.com"/>
    <x v="36"/>
    <m/>
    <s v="http://pbs.twimg.com/profile_images/913811675505192960/0xPcrAab_normal.jpg"/>
    <x v="332"/>
    <s v="https://twitter.com/#!/monisbukhari/status/1142349120948101120"/>
    <m/>
    <m/>
    <s v="1142349120948101120"/>
    <m/>
    <b v="0"/>
    <n v="0"/>
    <s v=""/>
    <b v="1"/>
    <s v="en"/>
    <m/>
    <s v="1142349087511126016"/>
    <b v="0"/>
    <n v="0"/>
    <s v=""/>
    <s v="IFTTT"/>
    <b v="0"/>
    <s v="1142349120948101120"/>
    <s v="Tweet"/>
    <n v="0"/>
    <n v="0"/>
    <m/>
    <m/>
    <m/>
    <m/>
    <m/>
    <m/>
    <m/>
    <m/>
    <n v="25"/>
    <s v="2"/>
    <s v="2"/>
    <n v="1"/>
    <n v="5"/>
    <n v="0"/>
    <n v="0"/>
    <n v="0"/>
    <n v="0"/>
    <n v="19"/>
    <n v="95"/>
    <n v="20"/>
  </r>
  <r>
    <s v="leadtail"/>
    <s v="socialmedia2day"/>
    <m/>
    <m/>
    <m/>
    <m/>
    <m/>
    <m/>
    <m/>
    <m/>
    <s v="No"/>
    <n v="413"/>
    <m/>
    <m/>
    <x v="1"/>
    <d v="2019-06-20T15:19:01.000"/>
    <s v="#SMTLive Recap: Expertly Crafting Your Brand Voice https://t.co/Uhrd8qGyjx via @socialmedia2day #DigitalMarketing https://t.co/9gfpPWIVs6"/>
    <s v="https://www.socialmediatoday.com/news/smtlive-recap-expertly-crafting-your-brand-voice/556982/"/>
    <s v="socialmediatoday.com"/>
    <x v="25"/>
    <s v="https://pbs.twimg.com/media/D9g6zMkWwAEeWtb.jpg"/>
    <s v="https://pbs.twimg.com/media/D9g6zMkWwAEeWtb.jpg"/>
    <x v="333"/>
    <s v="https://twitter.com/#!/leadtail/status/1141727158714404865"/>
    <m/>
    <m/>
    <s v="1141727158714404865"/>
    <m/>
    <b v="0"/>
    <n v="3"/>
    <s v=""/>
    <b v="0"/>
    <s v="en"/>
    <m/>
    <s v=""/>
    <b v="0"/>
    <n v="4"/>
    <s v=""/>
    <s v="Buffer"/>
    <b v="0"/>
    <s v="1141727158714404865"/>
    <s v="Tweet"/>
    <n v="0"/>
    <n v="0"/>
    <m/>
    <m/>
    <m/>
    <m/>
    <m/>
    <m/>
    <m/>
    <m/>
    <n v="1"/>
    <s v="1"/>
    <s v="1"/>
    <n v="1"/>
    <n v="10"/>
    <n v="0"/>
    <n v="0"/>
    <n v="0"/>
    <n v="0"/>
    <n v="9"/>
    <n v="90"/>
    <n v="10"/>
  </r>
  <r>
    <s v="dankmbp"/>
    <s v="leadtail"/>
    <m/>
    <m/>
    <m/>
    <m/>
    <m/>
    <m/>
    <m/>
    <m/>
    <s v="No"/>
    <n v="414"/>
    <m/>
    <m/>
    <x v="1"/>
    <d v="2019-06-22T10:54:33.000"/>
    <s v="RT @Leadtail: #SMTLive Recap: Expertly Crafting Your Brand Voice https://t.co/Uhrd8qGyjx via @socialmedia2day #DigitalMarketing https://t.c…"/>
    <s v="https://www.socialmediatoday.com/news/smtlive-recap-expertly-crafting-your-brand-voice/556982/"/>
    <s v="socialmediatoday.com"/>
    <x v="25"/>
    <m/>
    <s v="http://pbs.twimg.com/profile_images/708751114552811521/HghjzyMv_normal.jpg"/>
    <x v="334"/>
    <s v="https://twitter.com/#!/dankmbp/status/1142385378529337345"/>
    <m/>
    <m/>
    <s v="1142385378529337345"/>
    <m/>
    <b v="0"/>
    <n v="0"/>
    <s v=""/>
    <b v="0"/>
    <s v="en"/>
    <m/>
    <s v=""/>
    <b v="0"/>
    <n v="5"/>
    <s v="1141727158714404865"/>
    <s v="Twitter for iPhone"/>
    <b v="0"/>
    <s v="1141727158714404865"/>
    <s v="Tweet"/>
    <n v="0"/>
    <n v="0"/>
    <m/>
    <m/>
    <m/>
    <m/>
    <m/>
    <m/>
    <m/>
    <m/>
    <n v="1"/>
    <s v="1"/>
    <s v="1"/>
    <m/>
    <m/>
    <m/>
    <m/>
    <m/>
    <m/>
    <m/>
    <m/>
    <m/>
  </r>
  <r>
    <s v="bloggingtop25"/>
    <s v="socialmedia2day"/>
    <m/>
    <m/>
    <m/>
    <m/>
    <m/>
    <m/>
    <m/>
    <m/>
    <s v="No"/>
    <n v="416"/>
    <m/>
    <m/>
    <x v="1"/>
    <d v="2019-06-22T10:54:01.000"/>
    <s v="#SMTLIve Recap: Defining Brand Voice https://t.co/lLZ6Dw9JSa - via @BloggingTop25, by @socialmedia2day https://t.co/eq0uw6o8ks"/>
    <s v="https://www.socialmediatoday.com/news/smtlive-recap-defining-brand-voice/556881/?utm_source=twitter&amp;utm_medium=post&amp;utm_campaign=seokay&amp;utm_term=blogging&amp;utm_content=knowledge&amp;ref=bloggingtop25&amp;pix=1q68_0_0"/>
    <s v="socialmediatoday.com"/>
    <x v="3"/>
    <s v="https://pbs.twimg.com/media/D9qRU2lX4AAC_zq.jpg"/>
    <s v="https://pbs.twimg.com/media/D9qRU2lX4AAC_zq.jpg"/>
    <x v="335"/>
    <s v="https://twitter.com/#!/bloggingtop25/status/1142385246446505984"/>
    <m/>
    <m/>
    <s v="1142385246446505984"/>
    <m/>
    <b v="0"/>
    <n v="1"/>
    <s v=""/>
    <b v="0"/>
    <s v="en"/>
    <m/>
    <s v=""/>
    <b v="0"/>
    <n v="1"/>
    <s v=""/>
    <s v="SocialBee.io v2"/>
    <b v="0"/>
    <s v="1142385246446505984"/>
    <s v="Tweet"/>
    <n v="0"/>
    <n v="0"/>
    <m/>
    <m/>
    <m/>
    <m/>
    <m/>
    <m/>
    <m/>
    <m/>
    <n v="1"/>
    <s v="1"/>
    <s v="1"/>
    <n v="0"/>
    <n v="0"/>
    <n v="0"/>
    <n v="0"/>
    <n v="0"/>
    <n v="0"/>
    <n v="9"/>
    <n v="100"/>
    <n v="9"/>
  </r>
  <r>
    <s v="scholezforum"/>
    <s v="bloggingtop25"/>
    <m/>
    <m/>
    <m/>
    <m/>
    <m/>
    <m/>
    <m/>
    <m/>
    <s v="No"/>
    <n v="417"/>
    <m/>
    <m/>
    <x v="1"/>
    <d v="2019-06-22T10:56:48.000"/>
    <s v="RT @BloggingTop25: #SMTLIve Recap: Defining Brand Voice https://t.co/lLZ6Dw9JSa - via @BloggingTop25, by @socialmedia2day https://t.co/eq0u…"/>
    <s v="https://www.socialmediatoday.com/news/smtlive-recap-defining-brand-voice/556881/?utm_source=twitter&amp;utm_medium=post&amp;utm_campaign=seokay&amp;utm_term=blogging&amp;utm_content=knowledge&amp;ref=bloggingtop25&amp;pix=1q68_0_0"/>
    <s v="socialmediatoday.com"/>
    <x v="3"/>
    <m/>
    <s v="http://pbs.twimg.com/profile_images/1137997473090363392/EyZeHbj1_normal.jpg"/>
    <x v="336"/>
    <s v="https://twitter.com/#!/scholezforum/status/1142385944433217536"/>
    <m/>
    <m/>
    <s v="1142385944433217536"/>
    <m/>
    <b v="0"/>
    <n v="0"/>
    <s v=""/>
    <b v="0"/>
    <s v="en"/>
    <m/>
    <s v=""/>
    <b v="0"/>
    <n v="1"/>
    <s v="1142385246446505984"/>
    <s v="Twitter for Android"/>
    <b v="0"/>
    <s v="1142385246446505984"/>
    <s v="Tweet"/>
    <n v="0"/>
    <n v="0"/>
    <m/>
    <m/>
    <m/>
    <m/>
    <m/>
    <m/>
    <m/>
    <m/>
    <n v="1"/>
    <s v="1"/>
    <s v="1"/>
    <m/>
    <m/>
    <m/>
    <m/>
    <m/>
    <m/>
    <m/>
    <m/>
    <m/>
  </r>
  <r>
    <s v="maupanas"/>
    <s v="maupanas"/>
    <m/>
    <m/>
    <m/>
    <m/>
    <m/>
    <m/>
    <m/>
    <m/>
    <s v="No"/>
    <n v="419"/>
    <m/>
    <m/>
    <x v="0"/>
    <d v="2019-06-22T13:03:04.000"/>
    <s v="Expertly Crafting Your Brand Voice #SocialMedia #SMTLive  https://t.co/5vBGHHpjsh"/>
    <s v="https://www.socialmediatoday.com/news/smtlive-recap-expertly-crafting-your-brand-voice/556982/"/>
    <s v="socialmediatoday.com"/>
    <x v="18"/>
    <m/>
    <s v="http://pbs.twimg.com/profile_images/1081211195871371264/ETPYeugA_normal.jpg"/>
    <x v="337"/>
    <s v="https://twitter.com/#!/maupanas/status/1142417721918926850"/>
    <m/>
    <m/>
    <s v="1142417721918926850"/>
    <m/>
    <b v="0"/>
    <n v="0"/>
    <s v=""/>
    <b v="0"/>
    <s v="en"/>
    <m/>
    <s v=""/>
    <b v="0"/>
    <n v="1"/>
    <s v=""/>
    <s v="TwinyBots"/>
    <b v="0"/>
    <s v="1142417721918926850"/>
    <s v="Tweet"/>
    <n v="0"/>
    <n v="0"/>
    <m/>
    <m/>
    <m/>
    <m/>
    <m/>
    <m/>
    <m/>
    <m/>
    <n v="1"/>
    <s v="2"/>
    <s v="2"/>
    <n v="1"/>
    <n v="14.285714285714286"/>
    <n v="0"/>
    <n v="0"/>
    <n v="0"/>
    <n v="0"/>
    <n v="6"/>
    <n v="85.71428571428571"/>
    <n v="7"/>
  </r>
  <r>
    <s v="madalynsklar"/>
    <s v="awarioapp"/>
    <m/>
    <m/>
    <m/>
    <m/>
    <m/>
    <m/>
    <m/>
    <m/>
    <s v="No"/>
    <n v="420"/>
    <m/>
    <m/>
    <x v="1"/>
    <d v="2019-06-11T16:16:55.000"/>
    <s v="This is an awesome list of Twitter chats from @AwarioApp! 😀_x000a__x000a_Check out: #SocialROI (that I host every Tues 5pm ET), #smechat, #SMTLive, #VCbuzz, #ContentClubUK, #CMWorld, #PPCchat, #SEOchat, #Digital360Chat, #SEMrushChat _x000a__x000a_What's your favorite chat? 🤔 https://t.co/u9zxDtMTvW"/>
    <s v="https://twitter.com/MadalynSklar/status/1138313410272215043"/>
    <s v="twitter.com"/>
    <x v="38"/>
    <m/>
    <s v="http://pbs.twimg.com/profile_images/971518376076984320/eQdX_nIQ_normal.jpg"/>
    <x v="338"/>
    <s v="https://twitter.com/#!/madalynsklar/status/1138480240467021825"/>
    <m/>
    <m/>
    <s v="1138480240467021825"/>
    <m/>
    <b v="0"/>
    <n v="14"/>
    <s v=""/>
    <b v="1"/>
    <s v="en"/>
    <m/>
    <s v="1138313410272215043"/>
    <b v="0"/>
    <n v="7"/>
    <s v=""/>
    <s v="Twitter Web Client"/>
    <b v="0"/>
    <s v="1138480240467021825"/>
    <s v="Tweet"/>
    <n v="0"/>
    <n v="0"/>
    <m/>
    <m/>
    <m/>
    <m/>
    <m/>
    <m/>
    <m/>
    <m/>
    <n v="1"/>
    <s v="5"/>
    <s v="5"/>
    <n v="2"/>
    <n v="6.0606060606060606"/>
    <n v="0"/>
    <n v="0"/>
    <n v="0"/>
    <n v="0"/>
    <n v="31"/>
    <n v="93.93939393939394"/>
    <n v="33"/>
  </r>
  <r>
    <s v="franconegot"/>
    <s v="awarioapp"/>
    <m/>
    <m/>
    <m/>
    <m/>
    <m/>
    <m/>
    <m/>
    <m/>
    <s v="No"/>
    <n v="421"/>
    <m/>
    <m/>
    <x v="1"/>
    <d v="2019-06-11T18:29:06.000"/>
    <s v="RT @MadalynSklar: This is an awesome list of Twitter chats from @AwarioApp! 😀_x000a__x000a_Check out: #SocialROI (that I host every Tues 5pm ET), #smec…"/>
    <m/>
    <m/>
    <x v="5"/>
    <m/>
    <s v="http://pbs.twimg.com/profile_images/713702978440601601/of_6jI2N_normal.jpg"/>
    <x v="339"/>
    <s v="https://twitter.com/#!/franconegot/status/1138513505789927424"/>
    <m/>
    <m/>
    <s v="1138513505789927424"/>
    <m/>
    <b v="0"/>
    <n v="0"/>
    <s v=""/>
    <b v="1"/>
    <s v="en"/>
    <m/>
    <s v="1138313410272215043"/>
    <b v="0"/>
    <n v="7"/>
    <s v="1138480240467021825"/>
    <s v="T7 App"/>
    <b v="0"/>
    <s v="1138480240467021825"/>
    <s v="Tweet"/>
    <n v="0"/>
    <n v="0"/>
    <m/>
    <m/>
    <m/>
    <m/>
    <m/>
    <m/>
    <m/>
    <m/>
    <n v="1"/>
    <s v="5"/>
    <s v="5"/>
    <m/>
    <m/>
    <m/>
    <m/>
    <m/>
    <m/>
    <m/>
    <m/>
    <m/>
  </r>
  <r>
    <s v="socialmedia2day"/>
    <s v="socialmedia2day"/>
    <m/>
    <m/>
    <m/>
    <m/>
    <m/>
    <m/>
    <m/>
    <m/>
    <s v="No"/>
    <n v="423"/>
    <m/>
    <m/>
    <x v="0"/>
    <d v="2019-06-11T14:59:47.000"/>
    <s v="Who's ready #SMTLive? Today's topic: Social Media Content Creation: Finding Your Voice --- 1-hour count down starting now. https://t.co/5LchAvLUEY"/>
    <m/>
    <m/>
    <x v="3"/>
    <s v="https://pbs.twimg.com/tweet_video_thumb/D8ygCq4WsAIH2pw.jpg"/>
    <s v="https://pbs.twimg.com/tweet_video_thumb/D8ygCq4WsAIH2pw.jpg"/>
    <x v="340"/>
    <s v="https://twitter.com/#!/socialmedia2day/status/1138460828422811649"/>
    <m/>
    <m/>
    <s v="1138460828422811649"/>
    <m/>
    <b v="0"/>
    <n v="11"/>
    <s v=""/>
    <b v="0"/>
    <s v="en"/>
    <m/>
    <s v=""/>
    <b v="0"/>
    <n v="1"/>
    <s v=""/>
    <s v="Twitter Web Client"/>
    <b v="0"/>
    <s v="1138460828422811649"/>
    <s v="Tweet"/>
    <n v="0"/>
    <n v="0"/>
    <m/>
    <m/>
    <m/>
    <m/>
    <m/>
    <m/>
    <m/>
    <m/>
    <n v="23"/>
    <s v="1"/>
    <s v="1"/>
    <n v="1"/>
    <n v="5.555555555555555"/>
    <n v="0"/>
    <n v="0"/>
    <n v="0"/>
    <n v="0"/>
    <n v="17"/>
    <n v="94.44444444444444"/>
    <n v="18"/>
  </r>
  <r>
    <s v="socialmedia2day"/>
    <s v="socialmedia2day"/>
    <m/>
    <m/>
    <m/>
    <m/>
    <m/>
    <m/>
    <m/>
    <m/>
    <s v="No"/>
    <n v="424"/>
    <m/>
    <m/>
    <x v="0"/>
    <d v="2019-06-11T15:29:26.000"/>
    <s v="30 mins to #SMTLive -- here's how to participate. https://t.co/9kmturnjuV https://t.co/5W2aJ7j8X2"/>
    <s v="https://www.socialmediatoday.com/news/how-to-participate-in-a-twitter-chat/546805/"/>
    <s v="socialmediatoday.com"/>
    <x v="3"/>
    <s v="https://pbs.twimg.com/media/D8ym1joXsAEwGUB.jpg"/>
    <s v="https://pbs.twimg.com/media/D8ym1joXsAEwGUB.jpg"/>
    <x v="341"/>
    <s v="https://twitter.com/#!/socialmedia2day/status/1138468289670262784"/>
    <m/>
    <m/>
    <s v="1138468289670262784"/>
    <m/>
    <b v="0"/>
    <n v="10"/>
    <s v=""/>
    <b v="0"/>
    <s v="en"/>
    <m/>
    <s v=""/>
    <b v="0"/>
    <n v="2"/>
    <s v=""/>
    <s v="Twitter Web Client"/>
    <b v="0"/>
    <s v="1138468289670262784"/>
    <s v="Tweet"/>
    <n v="0"/>
    <n v="0"/>
    <m/>
    <m/>
    <m/>
    <m/>
    <m/>
    <m/>
    <m/>
    <m/>
    <n v="23"/>
    <s v="1"/>
    <s v="1"/>
    <n v="0"/>
    <n v="0"/>
    <n v="0"/>
    <n v="0"/>
    <n v="0"/>
    <n v="0"/>
    <n v="8"/>
    <n v="100"/>
    <n v="8"/>
  </r>
  <r>
    <s v="socialmedia2day"/>
    <s v="socialmedia2day"/>
    <m/>
    <m/>
    <m/>
    <m/>
    <m/>
    <m/>
    <m/>
    <m/>
    <s v="No"/>
    <n v="425"/>
    <m/>
    <m/>
    <x v="0"/>
    <d v="2019-06-11T15:59:28.000"/>
    <s v="We're about to kick off this chat. Who's here? Go ahead an introduce yourself. #SMTLive"/>
    <m/>
    <m/>
    <x v="3"/>
    <m/>
    <s v="http://pbs.twimg.com/profile_images/487242217887502337/qOMRQbPk_normal.jpeg"/>
    <x v="342"/>
    <s v="https://twitter.com/#!/socialmedia2day/status/1138475845264297984"/>
    <m/>
    <m/>
    <s v="1138475845264297984"/>
    <m/>
    <b v="0"/>
    <n v="13"/>
    <s v=""/>
    <b v="0"/>
    <s v="en"/>
    <m/>
    <s v=""/>
    <b v="0"/>
    <n v="0"/>
    <s v=""/>
    <s v="Twitter Web Client"/>
    <b v="0"/>
    <s v="1138475845264297984"/>
    <s v="Tweet"/>
    <n v="0"/>
    <n v="0"/>
    <m/>
    <m/>
    <m/>
    <m/>
    <m/>
    <m/>
    <m/>
    <m/>
    <n v="23"/>
    <s v="1"/>
    <s v="1"/>
    <n v="0"/>
    <n v="0"/>
    <n v="0"/>
    <n v="0"/>
    <n v="0"/>
    <n v="0"/>
    <n v="15"/>
    <n v="100"/>
    <n v="15"/>
  </r>
  <r>
    <s v="socialmedia2day"/>
    <s v="socialmedia2day"/>
    <m/>
    <m/>
    <m/>
    <m/>
    <m/>
    <m/>
    <m/>
    <m/>
    <s v="No"/>
    <n v="426"/>
    <m/>
    <m/>
    <x v="0"/>
    <d v="2019-06-11T16:01:33.000"/>
    <s v="Today's chat is called &quot;Social Media Content Creation: Finding Your Voice&quot; Let's start with something simple. Q1 - What is the definition of 'brand voice'? #SMTLive https://t.co/yQAqrPCXUv"/>
    <m/>
    <m/>
    <x v="3"/>
    <s v="https://pbs.twimg.com/media/D8yuBeUXUAYGoDQ.jpg"/>
    <s v="https://pbs.twimg.com/media/D8yuBeUXUAYGoDQ.jpg"/>
    <x v="343"/>
    <s v="https://twitter.com/#!/socialmedia2day/status/1138476373520068608"/>
    <m/>
    <m/>
    <s v="1138476373520068608"/>
    <m/>
    <b v="0"/>
    <n v="20"/>
    <s v=""/>
    <b v="0"/>
    <s v="en"/>
    <m/>
    <s v=""/>
    <b v="0"/>
    <n v="6"/>
    <s v=""/>
    <s v="Twitter Web Client"/>
    <b v="0"/>
    <s v="1138476373520068608"/>
    <s v="Tweet"/>
    <n v="0"/>
    <n v="0"/>
    <m/>
    <m/>
    <m/>
    <m/>
    <m/>
    <m/>
    <m/>
    <m/>
    <n v="23"/>
    <s v="1"/>
    <s v="1"/>
    <n v="0"/>
    <n v="0"/>
    <n v="0"/>
    <n v="0"/>
    <n v="0"/>
    <n v="0"/>
    <n v="25"/>
    <n v="100"/>
    <n v="25"/>
  </r>
  <r>
    <s v="socialmedia2day"/>
    <s v="socialmedia2day"/>
    <m/>
    <m/>
    <m/>
    <m/>
    <m/>
    <m/>
    <m/>
    <m/>
    <s v="No"/>
    <n v="427"/>
    <m/>
    <m/>
    <x v="0"/>
    <d v="2019-06-11T16:08:21.000"/>
    <s v="Q2 - How do you make your voice on social media unique and distinguishable? #SMTLive https://t.co/DIGmZP66Nd"/>
    <m/>
    <m/>
    <x v="3"/>
    <s v="https://pbs.twimg.com/media/D8yvqlWX4AAiovU.jpg"/>
    <s v="https://pbs.twimg.com/media/D8yvqlWX4AAiovU.jpg"/>
    <x v="344"/>
    <s v="https://twitter.com/#!/socialmedia2day/status/1138478081264562179"/>
    <m/>
    <m/>
    <s v="1138478081264562179"/>
    <m/>
    <b v="0"/>
    <n v="17"/>
    <s v=""/>
    <b v="0"/>
    <s v="en"/>
    <m/>
    <s v=""/>
    <b v="0"/>
    <n v="2"/>
    <s v=""/>
    <s v="Twitter Web Client"/>
    <b v="0"/>
    <s v="1138478081264562179"/>
    <s v="Tweet"/>
    <n v="0"/>
    <n v="0"/>
    <m/>
    <m/>
    <m/>
    <m/>
    <m/>
    <m/>
    <m/>
    <m/>
    <n v="23"/>
    <s v="1"/>
    <s v="1"/>
    <n v="0"/>
    <n v="0"/>
    <n v="0"/>
    <n v="0"/>
    <n v="0"/>
    <n v="0"/>
    <n v="14"/>
    <n v="100"/>
    <n v="14"/>
  </r>
  <r>
    <s v="socialmedia2day"/>
    <s v="socialmedia2day"/>
    <m/>
    <m/>
    <m/>
    <m/>
    <m/>
    <m/>
    <m/>
    <m/>
    <s v="No"/>
    <n v="428"/>
    <m/>
    <m/>
    <x v="0"/>
    <d v="2019-06-11T16:20:51.000"/>
    <s v="Q3 - What are the different ways you can display your brand voice on social? #SMTLive https://t.co/I5Uk4EuEoX"/>
    <m/>
    <m/>
    <x v="3"/>
    <s v="https://pbs.twimg.com/media/D8yyYyHXkAIEE6M.jpg"/>
    <s v="https://pbs.twimg.com/media/D8yyYyHXkAIEE6M.jpg"/>
    <x v="345"/>
    <s v="https://twitter.com/#!/socialmedia2day/status/1138481229119053825"/>
    <m/>
    <m/>
    <s v="1138481229119053825"/>
    <m/>
    <b v="0"/>
    <n v="17"/>
    <s v=""/>
    <b v="0"/>
    <s v="en"/>
    <m/>
    <s v=""/>
    <b v="0"/>
    <n v="5"/>
    <s v=""/>
    <s v="Twitter Web Client"/>
    <b v="0"/>
    <s v="1138481229119053825"/>
    <s v="Tweet"/>
    <n v="0"/>
    <n v="0"/>
    <m/>
    <m/>
    <m/>
    <m/>
    <m/>
    <m/>
    <m/>
    <m/>
    <n v="23"/>
    <s v="1"/>
    <s v="1"/>
    <n v="0"/>
    <n v="0"/>
    <n v="0"/>
    <n v="0"/>
    <n v="0"/>
    <n v="0"/>
    <n v="15"/>
    <n v="100"/>
    <n v="15"/>
  </r>
  <r>
    <s v="socialmedia2day"/>
    <s v="socialmedia2day"/>
    <m/>
    <m/>
    <m/>
    <m/>
    <m/>
    <m/>
    <m/>
    <m/>
    <s v="No"/>
    <n v="429"/>
    <m/>
    <m/>
    <x v="0"/>
    <d v="2019-06-11T16:29:58.000"/>
    <s v="We are too! #SMTLive https://t.co/kE59XeizUP"/>
    <s v="https://twitter.com/CCrossJohnson/status/1138480516875902976"/>
    <s v="twitter.com"/>
    <x v="3"/>
    <m/>
    <s v="http://pbs.twimg.com/profile_images/487242217887502337/qOMRQbPk_normal.jpeg"/>
    <x v="346"/>
    <s v="https://twitter.com/#!/socialmedia2day/status/1138483524216983554"/>
    <m/>
    <m/>
    <s v="1138483524216983554"/>
    <m/>
    <b v="0"/>
    <n v="9"/>
    <s v=""/>
    <b v="1"/>
    <s v="en"/>
    <m/>
    <s v="1138480516875902976"/>
    <b v="0"/>
    <n v="0"/>
    <s v=""/>
    <s v="Twitter Web Client"/>
    <b v="0"/>
    <s v="1138483524216983554"/>
    <s v="Tweet"/>
    <n v="0"/>
    <n v="0"/>
    <m/>
    <m/>
    <m/>
    <m/>
    <m/>
    <m/>
    <m/>
    <m/>
    <n v="23"/>
    <s v="1"/>
    <s v="1"/>
    <n v="0"/>
    <n v="0"/>
    <n v="0"/>
    <n v="0"/>
    <n v="0"/>
    <n v="0"/>
    <n v="4"/>
    <n v="100"/>
    <n v="4"/>
  </r>
  <r>
    <s v="socialmedia2day"/>
    <s v="socialmedia2day"/>
    <m/>
    <m/>
    <m/>
    <m/>
    <m/>
    <m/>
    <m/>
    <m/>
    <s v="No"/>
    <n v="430"/>
    <m/>
    <m/>
    <x v="0"/>
    <d v="2019-06-11T16:39:30.000"/>
    <s v="Q4 - What types of voices do people tend to favor on social media? #SMTLive https://t.co/nyO32Q8kOR"/>
    <m/>
    <m/>
    <x v="3"/>
    <s v="https://pbs.twimg.com/media/D8y23erWsAALDrV.jpg"/>
    <s v="https://pbs.twimg.com/media/D8y23erWsAALDrV.jpg"/>
    <x v="347"/>
    <s v="https://twitter.com/#!/socialmedia2day/status/1138485923707068416"/>
    <m/>
    <m/>
    <s v="1138485923707068416"/>
    <m/>
    <b v="0"/>
    <n v="13"/>
    <s v=""/>
    <b v="0"/>
    <s v="en"/>
    <m/>
    <s v=""/>
    <b v="0"/>
    <n v="6"/>
    <s v=""/>
    <s v="Twitter Web Client"/>
    <b v="0"/>
    <s v="1138485923707068416"/>
    <s v="Tweet"/>
    <n v="0"/>
    <n v="0"/>
    <m/>
    <m/>
    <m/>
    <m/>
    <m/>
    <m/>
    <m/>
    <m/>
    <n v="23"/>
    <s v="1"/>
    <s v="1"/>
    <n v="1"/>
    <n v="7.142857142857143"/>
    <n v="0"/>
    <n v="0"/>
    <n v="0"/>
    <n v="0"/>
    <n v="13"/>
    <n v="92.85714285714286"/>
    <n v="14"/>
  </r>
  <r>
    <s v="socialmedia2day"/>
    <s v="socialmedia2day"/>
    <m/>
    <m/>
    <m/>
    <m/>
    <m/>
    <m/>
    <m/>
    <m/>
    <s v="No"/>
    <n v="431"/>
    <m/>
    <m/>
    <x v="0"/>
    <d v="2019-06-11T16:48:12.000"/>
    <s v="Q5 - What are the biggest mistakes a brand can make on social media (in terms of their voice/written content)? #SMTLive"/>
    <m/>
    <m/>
    <x v="3"/>
    <m/>
    <s v="http://pbs.twimg.com/profile_images/487242217887502337/qOMRQbPk_normal.jpeg"/>
    <x v="348"/>
    <s v="https://twitter.com/#!/socialmedia2day/status/1138488113083367424"/>
    <m/>
    <m/>
    <s v="1138488113083367424"/>
    <m/>
    <b v="0"/>
    <n v="13"/>
    <s v=""/>
    <b v="0"/>
    <s v="en"/>
    <m/>
    <s v=""/>
    <b v="0"/>
    <n v="7"/>
    <s v=""/>
    <s v="Twitter Web Client"/>
    <b v="0"/>
    <s v="1138488113083367424"/>
    <s v="Tweet"/>
    <n v="0"/>
    <n v="0"/>
    <m/>
    <m/>
    <m/>
    <m/>
    <m/>
    <m/>
    <m/>
    <m/>
    <n v="23"/>
    <s v="1"/>
    <s v="1"/>
    <n v="0"/>
    <n v="0"/>
    <n v="1"/>
    <n v="4.761904761904762"/>
    <n v="0"/>
    <n v="0"/>
    <n v="20"/>
    <n v="95.23809523809524"/>
    <n v="21"/>
  </r>
  <r>
    <s v="socialmedia2day"/>
    <s v="socialmedia2day"/>
    <m/>
    <m/>
    <m/>
    <m/>
    <m/>
    <m/>
    <m/>
    <m/>
    <s v="No"/>
    <n v="432"/>
    <m/>
    <m/>
    <x v="0"/>
    <d v="2019-06-11T16:55:29.000"/>
    <s v="This has been an awesome conversation! Thank you all for joining and sharing your thoughts. We have one last Q for you. Q6 - If you couldn't use words, how would you communicate your brand voice on social media? #SMTLive https://t.co/rMuq95nSgX"/>
    <m/>
    <m/>
    <x v="3"/>
    <s v="https://pbs.twimg.com/media/D8y6jKmWsAI98Ex.jpg"/>
    <s v="https://pbs.twimg.com/media/D8y6jKmWsAI98Ex.jpg"/>
    <x v="349"/>
    <s v="https://twitter.com/#!/socialmedia2day/status/1138489944568193024"/>
    <m/>
    <m/>
    <s v="1138489944568193024"/>
    <m/>
    <b v="0"/>
    <n v="15"/>
    <s v=""/>
    <b v="0"/>
    <s v="en"/>
    <m/>
    <s v=""/>
    <b v="0"/>
    <n v="2"/>
    <s v=""/>
    <s v="Twitter Web Client"/>
    <b v="0"/>
    <s v="1138489944568193024"/>
    <s v="Tweet"/>
    <n v="0"/>
    <n v="0"/>
    <m/>
    <m/>
    <m/>
    <m/>
    <m/>
    <m/>
    <m/>
    <m/>
    <n v="23"/>
    <s v="1"/>
    <s v="1"/>
    <n v="2"/>
    <n v="5.128205128205129"/>
    <n v="0"/>
    <n v="0"/>
    <n v="0"/>
    <n v="0"/>
    <n v="37"/>
    <n v="94.87179487179488"/>
    <n v="39"/>
  </r>
  <r>
    <s v="socialmedia2day"/>
    <s v="socialmedia2day"/>
    <m/>
    <m/>
    <m/>
    <m/>
    <m/>
    <m/>
    <m/>
    <m/>
    <s v="No"/>
    <n v="433"/>
    <m/>
    <m/>
    <x v="0"/>
    <d v="2019-06-11T17:00:54.000"/>
    <s v="Thanks again for joining us today. Great chat #SMTLive! Make sure to look out for the recap of the chat later this week + the link to our next chat (June 25) here: https://t.co/Y0LImzPVkI"/>
    <s v="https://www.socialmediatoday.com/community/"/>
    <s v="socialmediatoday.com"/>
    <x v="3"/>
    <m/>
    <s v="http://pbs.twimg.com/profile_images/487242217887502337/qOMRQbPk_normal.jpeg"/>
    <x v="350"/>
    <s v="https://twitter.com/#!/socialmedia2day/status/1138491306269904898"/>
    <m/>
    <m/>
    <s v="1138491306269904898"/>
    <m/>
    <b v="0"/>
    <n v="8"/>
    <s v=""/>
    <b v="0"/>
    <s v="en"/>
    <m/>
    <s v=""/>
    <b v="0"/>
    <n v="0"/>
    <s v=""/>
    <s v="Twitter Web Client"/>
    <b v="0"/>
    <s v="1138491306269904898"/>
    <s v="Tweet"/>
    <n v="0"/>
    <n v="0"/>
    <m/>
    <m/>
    <m/>
    <m/>
    <m/>
    <m/>
    <m/>
    <m/>
    <n v="23"/>
    <s v="1"/>
    <s v="1"/>
    <n v="1"/>
    <n v="3.125"/>
    <n v="0"/>
    <n v="0"/>
    <n v="0"/>
    <n v="0"/>
    <n v="31"/>
    <n v="96.875"/>
    <n v="32"/>
  </r>
  <r>
    <s v="socialmedia2day"/>
    <s v="socialmedia2day"/>
    <m/>
    <m/>
    <m/>
    <m/>
    <m/>
    <m/>
    <m/>
    <m/>
    <s v="No"/>
    <n v="434"/>
    <m/>
    <m/>
    <x v="0"/>
    <d v="2019-06-11T17:00:54.000"/>
    <s v="Also, if anyone wants to share some real-life examples of a strong brand voice on social, feel free to keep sharing and we will add some into our recap. :) See you next time. #SMTLive"/>
    <m/>
    <m/>
    <x v="3"/>
    <m/>
    <s v="http://pbs.twimg.com/profile_images/487242217887502337/qOMRQbPk_normal.jpeg"/>
    <x v="350"/>
    <s v="https://twitter.com/#!/socialmedia2day/status/1138491307528208384"/>
    <m/>
    <m/>
    <s v="1138491307528208384"/>
    <s v="1138491306269904898"/>
    <b v="0"/>
    <n v="4"/>
    <s v="15441074"/>
    <b v="0"/>
    <s v="en"/>
    <m/>
    <s v=""/>
    <b v="0"/>
    <n v="0"/>
    <s v=""/>
    <s v="Twitter Web Client"/>
    <b v="0"/>
    <s v="1138491306269904898"/>
    <s v="Tweet"/>
    <n v="0"/>
    <n v="0"/>
    <m/>
    <m/>
    <m/>
    <m/>
    <m/>
    <m/>
    <m/>
    <m/>
    <n v="23"/>
    <s v="1"/>
    <s v="1"/>
    <n v="2"/>
    <n v="5.714285714285714"/>
    <n v="0"/>
    <n v="0"/>
    <n v="0"/>
    <n v="0"/>
    <n v="33"/>
    <n v="94.28571428571429"/>
    <n v="35"/>
  </r>
  <r>
    <s v="socialmedia2day"/>
    <s v="socialmedia2day"/>
    <m/>
    <m/>
    <m/>
    <m/>
    <m/>
    <m/>
    <m/>
    <m/>
    <s v="No"/>
    <n v="435"/>
    <m/>
    <m/>
    <x v="0"/>
    <d v="2019-06-11T17:09:37.000"/>
    <s v="Planning future Twitter chats: What do you want to chat with the group + learn more about #SMTLive?"/>
    <m/>
    <m/>
    <x v="3"/>
    <m/>
    <s v="http://pbs.twimg.com/profile_images/487242217887502337/qOMRQbPk_normal.jpeg"/>
    <x v="351"/>
    <s v="https://twitter.com/#!/socialmedia2day/status/1138493502785032193"/>
    <m/>
    <m/>
    <s v="1138493502785032193"/>
    <m/>
    <b v="0"/>
    <n v="6"/>
    <s v=""/>
    <b v="0"/>
    <s v="en"/>
    <m/>
    <s v=""/>
    <b v="0"/>
    <n v="2"/>
    <s v=""/>
    <s v="Twitter Web Client"/>
    <b v="0"/>
    <s v="1138493502785032193"/>
    <s v="Tweet"/>
    <n v="0"/>
    <n v="0"/>
    <m/>
    <m/>
    <m/>
    <m/>
    <m/>
    <m/>
    <m/>
    <m/>
    <n v="23"/>
    <s v="1"/>
    <s v="1"/>
    <n v="0"/>
    <n v="0"/>
    <n v="0"/>
    <n v="0"/>
    <n v="0"/>
    <n v="0"/>
    <n v="17"/>
    <n v="100"/>
    <n v="17"/>
  </r>
  <r>
    <s v="socialmedia2day"/>
    <s v="socialmedia2day"/>
    <m/>
    <m/>
    <m/>
    <m/>
    <m/>
    <m/>
    <m/>
    <m/>
    <s v="No"/>
    <n v="436"/>
    <m/>
    <m/>
    <x v="0"/>
    <d v="2019-06-16T11:30:24.000"/>
    <s v="In our most recent #SMTLive Twitter chat, we had a lively discussion on the how and why of brand voice. Here's a recap: #smm https://t.co/Db2Gl5t03E"/>
    <s v="https://www.socialmediatoday.com/news/smtlive-recap-defining-brand-voice/556881/"/>
    <s v="socialmediatoday.com"/>
    <x v="34"/>
    <m/>
    <s v="http://pbs.twimg.com/profile_images/487242217887502337/qOMRQbPk_normal.jpeg"/>
    <x v="352"/>
    <s v="https://twitter.com/#!/socialmedia2day/status/1140220075607244801"/>
    <m/>
    <m/>
    <s v="1140220075607244801"/>
    <m/>
    <b v="0"/>
    <n v="11"/>
    <s v=""/>
    <b v="0"/>
    <s v="en"/>
    <m/>
    <s v=""/>
    <b v="0"/>
    <n v="4"/>
    <s v=""/>
    <s v="Hootsuite Inc."/>
    <b v="0"/>
    <s v="1140220075607244801"/>
    <s v="Tweet"/>
    <n v="0"/>
    <n v="0"/>
    <m/>
    <m/>
    <m/>
    <m/>
    <m/>
    <m/>
    <m/>
    <m/>
    <n v="23"/>
    <s v="1"/>
    <s v="1"/>
    <n v="1"/>
    <n v="4.166666666666667"/>
    <n v="0"/>
    <n v="0"/>
    <n v="0"/>
    <n v="0"/>
    <n v="23"/>
    <n v="95.83333333333333"/>
    <n v="24"/>
  </r>
  <r>
    <s v="socialmedia2day"/>
    <s v="socialmedia2day"/>
    <m/>
    <m/>
    <m/>
    <m/>
    <m/>
    <m/>
    <m/>
    <m/>
    <s v="No"/>
    <n v="437"/>
    <m/>
    <m/>
    <x v="0"/>
    <d v="2019-06-16T20:30:15.000"/>
    <s v="Did you miss our most recent #SMTLive Twitter chat on brand voice? Here's a recap of the discussion: #digitalmarketing https://t.co/Db2Gl5t03E"/>
    <s v="https://www.socialmediatoday.com/news/smtlive-recap-defining-brand-voice/556881/"/>
    <s v="socialmediatoday.com"/>
    <x v="25"/>
    <m/>
    <s v="http://pbs.twimg.com/profile_images/487242217887502337/qOMRQbPk_normal.jpeg"/>
    <x v="353"/>
    <s v="https://twitter.com/#!/socialmedia2day/status/1140355932683218950"/>
    <m/>
    <m/>
    <s v="1140355932683218950"/>
    <m/>
    <b v="0"/>
    <n v="1"/>
    <s v=""/>
    <b v="0"/>
    <s v="en"/>
    <m/>
    <s v=""/>
    <b v="0"/>
    <n v="0"/>
    <s v=""/>
    <s v="Hootsuite Inc."/>
    <b v="0"/>
    <s v="1140355932683218950"/>
    <s v="Tweet"/>
    <n v="0"/>
    <n v="0"/>
    <m/>
    <m/>
    <m/>
    <m/>
    <m/>
    <m/>
    <m/>
    <m/>
    <n v="23"/>
    <s v="1"/>
    <s v="1"/>
    <n v="0"/>
    <n v="0"/>
    <n v="1"/>
    <n v="5.2631578947368425"/>
    <n v="0"/>
    <n v="0"/>
    <n v="18"/>
    <n v="94.73684210526316"/>
    <n v="19"/>
  </r>
  <r>
    <s v="socialmedia2day"/>
    <s v="socialmedia2day"/>
    <m/>
    <m/>
    <m/>
    <m/>
    <m/>
    <m/>
    <m/>
    <m/>
    <s v="No"/>
    <n v="438"/>
    <m/>
    <m/>
    <x v="0"/>
    <d v="2019-06-17T04:30:13.000"/>
    <s v="This was one of our most active #SMTLive discussions to date - looking at the how and why of developing your brand voice on social #smm https://t.co/Db2Gl5t03E"/>
    <s v="https://www.socialmediatoday.com/news/smtlive-recap-defining-brand-voice/556881/"/>
    <s v="socialmediatoday.com"/>
    <x v="34"/>
    <m/>
    <s v="http://pbs.twimg.com/profile_images/487242217887502337/qOMRQbPk_normal.jpeg"/>
    <x v="354"/>
    <s v="https://twitter.com/#!/socialmedia2day/status/1140476717510942720"/>
    <m/>
    <m/>
    <s v="1140476717510942720"/>
    <m/>
    <b v="0"/>
    <n v="10"/>
    <s v=""/>
    <b v="0"/>
    <s v="en"/>
    <m/>
    <s v=""/>
    <b v="0"/>
    <n v="2"/>
    <s v=""/>
    <s v="Hootsuite Inc."/>
    <b v="0"/>
    <s v="1140476717510942720"/>
    <s v="Tweet"/>
    <n v="0"/>
    <n v="0"/>
    <m/>
    <m/>
    <m/>
    <m/>
    <m/>
    <m/>
    <m/>
    <m/>
    <n v="23"/>
    <s v="1"/>
    <s v="1"/>
    <n v="0"/>
    <n v="0"/>
    <n v="0"/>
    <n v="0"/>
    <n v="0"/>
    <n v="0"/>
    <n v="25"/>
    <n v="100"/>
    <n v="25"/>
  </r>
  <r>
    <s v="socialmedia2day"/>
    <s v="socialmedia2day"/>
    <m/>
    <m/>
    <m/>
    <m/>
    <m/>
    <m/>
    <m/>
    <m/>
    <s v="No"/>
    <n v="439"/>
    <m/>
    <m/>
    <x v="0"/>
    <d v="2019-06-18T11:15:11.000"/>
    <s v="Have you developed your brand voice yet? What does that even mean? We discussed this and more in our most recent #SMTLive Twitter chat #smm https://t.co/1IPax2UpqG"/>
    <s v="https://www.socialmediatoday.com/news/smtlive-recap-expertly-crafting-your-brand-voice/556982/"/>
    <s v="socialmediatoday.com"/>
    <x v="34"/>
    <m/>
    <s v="http://pbs.twimg.com/profile_images/487242217887502337/qOMRQbPk_normal.jpeg"/>
    <x v="355"/>
    <s v="https://twitter.com/#!/socialmedia2day/status/1140941019220971520"/>
    <m/>
    <m/>
    <s v="1140941019220971520"/>
    <m/>
    <b v="0"/>
    <n v="13"/>
    <s v=""/>
    <b v="0"/>
    <s v="en"/>
    <m/>
    <s v=""/>
    <b v="0"/>
    <n v="8"/>
    <s v=""/>
    <s v="Hootsuite Inc."/>
    <b v="0"/>
    <s v="1140941019220971520"/>
    <s v="Tweet"/>
    <n v="0"/>
    <n v="0"/>
    <m/>
    <m/>
    <m/>
    <m/>
    <m/>
    <m/>
    <m/>
    <m/>
    <n v="23"/>
    <s v="1"/>
    <s v="1"/>
    <n v="0"/>
    <n v="0"/>
    <n v="0"/>
    <n v="0"/>
    <n v="0"/>
    <n v="0"/>
    <n v="25"/>
    <n v="100"/>
    <n v="25"/>
  </r>
  <r>
    <s v="socialmedia2day"/>
    <s v="socialmedia2day"/>
    <m/>
    <m/>
    <m/>
    <m/>
    <m/>
    <m/>
    <m/>
    <m/>
    <s v="No"/>
    <n v="440"/>
    <m/>
    <m/>
    <x v="0"/>
    <d v="2019-06-18T19:15:15.000"/>
    <s v="Our #SMTLive community shared some great insights into developing your brand voice in our most recent Twitter chat #smm https://t.co/1IPax2UpqG"/>
    <s v="https://www.socialmediatoday.com/news/smtlive-recap-expertly-crafting-your-brand-voice/556982/"/>
    <s v="socialmediatoday.com"/>
    <x v="34"/>
    <m/>
    <s v="http://pbs.twimg.com/profile_images/487242217887502337/qOMRQbPk_normal.jpeg"/>
    <x v="356"/>
    <s v="https://twitter.com/#!/socialmedia2day/status/1141061833304027139"/>
    <m/>
    <m/>
    <s v="1141061833304027139"/>
    <m/>
    <b v="0"/>
    <n v="7"/>
    <s v=""/>
    <b v="0"/>
    <s v="en"/>
    <m/>
    <s v=""/>
    <b v="0"/>
    <n v="3"/>
    <s v=""/>
    <s v="Hootsuite Inc."/>
    <b v="0"/>
    <s v="1141061833304027139"/>
    <s v="Tweet"/>
    <n v="0"/>
    <n v="0"/>
    <m/>
    <m/>
    <m/>
    <m/>
    <m/>
    <m/>
    <m/>
    <m/>
    <n v="23"/>
    <s v="1"/>
    <s v="1"/>
    <n v="1"/>
    <n v="5.2631578947368425"/>
    <n v="0"/>
    <n v="0"/>
    <n v="0"/>
    <n v="0"/>
    <n v="18"/>
    <n v="94.73684210526316"/>
    <n v="19"/>
  </r>
  <r>
    <s v="socialmedia2day"/>
    <s v="socialmedia2day"/>
    <m/>
    <m/>
    <m/>
    <m/>
    <m/>
    <m/>
    <m/>
    <m/>
    <s v="No"/>
    <n v="441"/>
    <m/>
    <m/>
    <x v="0"/>
    <d v="2019-06-18T23:30:23.000"/>
    <s v="In our most recent #SMTLive Twitter chat, we had a lively discussion on the how and why of brand voice. Here's a recap: #smm https://t.co/Db2Gl5t03E"/>
    <s v="https://www.socialmediatoday.com/news/smtlive-recap-defining-brand-voice/556881/"/>
    <s v="socialmediatoday.com"/>
    <x v="34"/>
    <m/>
    <s v="http://pbs.twimg.com/profile_images/487242217887502337/qOMRQbPk_normal.jpeg"/>
    <x v="357"/>
    <s v="https://twitter.com/#!/socialmedia2day/status/1141126040053583872"/>
    <m/>
    <m/>
    <s v="1141126040053583872"/>
    <m/>
    <b v="0"/>
    <n v="5"/>
    <s v=""/>
    <b v="0"/>
    <s v="en"/>
    <m/>
    <s v=""/>
    <b v="0"/>
    <n v="1"/>
    <s v=""/>
    <s v="Hootsuite Inc."/>
    <b v="0"/>
    <s v="1141126040053583872"/>
    <s v="Tweet"/>
    <n v="0"/>
    <n v="0"/>
    <m/>
    <m/>
    <m/>
    <m/>
    <m/>
    <m/>
    <m/>
    <m/>
    <n v="23"/>
    <s v="1"/>
    <s v="1"/>
    <n v="1"/>
    <n v="4.166666666666667"/>
    <n v="0"/>
    <n v="0"/>
    <n v="0"/>
    <n v="0"/>
    <n v="23"/>
    <n v="95.83333333333333"/>
    <n v="24"/>
  </r>
  <r>
    <s v="socialmedia2day"/>
    <s v="socialmedia2day"/>
    <m/>
    <m/>
    <m/>
    <m/>
    <m/>
    <m/>
    <m/>
    <m/>
    <s v="No"/>
    <n v="442"/>
    <m/>
    <m/>
    <x v="0"/>
    <d v="2019-06-19T04:15:06.000"/>
    <s v="Do you even need a 'brand voice' on social? We discussed this and more in our most recent #SMTLive Twitter chat #smm https://t.co/1IPax2UpqG"/>
    <s v="https://www.socialmediatoday.com/news/smtlive-recap-expertly-crafting-your-brand-voice/556982/"/>
    <s v="socialmediatoday.com"/>
    <x v="34"/>
    <m/>
    <s v="http://pbs.twimg.com/profile_images/487242217887502337/qOMRQbPk_normal.jpeg"/>
    <x v="358"/>
    <s v="https://twitter.com/#!/socialmedia2day/status/1141197692229554176"/>
    <m/>
    <m/>
    <s v="1141197692229554176"/>
    <m/>
    <b v="0"/>
    <n v="11"/>
    <s v=""/>
    <b v="0"/>
    <s v="en"/>
    <m/>
    <s v=""/>
    <b v="0"/>
    <n v="1"/>
    <s v=""/>
    <s v="Hootsuite Inc."/>
    <b v="0"/>
    <s v="1141197692229554176"/>
    <s v="Tweet"/>
    <n v="0"/>
    <n v="0"/>
    <m/>
    <m/>
    <m/>
    <m/>
    <m/>
    <m/>
    <m/>
    <m/>
    <n v="23"/>
    <s v="1"/>
    <s v="1"/>
    <n v="0"/>
    <n v="0"/>
    <n v="0"/>
    <n v="0"/>
    <n v="0"/>
    <n v="0"/>
    <n v="22"/>
    <n v="100"/>
    <n v="22"/>
  </r>
  <r>
    <s v="socialmedia2day"/>
    <s v="socialmedia2day"/>
    <m/>
    <m/>
    <m/>
    <m/>
    <m/>
    <m/>
    <m/>
    <m/>
    <s v="No"/>
    <n v="443"/>
    <m/>
    <m/>
    <x v="0"/>
    <d v="2019-06-20T15:30:59.000"/>
    <s v="Did you miss our most recent #SMTLive Twitter chat on brand voice? Here's a recap of the discussion: #digitalmarketing https://t.co/Db2Gl5t03E"/>
    <s v="https://www.socialmediatoday.com/news/smtlive-recap-defining-brand-voice/556881/"/>
    <s v="socialmediatoday.com"/>
    <x v="25"/>
    <m/>
    <s v="http://pbs.twimg.com/profile_images/487242217887502337/qOMRQbPk_normal.jpeg"/>
    <x v="359"/>
    <s v="https://twitter.com/#!/socialmedia2day/status/1141730168165285889"/>
    <m/>
    <m/>
    <s v="1141730168165285889"/>
    <m/>
    <b v="0"/>
    <n v="15"/>
    <s v=""/>
    <b v="0"/>
    <s v="en"/>
    <m/>
    <s v=""/>
    <b v="0"/>
    <n v="5"/>
    <s v=""/>
    <s v="Hootsuite Inc."/>
    <b v="0"/>
    <s v="1141730168165285889"/>
    <s v="Tweet"/>
    <n v="0"/>
    <n v="0"/>
    <m/>
    <m/>
    <m/>
    <m/>
    <m/>
    <m/>
    <m/>
    <m/>
    <n v="23"/>
    <s v="1"/>
    <s v="1"/>
    <n v="0"/>
    <n v="0"/>
    <n v="1"/>
    <n v="5.2631578947368425"/>
    <n v="0"/>
    <n v="0"/>
    <n v="18"/>
    <n v="94.73684210526316"/>
    <n v="19"/>
  </r>
  <r>
    <s v="socialmedia2day"/>
    <s v="socialmedia2day"/>
    <m/>
    <m/>
    <m/>
    <m/>
    <m/>
    <m/>
    <m/>
    <m/>
    <s v="No"/>
    <n v="444"/>
    <m/>
    <m/>
    <x v="0"/>
    <d v="2019-06-20T23:15:09.000"/>
    <s v="Have you developed your brand voice yet? What does that even mean? We discussed this and more in our most recent #SMTLive Twitter chat #smm https://t.co/1IPax2UpqG"/>
    <s v="https://www.socialmediatoday.com/news/smtlive-recap-expertly-crafting-your-brand-voice/556982/"/>
    <s v="socialmediatoday.com"/>
    <x v="34"/>
    <m/>
    <s v="http://pbs.twimg.com/profile_images/487242217887502337/qOMRQbPk_normal.jpeg"/>
    <x v="360"/>
    <s v="https://twitter.com/#!/socialmedia2day/status/1141846982761295874"/>
    <m/>
    <m/>
    <s v="1141846982761295874"/>
    <m/>
    <b v="0"/>
    <n v="11"/>
    <s v=""/>
    <b v="0"/>
    <s v="en"/>
    <m/>
    <s v=""/>
    <b v="0"/>
    <n v="8"/>
    <s v=""/>
    <s v="Hootsuite Inc."/>
    <b v="0"/>
    <s v="1141846982761295874"/>
    <s v="Tweet"/>
    <n v="0"/>
    <n v="0"/>
    <m/>
    <m/>
    <m/>
    <m/>
    <m/>
    <m/>
    <m/>
    <m/>
    <n v="23"/>
    <s v="1"/>
    <s v="1"/>
    <n v="0"/>
    <n v="0"/>
    <n v="0"/>
    <n v="0"/>
    <n v="0"/>
    <n v="0"/>
    <n v="25"/>
    <n v="100"/>
    <n v="25"/>
  </r>
  <r>
    <s v="socialmedia2day"/>
    <s v="socialmedia2day"/>
    <m/>
    <m/>
    <m/>
    <m/>
    <m/>
    <m/>
    <m/>
    <m/>
    <s v="No"/>
    <n v="445"/>
    <m/>
    <m/>
    <x v="0"/>
    <d v="2019-06-22T08:30:20.000"/>
    <s v="Our #SMTLive community shared some great insights into developing your brand voice in our most recent Twitter chat #smm https://t.co/1IPax2UpqG"/>
    <s v="https://www.socialmediatoday.com/news/smtlive-recap-expertly-crafting-your-brand-voice/556982/"/>
    <s v="socialmediatoday.com"/>
    <x v="34"/>
    <m/>
    <s v="http://pbs.twimg.com/profile_images/487242217887502337/qOMRQbPk_normal.jpeg"/>
    <x v="361"/>
    <s v="https://twitter.com/#!/socialmedia2day/status/1142349087511126016"/>
    <m/>
    <m/>
    <s v="1142349087511126016"/>
    <m/>
    <b v="0"/>
    <n v="4"/>
    <s v=""/>
    <b v="0"/>
    <s v="en"/>
    <m/>
    <s v=""/>
    <b v="0"/>
    <n v="1"/>
    <s v=""/>
    <s v="Hootsuite Inc."/>
    <b v="0"/>
    <s v="1142349087511126016"/>
    <s v="Tweet"/>
    <n v="0"/>
    <n v="0"/>
    <m/>
    <m/>
    <m/>
    <m/>
    <m/>
    <m/>
    <m/>
    <m/>
    <n v="23"/>
    <s v="1"/>
    <s v="1"/>
    <n v="1"/>
    <n v="5.2631578947368425"/>
    <n v="0"/>
    <n v="0"/>
    <n v="0"/>
    <n v="0"/>
    <n v="18"/>
    <n v="94.73684210526316"/>
    <n v="19"/>
  </r>
  <r>
    <s v="franconegot"/>
    <s v="socialmedia2day"/>
    <m/>
    <m/>
    <m/>
    <m/>
    <m/>
    <m/>
    <m/>
    <m/>
    <s v="No"/>
    <n v="446"/>
    <m/>
    <m/>
    <x v="1"/>
    <d v="2019-06-23T06:10:08.000"/>
    <s v="RT @socialmedia2day: Have you developed your brand voice yet? What does that even mean? We discussed this and more in our most recent #SMTL…"/>
    <m/>
    <m/>
    <x v="4"/>
    <m/>
    <s v="http://pbs.twimg.com/profile_images/713702978440601601/of_6jI2N_normal.jpg"/>
    <x v="362"/>
    <s v="https://twitter.com/#!/franconegot/status/1142676192283254785"/>
    <m/>
    <m/>
    <s v="1142676192283254785"/>
    <m/>
    <b v="0"/>
    <n v="0"/>
    <s v=""/>
    <b v="0"/>
    <s v="en"/>
    <m/>
    <s v=""/>
    <b v="0"/>
    <n v="16"/>
    <s v="1141846982761295874"/>
    <s v="T7 App"/>
    <b v="0"/>
    <s v="1141846982761295874"/>
    <s v="Tweet"/>
    <n v="0"/>
    <n v="0"/>
    <m/>
    <m/>
    <m/>
    <m/>
    <m/>
    <m/>
    <m/>
    <m/>
    <n v="1"/>
    <s v="5"/>
    <s v="1"/>
    <n v="0"/>
    <n v="0"/>
    <n v="0"/>
    <n v="0"/>
    <n v="0"/>
    <n v="0"/>
    <n v="24"/>
    <n v="100"/>
    <n v="24"/>
  </r>
  <r>
    <s v="bypeers"/>
    <s v="bypeers"/>
    <m/>
    <m/>
    <m/>
    <m/>
    <m/>
    <m/>
    <m/>
    <m/>
    <s v="No"/>
    <n v="447"/>
    <m/>
    <m/>
    <x v="0"/>
    <d v="2019-06-23T08:34:07.000"/>
    <s v="Have you developed your brand voice yet? What does that even mean? We discussed this and more in our most recent #SMTLive Twitter chat #smm https://t.co/dkPha7xI1G"/>
    <s v="https://byp.ee/ZBYChq"/>
    <s v="byp.ee"/>
    <x v="34"/>
    <m/>
    <s v="http://pbs.twimg.com/profile_images/765923204380651520/mGV6s7t3_normal.jpg"/>
    <x v="363"/>
    <s v="https://twitter.com/#!/bypeers/status/1142712426753744896"/>
    <m/>
    <m/>
    <s v="1142712426753744896"/>
    <m/>
    <b v="0"/>
    <n v="0"/>
    <s v=""/>
    <b v="0"/>
    <s v="en"/>
    <m/>
    <s v=""/>
    <b v="0"/>
    <n v="0"/>
    <s v=""/>
    <s v="ByPeers Social CRM"/>
    <b v="0"/>
    <s v="1142712426753744896"/>
    <s v="Tweet"/>
    <n v="0"/>
    <n v="0"/>
    <m/>
    <m/>
    <m/>
    <m/>
    <m/>
    <m/>
    <m/>
    <m/>
    <n v="1"/>
    <s v="2"/>
    <s v="2"/>
    <n v="0"/>
    <n v="0"/>
    <n v="0"/>
    <n v="0"/>
    <n v="0"/>
    <n v="0"/>
    <n v="25"/>
    <n v="100"/>
    <n v="25"/>
  </r>
  <r>
    <s v="samirlahlabat"/>
    <s v="samirlahlabat"/>
    <m/>
    <m/>
    <m/>
    <m/>
    <m/>
    <m/>
    <m/>
    <m/>
    <s v="No"/>
    <n v="448"/>
    <m/>
    <m/>
    <x v="0"/>
    <d v="2019-06-16T13:00:23.000"/>
    <s v="#SMTLIve Recap: Defining Brand Voice #socialmedia #SMM https://t.co/jiKnkHHweD"/>
    <s v="https://www.socialmediatoday.com/news/smtlive-recap-defining-brand-voice/556881/"/>
    <s v="socialmediatoday.com"/>
    <x v="39"/>
    <m/>
    <s v="http://pbs.twimg.com/profile_images/1116448696642744322/gfixxYfC_normal.jpg"/>
    <x v="364"/>
    <s v="https://twitter.com/#!/samirlahlabat/status/1140242720021274624"/>
    <m/>
    <m/>
    <s v="1140242720021274624"/>
    <m/>
    <b v="0"/>
    <n v="0"/>
    <s v=""/>
    <b v="0"/>
    <s v="en"/>
    <m/>
    <s v=""/>
    <b v="0"/>
    <n v="0"/>
    <s v=""/>
    <s v="SocialBee.io v2"/>
    <b v="0"/>
    <s v="1140242720021274624"/>
    <s v="Tweet"/>
    <n v="0"/>
    <n v="0"/>
    <m/>
    <m/>
    <m/>
    <m/>
    <m/>
    <m/>
    <m/>
    <m/>
    <n v="2"/>
    <s v="2"/>
    <s v="2"/>
    <n v="0"/>
    <n v="0"/>
    <n v="0"/>
    <n v="0"/>
    <n v="0"/>
    <n v="0"/>
    <n v="7"/>
    <n v="100"/>
    <n v="7"/>
  </r>
  <r>
    <s v="samirlahlabat"/>
    <s v="samirlahlabat"/>
    <m/>
    <m/>
    <m/>
    <m/>
    <m/>
    <m/>
    <m/>
    <m/>
    <s v="No"/>
    <n v="449"/>
    <m/>
    <m/>
    <x v="0"/>
    <d v="2019-06-23T17:00:32.000"/>
    <s v="#SMTLive Recap: Expertly Crafting Your Brand Voice #socialmedia #SMM https://t.co/aS1gGSuOOc"/>
    <s v="https://www.socialmediatoday.com/news/smtlive-recap-expertly-crafting-your-brand-voice/556982/"/>
    <s v="socialmediatoday.com"/>
    <x v="39"/>
    <m/>
    <s v="http://pbs.twimg.com/profile_images/1116448696642744322/gfixxYfC_normal.jpg"/>
    <x v="365"/>
    <s v="https://twitter.com/#!/samirlahlabat/status/1142839869225492481"/>
    <m/>
    <m/>
    <s v="1142839869225492481"/>
    <m/>
    <b v="0"/>
    <n v="0"/>
    <s v=""/>
    <b v="0"/>
    <s v="en"/>
    <m/>
    <s v=""/>
    <b v="0"/>
    <n v="0"/>
    <s v=""/>
    <s v="SocialBee.io v2"/>
    <b v="0"/>
    <s v="1142839869225492481"/>
    <s v="Tweet"/>
    <n v="0"/>
    <n v="0"/>
    <m/>
    <m/>
    <m/>
    <m/>
    <m/>
    <m/>
    <m/>
    <m/>
    <n v="2"/>
    <s v="2"/>
    <s v="2"/>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1">
    <i>
      <x v="1"/>
    </i>
    <i r="1">
      <x v="5"/>
    </i>
    <i r="2">
      <x v="137"/>
    </i>
    <i r="3">
      <x v="8"/>
    </i>
    <i r="2">
      <x v="152"/>
    </i>
    <i r="3">
      <x v="14"/>
    </i>
    <i r="1">
      <x v="6"/>
    </i>
    <i r="2">
      <x v="162"/>
    </i>
    <i r="3">
      <x v="8"/>
    </i>
    <i r="3">
      <x v="23"/>
    </i>
    <i r="2">
      <x v="163"/>
    </i>
    <i r="3">
      <x v="14"/>
    </i>
    <i r="3">
      <x v="15"/>
    </i>
    <i r="3">
      <x v="16"/>
    </i>
    <i r="3">
      <x v="17"/>
    </i>
    <i r="3">
      <x v="18"/>
    </i>
    <i r="3">
      <x v="19"/>
    </i>
    <i r="3">
      <x v="20"/>
    </i>
    <i r="3">
      <x v="21"/>
    </i>
    <i r="2">
      <x v="164"/>
    </i>
    <i r="3">
      <x v="2"/>
    </i>
    <i r="3">
      <x v="3"/>
    </i>
    <i r="3">
      <x v="4"/>
    </i>
    <i r="3">
      <x v="7"/>
    </i>
    <i r="3">
      <x v="8"/>
    </i>
    <i r="3">
      <x v="13"/>
    </i>
    <i r="3">
      <x v="17"/>
    </i>
    <i r="3">
      <x v="19"/>
    </i>
    <i r="3">
      <x v="22"/>
    </i>
    <i r="3">
      <x v="24"/>
    </i>
    <i r="2">
      <x v="165"/>
    </i>
    <i r="3">
      <x v="14"/>
    </i>
    <i r="3">
      <x v="15"/>
    </i>
    <i r="2">
      <x v="167"/>
    </i>
    <i r="3">
      <x v="2"/>
    </i>
    <i r="3">
      <x v="8"/>
    </i>
    <i r="3">
      <x v="17"/>
    </i>
    <i r="2">
      <x v="168"/>
    </i>
    <i r="3">
      <x v="7"/>
    </i>
    <i r="3">
      <x v="8"/>
    </i>
    <i r="3">
      <x v="9"/>
    </i>
    <i r="3">
      <x v="10"/>
    </i>
    <i r="3">
      <x v="11"/>
    </i>
    <i r="3">
      <x v="12"/>
    </i>
    <i r="3">
      <x v="13"/>
    </i>
    <i r="3">
      <x v="14"/>
    </i>
    <i r="3">
      <x v="17"/>
    </i>
    <i r="3">
      <x v="18"/>
    </i>
    <i r="3">
      <x v="20"/>
    </i>
    <i r="3">
      <x v="21"/>
    </i>
    <i r="3">
      <x v="23"/>
    </i>
    <i r="2">
      <x v="169"/>
    </i>
    <i r="3">
      <x v="3"/>
    </i>
    <i r="3">
      <x v="4"/>
    </i>
    <i r="3">
      <x v="5"/>
    </i>
    <i r="3">
      <x v="6"/>
    </i>
    <i r="3">
      <x v="7"/>
    </i>
    <i r="3">
      <x v="8"/>
    </i>
    <i r="3">
      <x v="10"/>
    </i>
    <i r="3">
      <x v="11"/>
    </i>
    <i r="3">
      <x v="15"/>
    </i>
    <i r="3">
      <x v="18"/>
    </i>
    <i r="3">
      <x v="23"/>
    </i>
    <i r="2">
      <x v="170"/>
    </i>
    <i r="3">
      <x v="1"/>
    </i>
    <i r="3">
      <x v="8"/>
    </i>
    <i r="3">
      <x v="9"/>
    </i>
    <i r="3">
      <x v="10"/>
    </i>
    <i r="3">
      <x v="12"/>
    </i>
    <i r="3">
      <x v="15"/>
    </i>
    <i r="3">
      <x v="16"/>
    </i>
    <i r="3">
      <x v="17"/>
    </i>
    <i r="3">
      <x v="19"/>
    </i>
    <i r="3">
      <x v="20"/>
    </i>
    <i r="3">
      <x v="22"/>
    </i>
    <i r="3">
      <x v="23"/>
    </i>
    <i r="3">
      <x v="24"/>
    </i>
    <i r="2">
      <x v="171"/>
    </i>
    <i r="3">
      <x v="1"/>
    </i>
    <i r="3">
      <x v="4"/>
    </i>
    <i r="3">
      <x v="5"/>
    </i>
    <i r="3">
      <x v="7"/>
    </i>
    <i r="3">
      <x v="9"/>
    </i>
    <i r="3">
      <x v="12"/>
    </i>
    <i r="3">
      <x v="18"/>
    </i>
    <i r="3">
      <x v="20"/>
    </i>
    <i r="2">
      <x v="172"/>
    </i>
    <i r="3">
      <x v="3"/>
    </i>
    <i r="3">
      <x v="11"/>
    </i>
    <i r="3">
      <x v="16"/>
    </i>
    <i r="3">
      <x v="17"/>
    </i>
    <i r="3">
      <x v="18"/>
    </i>
    <i r="3">
      <x v="19"/>
    </i>
    <i r="3">
      <x v="20"/>
    </i>
    <i r="3">
      <x v="21"/>
    </i>
    <i r="3">
      <x v="24"/>
    </i>
    <i r="2">
      <x v="173"/>
    </i>
    <i r="3">
      <x v="1"/>
    </i>
    <i r="3">
      <x v="4"/>
    </i>
    <i r="3">
      <x v="6"/>
    </i>
    <i r="3">
      <x v="8"/>
    </i>
    <i r="3">
      <x v="16"/>
    </i>
    <i r="2">
      <x v="174"/>
    </i>
    <i r="3">
      <x v="9"/>
    </i>
    <i r="3">
      <x v="11"/>
    </i>
    <i r="3">
      <x v="14"/>
    </i>
    <i r="2">
      <x v="175"/>
    </i>
    <i r="3">
      <x v="7"/>
    </i>
    <i r="3">
      <x v="9"/>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0">
        <i x="11" s="1"/>
        <i x="10" s="1"/>
        <i x="30" s="1"/>
        <i x="22" s="1"/>
        <i x="7" s="1"/>
        <i x="28" s="1"/>
        <i x="35" s="1"/>
        <i x="37" s="1"/>
        <i x="36" s="1"/>
        <i x="13" s="1"/>
        <i x="3" s="1"/>
        <i x="19" s="1"/>
        <i x="33" s="1"/>
        <i x="32" s="1"/>
        <i x="12" s="1"/>
        <i x="25" s="1"/>
        <i x="0" s="1"/>
        <i x="8" s="1"/>
        <i x="9" s="1"/>
        <i x="2" s="1"/>
        <i x="24" s="1"/>
        <i x="34" s="1"/>
        <i x="20" s="1"/>
        <i x="16" s="1"/>
        <i x="14" s="1"/>
        <i x="21" s="1"/>
        <i x="15" s="1"/>
        <i x="39" s="1"/>
        <i x="29" s="1"/>
        <i x="23" s="1"/>
        <i x="1" s="1"/>
        <i x="6" s="1"/>
        <i x="18" s="1"/>
        <i x="17" s="1"/>
        <i x="5" s="1"/>
        <i x="38" s="1"/>
        <i x="26" s="1"/>
        <i x="31" s="1"/>
        <i x="2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9" totalsRowShown="0" headerRowDxfId="492" dataDxfId="491">
  <autoFilter ref="A2:BL44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232" dataDxfId="231">
  <autoFilter ref="A65: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8" totalsRowShown="0" headerRowDxfId="439" dataDxfId="438">
  <autoFilter ref="A2:BS16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82" totalsRowShown="0" headerRowDxfId="147" dataDxfId="146">
  <autoFilter ref="A1:G108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87" totalsRowShown="0" headerRowDxfId="138" dataDxfId="137">
  <autoFilter ref="A1:L9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73" totalsRowShown="0" headerRowDxfId="64" dataDxfId="63">
  <autoFilter ref="A2:BL3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393" dataDxfId="392">
  <autoFilter ref="A1:C16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today.com/news/smtlive-recap-everything-you-need-to-know-about-tiktok/554765/" TargetMode="External" /><Relationship Id="rId2" Type="http://schemas.openxmlformats.org/officeDocument/2006/relationships/hyperlink" Target="https://www.socialmediatoday.com/news/smtlive-recap-everything-you-need-to-know-about-tiktok/554765/" TargetMode="External" /><Relationship Id="rId3" Type="http://schemas.openxmlformats.org/officeDocument/2006/relationships/hyperlink" Target="https://www.socialmediatoday.com/news/smtlive-recap-how-to-choose-the-right-marketing-automation-system-for-you/552677/?fbclid=IwAR11WWIfeJ6M7eQ7HaZOUKlYlIycwfSkSs6sUDO5xXT6Z6NYPeq8zRLW5YE"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hyperlink" Target="https://twitter.com/socialmedia2day/status/1138476373520068608" TargetMode="External" /><Relationship Id="rId6" Type="http://schemas.openxmlformats.org/officeDocument/2006/relationships/hyperlink" Target="https://twitter.com/socialmedia2day/status/1138478081264562179" TargetMode="External" /><Relationship Id="rId7" Type="http://schemas.openxmlformats.org/officeDocument/2006/relationships/hyperlink" Target="https://twitter.com/socialmedia2day/status/1138481229119053825" TargetMode="External" /><Relationship Id="rId8" Type="http://schemas.openxmlformats.org/officeDocument/2006/relationships/hyperlink" Target="https://twitter.com/socialmedia2day/status/1138485923707068416" TargetMode="External" /><Relationship Id="rId9" Type="http://schemas.openxmlformats.org/officeDocument/2006/relationships/hyperlink" Target="https://twitter.com/socialmedia2day/status/1138488113083367424" TargetMode="External" /><Relationship Id="rId10" Type="http://schemas.openxmlformats.org/officeDocument/2006/relationships/hyperlink" Target="https://twitter.com/socialmedia2day/status/1138489944568193024" TargetMode="External" /><Relationship Id="rId11" Type="http://schemas.openxmlformats.org/officeDocument/2006/relationships/hyperlink" Target="https://twitter.com/socialmedia2day/status/1138476373520068608" TargetMode="External" /><Relationship Id="rId12" Type="http://schemas.openxmlformats.org/officeDocument/2006/relationships/hyperlink" Target="https://twitter.com/socialmedia2day/status/1138478081264562179" TargetMode="External" /><Relationship Id="rId13" Type="http://schemas.openxmlformats.org/officeDocument/2006/relationships/hyperlink" Target="https://twitter.com/MyCorporation/status/1138488927155699713" TargetMode="External" /><Relationship Id="rId14" Type="http://schemas.openxmlformats.org/officeDocument/2006/relationships/hyperlink" Target="https://twitter.com/socialmedia2day/status/1138489944568193024" TargetMode="External" /><Relationship Id="rId15" Type="http://schemas.openxmlformats.org/officeDocument/2006/relationships/hyperlink" Target="https://twitter.com/socialmedia2day/status/1138476373520068608" TargetMode="External" /><Relationship Id="rId16" Type="http://schemas.openxmlformats.org/officeDocument/2006/relationships/hyperlink" Target="https://www.socialmediatoday.com/news/how-to-participate-in-a-twitter-chat/546805/" TargetMode="External" /><Relationship Id="rId17" Type="http://schemas.openxmlformats.org/officeDocument/2006/relationships/hyperlink" Target="https://www.socialmediatoday.com/news/smtlive-recap-defining-brand-voice/556881/?utm_source=dlvr.it&amp;utm_medium=twitter" TargetMode="External" /><Relationship Id="rId18" Type="http://schemas.openxmlformats.org/officeDocument/2006/relationships/hyperlink" Target="https://www.socialmediatoday.com/news/smtlive-recap-defining-brand-voice/556881/" TargetMode="External" /><Relationship Id="rId19" Type="http://schemas.openxmlformats.org/officeDocument/2006/relationships/hyperlink" Target="https://www.socialmediatoday.com/news/smtlive-recap-defining-brand-voice/556881/?utm_source=dlvr.it&amp;utm_medium=twitter" TargetMode="External" /><Relationship Id="rId20" Type="http://schemas.openxmlformats.org/officeDocument/2006/relationships/hyperlink" Target="https://www.socialmediatoday.com/news/smtlive-recap-defining-brand-voice/556881/?utm_source=dlvr.it&amp;utm_medium=twitter" TargetMode="External" /><Relationship Id="rId21" Type="http://schemas.openxmlformats.org/officeDocument/2006/relationships/hyperlink" Target="https://www.socialmediatoday.com/news/smtlive-recap-defining-brand-voice/556881/?utm_source=dlvr.it&amp;utm_medium=twitter" TargetMode="External" /><Relationship Id="rId22" Type="http://schemas.openxmlformats.org/officeDocument/2006/relationships/hyperlink" Target="https://www.socialmediatoday.com/news/smtlive-recap-defining-brand-voice/556881/?utm_source=dlvr.it&amp;utm_medium=twitter" TargetMode="External" /><Relationship Id="rId23" Type="http://schemas.openxmlformats.org/officeDocument/2006/relationships/hyperlink" Target="https://www.socialmediatoday.com/news/smtlive-recap-defining-brand-voice/556881/" TargetMode="External" /><Relationship Id="rId24" Type="http://schemas.openxmlformats.org/officeDocument/2006/relationships/hyperlink" Target="https://www.socialmediatoday.com/news/smtlive-recap-defining-brand-voice/556881/?utm_medium=social&amp;utm_campaign=blog-el-rincon" TargetMode="External" /><Relationship Id="rId25" Type="http://schemas.openxmlformats.org/officeDocument/2006/relationships/hyperlink" Target="https://www.socialmediatoday.com/news/smtlive-recap-defining-brand-voice/556881/" TargetMode="External" /><Relationship Id="rId26" Type="http://schemas.openxmlformats.org/officeDocument/2006/relationships/hyperlink" Target="https://www.socialmediatoday.com/news/smtlive-recap-defining-brand-voice/556881/?utm_source=dlvr.it&amp;utm_medium=twitter" TargetMode="External" /><Relationship Id="rId27" Type="http://schemas.openxmlformats.org/officeDocument/2006/relationships/hyperlink" Target="https://www.socialmediatoday.com/news/smtlive-recap-defining-brand-voice/556881/" TargetMode="External" /><Relationship Id="rId28" Type="http://schemas.openxmlformats.org/officeDocument/2006/relationships/hyperlink" Target="https://www.socialmediatoday.com/news/smtlive-recap-defining-brand-voice/556881/" TargetMode="External" /><Relationship Id="rId29" Type="http://schemas.openxmlformats.org/officeDocument/2006/relationships/hyperlink" Target="https://paper.li/Gregcarrasco/1389547462?edition_id=1ffcb140-910c-11e9-8f2d-002590a5ba2d" TargetMode="External" /><Relationship Id="rId30" Type="http://schemas.openxmlformats.org/officeDocument/2006/relationships/hyperlink" Target="https://www.socialmediatoday.com/news/smtlive-recap-defining-brand-voice/556881/" TargetMode="External" /><Relationship Id="rId31" Type="http://schemas.openxmlformats.org/officeDocument/2006/relationships/hyperlink" Target="https://www.socialmediatoday.com/news/smtlive-recap-defining-brand-voice/556881/" TargetMode="External" /><Relationship Id="rId32" Type="http://schemas.openxmlformats.org/officeDocument/2006/relationships/hyperlink" Target="https://www.socialmediatoday.com/news/smtlive-recap-expertly-crafting-your-brand-voice/556982/" TargetMode="External" /><Relationship Id="rId33" Type="http://schemas.openxmlformats.org/officeDocument/2006/relationships/hyperlink" Target="https://www.socialmediatoday.com/news/smtlive-recap-defining-brand-voice/556881/" TargetMode="External" /><Relationship Id="rId34" Type="http://schemas.openxmlformats.org/officeDocument/2006/relationships/hyperlink" Target="https://www.socialmediatoday.com/news/smtlive-recap-expertly-crafting-your-brand-voice/556982/" TargetMode="External" /><Relationship Id="rId35" Type="http://schemas.openxmlformats.org/officeDocument/2006/relationships/hyperlink" Target="https://www.socialmediatoday.com/news/smtlive-recap-defining-brand-voice/556881/" TargetMode="External" /><Relationship Id="rId36" Type="http://schemas.openxmlformats.org/officeDocument/2006/relationships/hyperlink" Target="https://www.socialmediatoday.com/news/smtlive-recap-expertly-crafting-your-brand-voice/556982/" TargetMode="External" /><Relationship Id="rId37" Type="http://schemas.openxmlformats.org/officeDocument/2006/relationships/hyperlink" Target="https://www.socialmediatoday.com/news/smtlive-recap-defining-brand-voice/556881/" TargetMode="External" /><Relationship Id="rId38" Type="http://schemas.openxmlformats.org/officeDocument/2006/relationships/hyperlink" Target="https://www.socialmediatoday.com/news/smtlive-recap-expertly-crafting-your-brand-voice/556982/" TargetMode="External" /><Relationship Id="rId39" Type="http://schemas.openxmlformats.org/officeDocument/2006/relationships/hyperlink" Target="https://www.socialmediatoday.com/news/smtlive-recap-defining-brand-voice/556881/?utm_source=dlvr.it&amp;utm_medium=twitter" TargetMode="External" /><Relationship Id="rId40" Type="http://schemas.openxmlformats.org/officeDocument/2006/relationships/hyperlink" Target="https://www.socialmediatoday.com/news/smtlive-recap-expertly-crafting-your-brand-voice/556982/?utm_source=dlvr.it&amp;utm_medium=twitter" TargetMode="External" /><Relationship Id="rId41" Type="http://schemas.openxmlformats.org/officeDocument/2006/relationships/hyperlink" Target="https://www.socialmediatoday.com/news/smtlive-recap-everything-you-need-to-know-about-tiktok/554765/?utm_source=dlvr.it&amp;utm_medium=twitter" TargetMode="External" /><Relationship Id="rId42" Type="http://schemas.openxmlformats.org/officeDocument/2006/relationships/hyperlink" Target="https://www.socialmediatoday.com/news/smtlive-recap-everything-you-need-to-know-about-tiktok/554765/?utm_source=dlvr.it&amp;utm_medium=twitter" TargetMode="External" /><Relationship Id="rId43" Type="http://schemas.openxmlformats.org/officeDocument/2006/relationships/hyperlink" Target="https://www.socialmediatoday.com/news/smtlive-recap-defining-brand-voice/556881/?utm_source=dlvr.it&amp;utm_medium=twitter" TargetMode="External" /><Relationship Id="rId44" Type="http://schemas.openxmlformats.org/officeDocument/2006/relationships/hyperlink" Target="https://www.socialmediatoday.com/news/smtlive-recap-expertly-crafting-your-brand-voice/556982/?utm_source=dlvr.it&amp;utm_medium=twitter" TargetMode="External" /><Relationship Id="rId45" Type="http://schemas.openxmlformats.org/officeDocument/2006/relationships/hyperlink" Target="https://www.socialmediatoday.com/news/smtlive-recap-defining-brand-voice/556881/" TargetMode="External" /><Relationship Id="rId46" Type="http://schemas.openxmlformats.org/officeDocument/2006/relationships/hyperlink" Target="https://www.socialmediatoday.com/news/smtlive-recap-expertly-crafting-your-brand-voice/556982/" TargetMode="External" /><Relationship Id="rId47" Type="http://schemas.openxmlformats.org/officeDocument/2006/relationships/hyperlink" Target="https://www.socialmediatoday.com/news/smtlive-recap-defining-brand-voice/556881/" TargetMode="External" /><Relationship Id="rId48" Type="http://schemas.openxmlformats.org/officeDocument/2006/relationships/hyperlink" Target="https://www.socialmediatoday.com/news/smtlive-recap-expertly-crafting-your-brand-voice/556982/" TargetMode="External" /><Relationship Id="rId49" Type="http://schemas.openxmlformats.org/officeDocument/2006/relationships/hyperlink" Target="https://www.socialmediatoday.com/news/smtlive-recap-expertly-crafting-your-brand-voice/556982/?utm_source=dlvr.it&amp;utm_medium=twitter" TargetMode="External" /><Relationship Id="rId50" Type="http://schemas.openxmlformats.org/officeDocument/2006/relationships/hyperlink" Target="https://www.socialmediatoday.com/news/smtlive-recap-defining-brand-voice/556881/?utm_source=dlvr.it&amp;utm_medium=twitter" TargetMode="External" /><Relationship Id="rId51" Type="http://schemas.openxmlformats.org/officeDocument/2006/relationships/hyperlink" Target="https://www.socialmediatoday.com/news/smtlive-recap-expertly-crafting-your-brand-voice/556982/?utm_source=dlvr.it&amp;utm_medium=twitter" TargetMode="External" /><Relationship Id="rId52" Type="http://schemas.openxmlformats.org/officeDocument/2006/relationships/hyperlink" Target="https://www.socialmediatoday.com/news/smtlive-recap-defining-brand-voice/556881/" TargetMode="External" /><Relationship Id="rId53" Type="http://schemas.openxmlformats.org/officeDocument/2006/relationships/hyperlink" Target="https://www.socialmediatoday.com/news/smtlive-recap-expertly-crafting-your-brand-voice/556982/" TargetMode="External" /><Relationship Id="rId54" Type="http://schemas.openxmlformats.org/officeDocument/2006/relationships/hyperlink" Target="https://www.socialmediatoday.com/news/smtlive-recap-defining-brand-voice/556881/?utm_source=Sailthru&amp;utm_medium=email&amp;utm_campaign=Issue:%202019-06-17%20Social%20Media%20Today%20Newsletter%20%5Bissue:21452%5D&amp;utm_term=Social%20Media%20Today" TargetMode="External" /><Relationship Id="rId55" Type="http://schemas.openxmlformats.org/officeDocument/2006/relationships/hyperlink" Target="https://www.socialmediatoday.com/news/smtlive-recap-defining-brand-voice/556881/" TargetMode="External" /><Relationship Id="rId56" Type="http://schemas.openxmlformats.org/officeDocument/2006/relationships/hyperlink" Target="https://www.socialmediatoday.com/news/smtlive-recap-expertly-crafting-your-brand-voice/556982/" TargetMode="External" /><Relationship Id="rId57" Type="http://schemas.openxmlformats.org/officeDocument/2006/relationships/hyperlink" Target="https://www.socialmediatoday.com/news/smtlive-recap-expertly-crafting-your-brand-voice/556982/" TargetMode="External" /><Relationship Id="rId58" Type="http://schemas.openxmlformats.org/officeDocument/2006/relationships/hyperlink" Target="https://www.socialmediatoday.com/news/smtlive-recap-expertly-crafting-your-brand-voice/556982/?utm_source=dlvr.it&amp;utm_medium=twitter" TargetMode="External" /><Relationship Id="rId59" Type="http://schemas.openxmlformats.org/officeDocument/2006/relationships/hyperlink" Target="https://www.socialmediatoday.com/news/smtlive-recap-defining-brand-voice/556881/" TargetMode="External" /><Relationship Id="rId60" Type="http://schemas.openxmlformats.org/officeDocument/2006/relationships/hyperlink" Target="https://www.socialmediatoday.com/news/smtlive-recap-expertly-crafting-your-brand-voice/556982/" TargetMode="External" /><Relationship Id="rId61" Type="http://schemas.openxmlformats.org/officeDocument/2006/relationships/hyperlink" Target="https://www.socialmediatoday.com/news/smtlive-recap-defining-brand-voice/556881/" TargetMode="External" /><Relationship Id="rId62" Type="http://schemas.openxmlformats.org/officeDocument/2006/relationships/hyperlink" Target="https://www.socialmediatoday.com/news/smtlive-recap-expertly-crafting-your-brand-voice/556982/" TargetMode="External" /><Relationship Id="rId63" Type="http://schemas.openxmlformats.org/officeDocument/2006/relationships/hyperlink" Target="https://www.socialmediatoday.com/news/smtlive-recap-defining-brand-voice/556881/?utm_source=dlvr.it&amp;utm_medium=twitter" TargetMode="External" /><Relationship Id="rId64" Type="http://schemas.openxmlformats.org/officeDocument/2006/relationships/hyperlink" Target="https://www.socialmediatoday.com/news/smtlive-recap-expertly-crafting-your-brand-voice/556982/?utm_source=dlvr.it&amp;utm_medium=twitter" TargetMode="External" /><Relationship Id="rId65" Type="http://schemas.openxmlformats.org/officeDocument/2006/relationships/hyperlink" Target="https://www.socialmediatoday.com/news/smtlive-recap-defining-brand-voice/556881/" TargetMode="External" /><Relationship Id="rId66" Type="http://schemas.openxmlformats.org/officeDocument/2006/relationships/hyperlink" Target="https://www.socialmediatoday.com/news/smtlive-recap-defining-brand-voice/556881/" TargetMode="External" /><Relationship Id="rId67" Type="http://schemas.openxmlformats.org/officeDocument/2006/relationships/hyperlink" Target="https://www.socialmediatoday.com/news/smtlive-recap-expertly-crafting-your-brand-voice/556982/" TargetMode="External" /><Relationship Id="rId68" Type="http://schemas.openxmlformats.org/officeDocument/2006/relationships/hyperlink" Target="https://www.socialmediatoday.com/news/smtlive-recap-defining-brand-voice/556881/" TargetMode="External" /><Relationship Id="rId69" Type="http://schemas.openxmlformats.org/officeDocument/2006/relationships/hyperlink" Target="https://www.socialmediatoday.com/news/smtlive-recap-defining-brand-voice/556881/" TargetMode="External" /><Relationship Id="rId70" Type="http://schemas.openxmlformats.org/officeDocument/2006/relationships/hyperlink" Target="https://www.socialmediatoday.com/news/smtlive-recap-expertly-crafting-your-brand-voice/556982/" TargetMode="External" /><Relationship Id="rId71" Type="http://schemas.openxmlformats.org/officeDocument/2006/relationships/hyperlink" Target="https://www.socialmediatoday.com/news/smtlive-recap-expertly-crafting-your-brand-voice/556982/" TargetMode="External" /><Relationship Id="rId72" Type="http://schemas.openxmlformats.org/officeDocument/2006/relationships/hyperlink" Target="https://www.socialmediatoday.com/news/smtlive-recap-expertly-crafting-your-brand-voice/556982/" TargetMode="External" /><Relationship Id="rId73" Type="http://schemas.openxmlformats.org/officeDocument/2006/relationships/hyperlink" Target="https://www.socialmediatoday.com/news/smtlive-recap-defining-brand-voice/556881/?utm_source=dlvr.it&amp;utm_medium=twitter" TargetMode="External" /><Relationship Id="rId74" Type="http://schemas.openxmlformats.org/officeDocument/2006/relationships/hyperlink" Target="https://www.socialmediatoday.com/news/smtlive-recap-expertly-crafting-your-brand-voice/556982/?utm_source=dlvr.it&amp;utm_medium=twitter" TargetMode="External" /><Relationship Id="rId75" Type="http://schemas.openxmlformats.org/officeDocument/2006/relationships/hyperlink" Target="https://www.socialmediatoday.com/news/smtlive-recap-expertly-crafting-your-brand-voice/556982/?utm_source=dlvr.it&amp;utm_medium=twitter" TargetMode="External" /><Relationship Id="rId76" Type="http://schemas.openxmlformats.org/officeDocument/2006/relationships/hyperlink" Target="https://www.businessfast.co.uk/smtlive-recap-defining-brand-voice/" TargetMode="External" /><Relationship Id="rId77" Type="http://schemas.openxmlformats.org/officeDocument/2006/relationships/hyperlink" Target="https://www.techregister.co.uk/smtlive-recap-defining-brand-voice/" TargetMode="External" /><Relationship Id="rId78" Type="http://schemas.openxmlformats.org/officeDocument/2006/relationships/hyperlink" Target="https://www.businessfast.co.uk/smtlive-recap-expertly-crafting-your-brand-voice/" TargetMode="External" /><Relationship Id="rId79" Type="http://schemas.openxmlformats.org/officeDocument/2006/relationships/hyperlink" Target="http://dlvr.it/R6ss4L" TargetMode="External" /><Relationship Id="rId80" Type="http://schemas.openxmlformats.org/officeDocument/2006/relationships/hyperlink" Target="https://www.socialmediatoday.com/news/smtlive-recap-defining-brand-voice/556881/?utm_campaign=meetedgar&amp;utm_medium=social&amp;utm_source=meetedgar.com" TargetMode="External" /><Relationship Id="rId81" Type="http://schemas.openxmlformats.org/officeDocument/2006/relationships/hyperlink" Target="https://www.socialmediatoday.com/news/smtlive-recap-expertly-crafting-your-brand-voice/556982/?utm_campaign=meetedgar&amp;utm_medium=social&amp;utm_source=meetedgar.com" TargetMode="External" /><Relationship Id="rId82" Type="http://schemas.openxmlformats.org/officeDocument/2006/relationships/hyperlink" Target="https://twitter.com/GregoryTSimpson/status/1138482586609696769" TargetMode="External" /><Relationship Id="rId83" Type="http://schemas.openxmlformats.org/officeDocument/2006/relationships/hyperlink" Target="https://www.socialmediatoday.com/news/smtlive-recap-expertly-crafting-your-brand-voice/556982/?utm_source=dlvr.it&amp;utm_medium=twitter" TargetMode="External" /><Relationship Id="rId84" Type="http://schemas.openxmlformats.org/officeDocument/2006/relationships/hyperlink" Target="https://lnkd.in/dKtuje3" TargetMode="External" /><Relationship Id="rId85" Type="http://schemas.openxmlformats.org/officeDocument/2006/relationships/hyperlink" Target="https://www.socialmediatoday.com/news/smtlive-recap-defining-brand-voice/556881/" TargetMode="External" /><Relationship Id="rId86" Type="http://schemas.openxmlformats.org/officeDocument/2006/relationships/hyperlink" Target="https://www.socialmediatoday.com/news/smtlive-recap-expertly-crafting-your-brand-voice/556982/" TargetMode="External" /><Relationship Id="rId87" Type="http://schemas.openxmlformats.org/officeDocument/2006/relationships/hyperlink" Target="https://www.socialmediatoday.com/news/smtlive-recap-defining-brand-voice/556881/?utm_source=dlvr.it&amp;utm_medium=twitter" TargetMode="External" /><Relationship Id="rId88" Type="http://schemas.openxmlformats.org/officeDocument/2006/relationships/hyperlink" Target="https://www.socialmediatoday.com/news/smtlive-recap-expertly-crafting-your-brand-voice/556982/?utm_source=dlvr.it&amp;utm_medium=twitter" TargetMode="External" /><Relationship Id="rId89" Type="http://schemas.openxmlformats.org/officeDocument/2006/relationships/hyperlink" Target="https://www.socialmediatoday.com/news/smtlive-recap-expertly-crafting-your-brand-voice/556982/" TargetMode="External" /><Relationship Id="rId90" Type="http://schemas.openxmlformats.org/officeDocument/2006/relationships/hyperlink" Target="https://www.socialmediatoday.com/news/smtlive-twitter-chat-recap-marketing-your-business-on-linkedin/555692/" TargetMode="External" /><Relationship Id="rId91" Type="http://schemas.openxmlformats.org/officeDocument/2006/relationships/hyperlink" Target="https://www.socialmediatoday.com/news/smtlive-recap-expertly-crafting-your-brand-voice/556982/" TargetMode="External" /><Relationship Id="rId92" Type="http://schemas.openxmlformats.org/officeDocument/2006/relationships/hyperlink" Target="https://www.socialmediatoday.com/news/smtlive-recap-expertly-crafting-your-brand-voice/556982/" TargetMode="External" /><Relationship Id="rId93" Type="http://schemas.openxmlformats.org/officeDocument/2006/relationships/hyperlink" Target="https://www.socialmediatoday.com/news/how-to-participate-in-a-twitter-chat/546805/" TargetMode="External" /><Relationship Id="rId94" Type="http://schemas.openxmlformats.org/officeDocument/2006/relationships/hyperlink" Target="https://www.socialmediatoday.com/news/smtlive-recap-expertly-crafting-your-brand-voice/556982/" TargetMode="External" /><Relationship Id="rId95" Type="http://schemas.openxmlformats.org/officeDocument/2006/relationships/hyperlink" Target="https://www.socialmediatoday.com/news/smtlive-recap-expertly-crafting-your-brand-voice/556982/" TargetMode="External" /><Relationship Id="rId96" Type="http://schemas.openxmlformats.org/officeDocument/2006/relationships/hyperlink" Target="https://www.socialmediatoday.com/news/smtlive-recap-expertly-crafting-your-brand-voice/556982/" TargetMode="External" /><Relationship Id="rId97" Type="http://schemas.openxmlformats.org/officeDocument/2006/relationships/hyperlink" Target="https://www.socialmediatoday.com/news/smtlive-recap-expertly-crafting-your-brand-voice/556982/" TargetMode="External" /><Relationship Id="rId98" Type="http://schemas.openxmlformats.org/officeDocument/2006/relationships/hyperlink" Target="https://www.socialmediatoday.com/news/smtlive-recap-expertly-crafting-your-brand-voice/556982/" TargetMode="External" /><Relationship Id="rId99" Type="http://schemas.openxmlformats.org/officeDocument/2006/relationships/hyperlink" Target="https://www.socialmediatoday.com/news/smtlive-recap-expertly-crafting-your-brand-voice/556982/" TargetMode="External" /><Relationship Id="rId100" Type="http://schemas.openxmlformats.org/officeDocument/2006/relationships/hyperlink" Target="https://www.socialmediatoday.com/news/smtlive-recap-expertly-crafting-your-brand-voice/556982/" TargetMode="External" /><Relationship Id="rId101" Type="http://schemas.openxmlformats.org/officeDocument/2006/relationships/hyperlink" Target="https://www.socialmediatoday.com/news/smtlive-recap-expertly-crafting-your-brand-voice/556982/" TargetMode="External" /><Relationship Id="rId102" Type="http://schemas.openxmlformats.org/officeDocument/2006/relationships/hyperlink" Target="https://twitter.com/socialmedia2day/status/1138475845264297984" TargetMode="External" /><Relationship Id="rId103" Type="http://schemas.openxmlformats.org/officeDocument/2006/relationships/hyperlink" Target="https://twitter.com/socialmedia2day/status/1138480004772315136" TargetMode="External" /><Relationship Id="rId104" Type="http://schemas.openxmlformats.org/officeDocument/2006/relationships/hyperlink" Target="https://twitter.com/socialmedia2day/status/1138488113083367424" TargetMode="External" /><Relationship Id="rId105" Type="http://schemas.openxmlformats.org/officeDocument/2006/relationships/hyperlink" Target="https://twitter.com/socialmedia2day/status/1138489639088590848" TargetMode="External" /><Relationship Id="rId106" Type="http://schemas.openxmlformats.org/officeDocument/2006/relationships/hyperlink" Target="https://twitter.com/socialmedia2day/status/1138489944568193024" TargetMode="External" /><Relationship Id="rId107" Type="http://schemas.openxmlformats.org/officeDocument/2006/relationships/hyperlink" Target="https://twitter.com/socialmedia2day/status/1138491307528208384" TargetMode="External" /><Relationship Id="rId108" Type="http://schemas.openxmlformats.org/officeDocument/2006/relationships/hyperlink" Target="https://twitter.com/socialmedia2day/status/1138493502785032193" TargetMode="External" /><Relationship Id="rId109" Type="http://schemas.openxmlformats.org/officeDocument/2006/relationships/hyperlink" Target="https://www.socialmediatoday.com/news/smtlive-recap-expertly-crafting-your-brand-voice/556982/" TargetMode="External" /><Relationship Id="rId110" Type="http://schemas.openxmlformats.org/officeDocument/2006/relationships/hyperlink" Target="https://www.socialmediatoday.com/news/smtlive-recap-expertly-crafting-your-brand-voice/556982/" TargetMode="External" /><Relationship Id="rId111" Type="http://schemas.openxmlformats.org/officeDocument/2006/relationships/hyperlink" Target="https://www.socialmediatoday.com/news/smtlive-recap-expertly-crafting-your-brand-voice/556982/" TargetMode="External" /><Relationship Id="rId112"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13"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14"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15" Type="http://schemas.openxmlformats.org/officeDocument/2006/relationships/hyperlink" Target="https://www.socialmediatoday.com/news/smtlive-recap-expertly-crafting-your-brand-voice/556982/" TargetMode="External" /><Relationship Id="rId116" Type="http://schemas.openxmlformats.org/officeDocument/2006/relationships/hyperlink" Target="https://twitter.com/MadalynSklar/status/1138313410272215043" TargetMode="External" /><Relationship Id="rId117" Type="http://schemas.openxmlformats.org/officeDocument/2006/relationships/hyperlink" Target="https://www.socialmediatoday.com/news/how-to-participate-in-a-twitter-chat/546805/" TargetMode="External" /><Relationship Id="rId118" Type="http://schemas.openxmlformats.org/officeDocument/2006/relationships/hyperlink" Target="https://twitter.com/CCrossJohnson/status/1138480516875902976" TargetMode="External" /><Relationship Id="rId119" Type="http://schemas.openxmlformats.org/officeDocument/2006/relationships/hyperlink" Target="https://www.socialmediatoday.com/community/" TargetMode="External" /><Relationship Id="rId120" Type="http://schemas.openxmlformats.org/officeDocument/2006/relationships/hyperlink" Target="https://www.socialmediatoday.com/news/smtlive-recap-defining-brand-voice/556881/" TargetMode="External" /><Relationship Id="rId121" Type="http://schemas.openxmlformats.org/officeDocument/2006/relationships/hyperlink" Target="https://www.socialmediatoday.com/news/smtlive-recap-defining-brand-voice/556881/" TargetMode="External" /><Relationship Id="rId122" Type="http://schemas.openxmlformats.org/officeDocument/2006/relationships/hyperlink" Target="https://www.socialmediatoday.com/news/smtlive-recap-defining-brand-voice/556881/" TargetMode="External" /><Relationship Id="rId123" Type="http://schemas.openxmlformats.org/officeDocument/2006/relationships/hyperlink" Target="https://www.socialmediatoday.com/news/smtlive-recap-expertly-crafting-your-brand-voice/556982/" TargetMode="External" /><Relationship Id="rId124" Type="http://schemas.openxmlformats.org/officeDocument/2006/relationships/hyperlink" Target="https://www.socialmediatoday.com/news/smtlive-recap-expertly-crafting-your-brand-voice/556982/" TargetMode="External" /><Relationship Id="rId125" Type="http://schemas.openxmlformats.org/officeDocument/2006/relationships/hyperlink" Target="https://www.socialmediatoday.com/news/smtlive-recap-defining-brand-voice/556881/" TargetMode="External" /><Relationship Id="rId126" Type="http://schemas.openxmlformats.org/officeDocument/2006/relationships/hyperlink" Target="https://www.socialmediatoday.com/news/smtlive-recap-expertly-crafting-your-brand-voice/556982/" TargetMode="External" /><Relationship Id="rId127" Type="http://schemas.openxmlformats.org/officeDocument/2006/relationships/hyperlink" Target="https://www.socialmediatoday.com/news/smtlive-recap-defining-brand-voice/556881/" TargetMode="External" /><Relationship Id="rId128" Type="http://schemas.openxmlformats.org/officeDocument/2006/relationships/hyperlink" Target="https://www.socialmediatoday.com/news/smtlive-recap-expertly-crafting-your-brand-voice/556982/" TargetMode="External" /><Relationship Id="rId129" Type="http://schemas.openxmlformats.org/officeDocument/2006/relationships/hyperlink" Target="https://www.socialmediatoday.com/news/smtlive-recap-expertly-crafting-your-brand-voice/556982/" TargetMode="External" /><Relationship Id="rId130" Type="http://schemas.openxmlformats.org/officeDocument/2006/relationships/hyperlink" Target="https://byp.ee/ZBYChq" TargetMode="External" /><Relationship Id="rId131" Type="http://schemas.openxmlformats.org/officeDocument/2006/relationships/hyperlink" Target="https://www.socialmediatoday.com/news/smtlive-recap-defining-brand-voice/556881/" TargetMode="External" /><Relationship Id="rId132" Type="http://schemas.openxmlformats.org/officeDocument/2006/relationships/hyperlink" Target="https://www.socialmediatoday.com/news/smtlive-recap-expertly-crafting-your-brand-voice/556982/" TargetMode="External" /><Relationship Id="rId133" Type="http://schemas.openxmlformats.org/officeDocument/2006/relationships/hyperlink" Target="https://pbs.twimg.com/media/D8yMr_ZW4AAK8vj.jpg" TargetMode="External" /><Relationship Id="rId134" Type="http://schemas.openxmlformats.org/officeDocument/2006/relationships/hyperlink" Target="https://pbs.twimg.com/media/D8ym1joXsAEwGUB.jpg" TargetMode="External" /><Relationship Id="rId135" Type="http://schemas.openxmlformats.org/officeDocument/2006/relationships/hyperlink" Target="https://pbs.twimg.com/media/D8yyYyHXkAIEE6M.jpg" TargetMode="External" /><Relationship Id="rId136" Type="http://schemas.openxmlformats.org/officeDocument/2006/relationships/hyperlink" Target="https://pbs.twimg.com/tweet_video_thumb/D8y2SIxUwAAzJk9.jpg" TargetMode="External" /><Relationship Id="rId137" Type="http://schemas.openxmlformats.org/officeDocument/2006/relationships/hyperlink" Target="https://pbs.twimg.com/tweet_video_thumb/D8y6_1JXoAAseOT.jpg" TargetMode="External" /><Relationship Id="rId138" Type="http://schemas.openxmlformats.org/officeDocument/2006/relationships/hyperlink" Target="https://pbs.twimg.com/media/D8y6nBWXYAE-u4P.jpg" TargetMode="External" /><Relationship Id="rId139" Type="http://schemas.openxmlformats.org/officeDocument/2006/relationships/hyperlink" Target="https://pbs.twimg.com/media/D8y23erWsAALDrV.jpg" TargetMode="External" /><Relationship Id="rId140" Type="http://schemas.openxmlformats.org/officeDocument/2006/relationships/hyperlink" Target="https://pbs.twimg.com/media/D8yvqlWX4AAiovU.jpg" TargetMode="External" /><Relationship Id="rId141" Type="http://schemas.openxmlformats.org/officeDocument/2006/relationships/hyperlink" Target="https://pbs.twimg.com/media/D8y23erWsAALDrV.jpg" TargetMode="External" /><Relationship Id="rId142" Type="http://schemas.openxmlformats.org/officeDocument/2006/relationships/hyperlink" Target="https://pbs.twimg.com/media/D8y23erWsAALDrV.jpg" TargetMode="External" /><Relationship Id="rId143" Type="http://schemas.openxmlformats.org/officeDocument/2006/relationships/hyperlink" Target="https://pbs.twimg.com/media/D8yyYyHXkAIEE6M.jpg" TargetMode="External" /><Relationship Id="rId144" Type="http://schemas.openxmlformats.org/officeDocument/2006/relationships/hyperlink" Target="https://pbs.twimg.com/media/D8y6nBWXYAE-u4P.jpg" TargetMode="External" /><Relationship Id="rId145" Type="http://schemas.openxmlformats.org/officeDocument/2006/relationships/hyperlink" Target="https://pbs.twimg.com/media/D88jE7EWwAEa7C-.png" TargetMode="External" /><Relationship Id="rId146" Type="http://schemas.openxmlformats.org/officeDocument/2006/relationships/hyperlink" Target="https://pbs.twimg.com/media/D9KgEMXUYAAwP3c.jpg" TargetMode="External" /><Relationship Id="rId147" Type="http://schemas.openxmlformats.org/officeDocument/2006/relationships/hyperlink" Target="https://pbs.twimg.com/media/D9K17TuUYAA5tES.jpg" TargetMode="External" /><Relationship Id="rId148" Type="http://schemas.openxmlformats.org/officeDocument/2006/relationships/hyperlink" Target="https://pbs.twimg.com/media/D9K17WZUwAIrjbL.jpg" TargetMode="External" /><Relationship Id="rId149" Type="http://schemas.openxmlformats.org/officeDocument/2006/relationships/hyperlink" Target="https://pbs.twimg.com/media/D9K_T-sVAAEoPJh.jpg" TargetMode="External" /><Relationship Id="rId150" Type="http://schemas.openxmlformats.org/officeDocument/2006/relationships/hyperlink" Target="https://pbs.twimg.com/media/D9LNRSwU0AMgF38.jpg" TargetMode="External" /><Relationship Id="rId151" Type="http://schemas.openxmlformats.org/officeDocument/2006/relationships/hyperlink" Target="https://pbs.twimg.com/media/D9O4HJWUIAAWmTb.jpg" TargetMode="External" /><Relationship Id="rId152" Type="http://schemas.openxmlformats.org/officeDocument/2006/relationships/hyperlink" Target="https://pbs.twimg.com/media/D9PYhSuUwAA0nmR.jpg" TargetMode="External" /><Relationship Id="rId153" Type="http://schemas.openxmlformats.org/officeDocument/2006/relationships/hyperlink" Target="https://pbs.twimg.com/media/D9QNAiQWwAEQneC.jpg" TargetMode="External" /><Relationship Id="rId154" Type="http://schemas.openxmlformats.org/officeDocument/2006/relationships/hyperlink" Target="https://pbs.twimg.com/media/D8yvqlWX4AAiovU.jpg" TargetMode="External" /><Relationship Id="rId155" Type="http://schemas.openxmlformats.org/officeDocument/2006/relationships/hyperlink" Target="https://pbs.twimg.com/media/D8yyYyHXkAIEE6M.jpg" TargetMode="External" /><Relationship Id="rId156" Type="http://schemas.openxmlformats.org/officeDocument/2006/relationships/hyperlink" Target="https://pbs.twimg.com/media/D9KeWpFUIAIkDFd.jpg" TargetMode="External" /><Relationship Id="rId157" Type="http://schemas.openxmlformats.org/officeDocument/2006/relationships/hyperlink" Target="https://pbs.twimg.com/media/D9U3P_mVAAAr6de.jpg" TargetMode="External" /><Relationship Id="rId158" Type="http://schemas.openxmlformats.org/officeDocument/2006/relationships/hyperlink" Target="https://pbs.twimg.com/media/D6rFVKuUwAMCUw6.jpg" TargetMode="External" /><Relationship Id="rId159" Type="http://schemas.openxmlformats.org/officeDocument/2006/relationships/hyperlink" Target="https://pbs.twimg.com/media/D6rFVKuUwAMCUw6.jpg" TargetMode="External" /><Relationship Id="rId160" Type="http://schemas.openxmlformats.org/officeDocument/2006/relationships/hyperlink" Target="https://pbs.twimg.com/media/D9KeWaEUcAE47oh.jpg" TargetMode="External" /><Relationship Id="rId161" Type="http://schemas.openxmlformats.org/officeDocument/2006/relationships/hyperlink" Target="https://pbs.twimg.com/media/D9U3QAZVUAAf9Ja.jpg" TargetMode="External" /><Relationship Id="rId162" Type="http://schemas.openxmlformats.org/officeDocument/2006/relationships/hyperlink" Target="https://pbs.twimg.com/media/D9VDf_BVAAA0fXi.jpg" TargetMode="External" /><Relationship Id="rId163" Type="http://schemas.openxmlformats.org/officeDocument/2006/relationships/hyperlink" Target="https://pbs.twimg.com/media/D9K900EU0AgxEkT.jpg" TargetMode="External" /><Relationship Id="rId164" Type="http://schemas.openxmlformats.org/officeDocument/2006/relationships/hyperlink" Target="https://pbs.twimg.com/media/D9VF51LUYAAO_wr.jpg" TargetMode="External" /><Relationship Id="rId165" Type="http://schemas.openxmlformats.org/officeDocument/2006/relationships/hyperlink" Target="https://pbs.twimg.com/media/D9VRV41VUAAVs3P.jpg" TargetMode="External" /><Relationship Id="rId166" Type="http://schemas.openxmlformats.org/officeDocument/2006/relationships/hyperlink" Target="https://pbs.twimg.com/media/D9KhNicU4AMQEpC.jpg" TargetMode="External" /><Relationship Id="rId167" Type="http://schemas.openxmlformats.org/officeDocument/2006/relationships/hyperlink" Target="https://pbs.twimg.com/media/D9VaC3AUwAENKcP.jpg" TargetMode="External" /><Relationship Id="rId168" Type="http://schemas.openxmlformats.org/officeDocument/2006/relationships/hyperlink" Target="https://pbs.twimg.com/media/D9Kqtg2VUAAhqGR.jpg" TargetMode="External" /><Relationship Id="rId169" Type="http://schemas.openxmlformats.org/officeDocument/2006/relationships/hyperlink" Target="https://pbs.twimg.com/media/D9U70_FUwAE0t9i.jpg" TargetMode="External" /><Relationship Id="rId170" Type="http://schemas.openxmlformats.org/officeDocument/2006/relationships/hyperlink" Target="https://pbs.twimg.com/media/D9U70_FUwAE0t9i.jpg" TargetMode="External" /><Relationship Id="rId171" Type="http://schemas.openxmlformats.org/officeDocument/2006/relationships/hyperlink" Target="https://pbs.twimg.com/media/D9Z6q55UEAARrzL.jpg" TargetMode="External" /><Relationship Id="rId172" Type="http://schemas.openxmlformats.org/officeDocument/2006/relationships/hyperlink" Target="https://pbs.twimg.com/media/D8y23erWsAALDrV.jpg" TargetMode="External" /><Relationship Id="rId173" Type="http://schemas.openxmlformats.org/officeDocument/2006/relationships/hyperlink" Target="https://pbs.twimg.com/tweet_video_thumb/D8y0KdUVsAAZkE-.jpg" TargetMode="External" /><Relationship Id="rId174" Type="http://schemas.openxmlformats.org/officeDocument/2006/relationships/hyperlink" Target="https://pbs.twimg.com/tweet_video_thumb/D8y2SIxUwAAzJk9.jpg" TargetMode="External" /><Relationship Id="rId175" Type="http://schemas.openxmlformats.org/officeDocument/2006/relationships/hyperlink" Target="https://pbs.twimg.com/tweet_video_thumb/D8y3t2xUYAMR2PB.jpg" TargetMode="External" /><Relationship Id="rId176" Type="http://schemas.openxmlformats.org/officeDocument/2006/relationships/hyperlink" Target="https://pbs.twimg.com/media/D9YNB3sU8AA_wAJ.jpg" TargetMode="External" /><Relationship Id="rId177" Type="http://schemas.openxmlformats.org/officeDocument/2006/relationships/hyperlink" Target="https://pbs.twimg.com/media/D9eP1iIUIAIyCIH.jpg" TargetMode="External" /><Relationship Id="rId178" Type="http://schemas.openxmlformats.org/officeDocument/2006/relationships/hyperlink" Target="https://pbs.twimg.com/media/D8yvqlWX4AAiovU.jpg" TargetMode="External" /><Relationship Id="rId179" Type="http://schemas.openxmlformats.org/officeDocument/2006/relationships/hyperlink" Target="https://pbs.twimg.com/media/D8yyYyHXkAIEE6M.jpg" TargetMode="External" /><Relationship Id="rId180" Type="http://schemas.openxmlformats.org/officeDocument/2006/relationships/hyperlink" Target="https://pbs.twimg.com/tweet_video_thumb/D8y8SYgXoAEd2nF.jpg" TargetMode="External" /><Relationship Id="rId181" Type="http://schemas.openxmlformats.org/officeDocument/2006/relationships/hyperlink" Target="https://pbs.twimg.com/tweet_video_thumb/D8y7cNGW4AMJumm.jpg" TargetMode="External" /><Relationship Id="rId182" Type="http://schemas.openxmlformats.org/officeDocument/2006/relationships/hyperlink" Target="https://pbs.twimg.com/media/D8y6nBWXYAE-u4P.jpg" TargetMode="External" /><Relationship Id="rId183" Type="http://schemas.openxmlformats.org/officeDocument/2006/relationships/hyperlink" Target="https://pbs.twimg.com/media/D8y7JESXoAETtWD.jpg" TargetMode="External" /><Relationship Id="rId184" Type="http://schemas.openxmlformats.org/officeDocument/2006/relationships/hyperlink" Target="https://pbs.twimg.com/tweet_video_thumb/D8y5GtYUcAA3JsY.jpg" TargetMode="External" /><Relationship Id="rId185" Type="http://schemas.openxmlformats.org/officeDocument/2006/relationships/hyperlink" Target="https://pbs.twimg.com/tweet_video_thumb/D8y5odLUYAAo5Cu.jpg" TargetMode="External" /><Relationship Id="rId186" Type="http://schemas.openxmlformats.org/officeDocument/2006/relationships/hyperlink" Target="https://pbs.twimg.com/tweet_video_thumb/D8y7YujUEAALp9f.jpg" TargetMode="External" /><Relationship Id="rId187" Type="http://schemas.openxmlformats.org/officeDocument/2006/relationships/hyperlink" Target="https://pbs.twimg.com/media/D8yyYyHXkAIEE6M.jpg" TargetMode="External" /><Relationship Id="rId188" Type="http://schemas.openxmlformats.org/officeDocument/2006/relationships/hyperlink" Target="https://pbs.twimg.com/tweet_video_thumb/D8ywlujWsAAFM-4.jpg" TargetMode="External" /><Relationship Id="rId189" Type="http://schemas.openxmlformats.org/officeDocument/2006/relationships/hyperlink" Target="https://pbs.twimg.com/tweet_video_thumb/D8y7aQJXsAgmdaQ.jpg" TargetMode="External" /><Relationship Id="rId190" Type="http://schemas.openxmlformats.org/officeDocument/2006/relationships/hyperlink" Target="https://pbs.twimg.com/media/D9Mh8eZWwAMCMB2.jpg" TargetMode="External" /><Relationship Id="rId191" Type="http://schemas.openxmlformats.org/officeDocument/2006/relationships/hyperlink" Target="https://pbs.twimg.com/media/D9WonRjW4AAEK66.jpg" TargetMode="External" /><Relationship Id="rId192" Type="http://schemas.openxmlformats.org/officeDocument/2006/relationships/hyperlink" Target="https://pbs.twimg.com/media/D8ym1joXsAEwGUB.jpg" TargetMode="External" /><Relationship Id="rId193" Type="http://schemas.openxmlformats.org/officeDocument/2006/relationships/hyperlink" Target="https://pbs.twimg.com/media/D8y23erWsAALDrV.jpg" TargetMode="External" /><Relationship Id="rId194" Type="http://schemas.openxmlformats.org/officeDocument/2006/relationships/hyperlink" Target="https://pbs.twimg.com/tweet_video_thumb/D8y5toEWwAEDWeU.jpg" TargetMode="External" /><Relationship Id="rId195" Type="http://schemas.openxmlformats.org/officeDocument/2006/relationships/hyperlink" Target="https://pbs.twimg.com/media/D9g6zMkWwAEeWtb.jpg" TargetMode="External" /><Relationship Id="rId196" Type="http://schemas.openxmlformats.org/officeDocument/2006/relationships/hyperlink" Target="https://pbs.twimg.com/media/D9qRU2lX4AAC_zq.jpg" TargetMode="External" /><Relationship Id="rId197" Type="http://schemas.openxmlformats.org/officeDocument/2006/relationships/hyperlink" Target="https://pbs.twimg.com/tweet_video_thumb/D8ygCq4WsAIH2pw.jpg" TargetMode="External" /><Relationship Id="rId198" Type="http://schemas.openxmlformats.org/officeDocument/2006/relationships/hyperlink" Target="https://pbs.twimg.com/media/D8ym1joXsAEwGUB.jpg" TargetMode="External" /><Relationship Id="rId199" Type="http://schemas.openxmlformats.org/officeDocument/2006/relationships/hyperlink" Target="https://pbs.twimg.com/media/D8yuBeUXUAYGoDQ.jpg" TargetMode="External" /><Relationship Id="rId200" Type="http://schemas.openxmlformats.org/officeDocument/2006/relationships/hyperlink" Target="https://pbs.twimg.com/media/D8yvqlWX4AAiovU.jpg" TargetMode="External" /><Relationship Id="rId201" Type="http://schemas.openxmlformats.org/officeDocument/2006/relationships/hyperlink" Target="https://pbs.twimg.com/media/D8yyYyHXkAIEE6M.jpg" TargetMode="External" /><Relationship Id="rId202" Type="http://schemas.openxmlformats.org/officeDocument/2006/relationships/hyperlink" Target="https://pbs.twimg.com/media/D8y23erWsAALDrV.jpg" TargetMode="External" /><Relationship Id="rId203" Type="http://schemas.openxmlformats.org/officeDocument/2006/relationships/hyperlink" Target="https://pbs.twimg.com/media/D8y6jKmWsAI98Ex.jpg" TargetMode="External" /><Relationship Id="rId204" Type="http://schemas.openxmlformats.org/officeDocument/2006/relationships/hyperlink" Target="http://pbs.twimg.com/profile_images/779710785073262592/u-k02k3g_normal.jpg" TargetMode="External" /><Relationship Id="rId205" Type="http://schemas.openxmlformats.org/officeDocument/2006/relationships/hyperlink" Target="http://pbs.twimg.com/profile_images/827740262348767232/jkrDk2WC_normal.jpg" TargetMode="External" /><Relationship Id="rId206" Type="http://schemas.openxmlformats.org/officeDocument/2006/relationships/hyperlink" Target="http://pbs.twimg.com/profile_images/1142042986949349378/8Tz-i76w_normal.jpg" TargetMode="External" /><Relationship Id="rId207" Type="http://schemas.openxmlformats.org/officeDocument/2006/relationships/hyperlink" Target="https://pbs.twimg.com/media/D8yMr_ZW4AAK8vj.jpg" TargetMode="External" /><Relationship Id="rId208" Type="http://schemas.openxmlformats.org/officeDocument/2006/relationships/hyperlink" Target="https://pbs.twimg.com/media/D8ym1joXsAEwGUB.jpg" TargetMode="External" /><Relationship Id="rId209" Type="http://schemas.openxmlformats.org/officeDocument/2006/relationships/hyperlink" Target="http://pbs.twimg.com/profile_images/1138196305786867712/bPTL_VPl_normal.jpg" TargetMode="External" /><Relationship Id="rId210" Type="http://schemas.openxmlformats.org/officeDocument/2006/relationships/hyperlink" Target="http://pbs.twimg.com/profile_images/1123989893502386177/SXDSPV5W_normal.png" TargetMode="External" /><Relationship Id="rId211" Type="http://schemas.openxmlformats.org/officeDocument/2006/relationships/hyperlink" Target="http://pbs.twimg.com/profile_images/1057051133544415233/G2b7vzsU_normal.jpg" TargetMode="External" /><Relationship Id="rId212" Type="http://schemas.openxmlformats.org/officeDocument/2006/relationships/hyperlink" Target="http://pbs.twimg.com/profile_images/533259350609891328/yAlSdl0H_normal.jpeg" TargetMode="External" /><Relationship Id="rId213" Type="http://schemas.openxmlformats.org/officeDocument/2006/relationships/hyperlink" Target="http://pbs.twimg.com/profile_images/533259350609891328/yAlSdl0H_normal.jpeg" TargetMode="External" /><Relationship Id="rId214" Type="http://schemas.openxmlformats.org/officeDocument/2006/relationships/hyperlink" Target="http://pbs.twimg.com/profile_images/733039850513895429/9DfDLHbP_normal.jpg" TargetMode="External" /><Relationship Id="rId215" Type="http://schemas.openxmlformats.org/officeDocument/2006/relationships/hyperlink" Target="http://pbs.twimg.com/profile_images/1195779228/DSC_0096__1__normal.JPG" TargetMode="External" /><Relationship Id="rId216" Type="http://schemas.openxmlformats.org/officeDocument/2006/relationships/hyperlink" Target="http://pbs.twimg.com/profile_images/1195779228/DSC_0096__1__normal.JPG" TargetMode="External" /><Relationship Id="rId217" Type="http://schemas.openxmlformats.org/officeDocument/2006/relationships/hyperlink" Target="http://pbs.twimg.com/profile_images/883415380957446145/Z6enGChb_normal.jpg" TargetMode="External" /><Relationship Id="rId218" Type="http://schemas.openxmlformats.org/officeDocument/2006/relationships/hyperlink" Target="http://pbs.twimg.com/profile_images/883415380957446145/Z6enGChb_normal.jpg" TargetMode="External" /><Relationship Id="rId219" Type="http://schemas.openxmlformats.org/officeDocument/2006/relationships/hyperlink" Target="https://pbs.twimg.com/media/D8yyYyHXkAIEE6M.jpg" TargetMode="External" /><Relationship Id="rId220" Type="http://schemas.openxmlformats.org/officeDocument/2006/relationships/hyperlink" Target="http://pbs.twimg.com/profile_images/855380026996383746/Yh1tIcw__normal.jpg" TargetMode="External" /><Relationship Id="rId221" Type="http://schemas.openxmlformats.org/officeDocument/2006/relationships/hyperlink" Target="http://pbs.twimg.com/profile_images/1115266224768917509/QBfObhBW_normal.jpg" TargetMode="External" /><Relationship Id="rId222" Type="http://schemas.openxmlformats.org/officeDocument/2006/relationships/hyperlink" Target="https://pbs.twimg.com/tweet_video_thumb/D8y2SIxUwAAzJk9.jpg" TargetMode="External" /><Relationship Id="rId223" Type="http://schemas.openxmlformats.org/officeDocument/2006/relationships/hyperlink" Target="http://pbs.twimg.com/profile_images/1047176622598545408/Gy8L5gwM_normal.jpg" TargetMode="External" /><Relationship Id="rId224" Type="http://schemas.openxmlformats.org/officeDocument/2006/relationships/hyperlink" Target="http://pbs.twimg.com/profile_images/1047176622598545408/Gy8L5gwM_normal.jpg" TargetMode="External" /><Relationship Id="rId225" Type="http://schemas.openxmlformats.org/officeDocument/2006/relationships/hyperlink" Target="http://pbs.twimg.com/profile_images/1126195046754201600/sjUnzhS2_normal.jpg" TargetMode="External" /><Relationship Id="rId226" Type="http://schemas.openxmlformats.org/officeDocument/2006/relationships/hyperlink" Target="http://pbs.twimg.com/profile_images/1061986914918653952/Lzh_LQtZ_normal.jpg" TargetMode="External" /><Relationship Id="rId227" Type="http://schemas.openxmlformats.org/officeDocument/2006/relationships/hyperlink" Target="http://pbs.twimg.com/profile_images/1061986914918653952/Lzh_LQtZ_normal.jpg" TargetMode="External" /><Relationship Id="rId228" Type="http://schemas.openxmlformats.org/officeDocument/2006/relationships/hyperlink" Target="http://pbs.twimg.com/profile_images/1061986914918653952/Lzh_LQtZ_normal.jpg" TargetMode="External" /><Relationship Id="rId229" Type="http://schemas.openxmlformats.org/officeDocument/2006/relationships/hyperlink" Target="http://pbs.twimg.com/profile_images/1061986914918653952/Lzh_LQtZ_normal.jpg" TargetMode="External" /><Relationship Id="rId230" Type="http://schemas.openxmlformats.org/officeDocument/2006/relationships/hyperlink" Target="http://pbs.twimg.com/profile_images/1061986914918653952/Lzh_LQtZ_normal.jpg" TargetMode="External" /><Relationship Id="rId231" Type="http://schemas.openxmlformats.org/officeDocument/2006/relationships/hyperlink" Target="http://pbs.twimg.com/profile_images/1061986914918653952/Lzh_LQtZ_normal.jpg" TargetMode="External" /><Relationship Id="rId232" Type="http://schemas.openxmlformats.org/officeDocument/2006/relationships/hyperlink" Target="http://pbs.twimg.com/profile_images/1061986914918653952/Lzh_LQtZ_normal.jpg" TargetMode="External" /><Relationship Id="rId233" Type="http://schemas.openxmlformats.org/officeDocument/2006/relationships/hyperlink" Target="http://pbs.twimg.com/profile_images/1061986914918653952/Lzh_LQtZ_normal.jpg" TargetMode="External" /><Relationship Id="rId234" Type="http://schemas.openxmlformats.org/officeDocument/2006/relationships/hyperlink" Target="http://pbs.twimg.com/profile_images/1061986914918653952/Lzh_LQtZ_normal.jpg" TargetMode="External" /><Relationship Id="rId235" Type="http://schemas.openxmlformats.org/officeDocument/2006/relationships/hyperlink" Target="https://pbs.twimg.com/tweet_video_thumb/D8y6_1JXoAAseOT.jpg" TargetMode="External" /><Relationship Id="rId236" Type="http://schemas.openxmlformats.org/officeDocument/2006/relationships/hyperlink" Target="https://pbs.twimg.com/media/D8y6nBWXYAE-u4P.jpg" TargetMode="External" /><Relationship Id="rId237" Type="http://schemas.openxmlformats.org/officeDocument/2006/relationships/hyperlink" Target="http://pbs.twimg.com/profile_images/748933945954275328/pPLGvcTn_normal.jpg" TargetMode="External" /><Relationship Id="rId238" Type="http://schemas.openxmlformats.org/officeDocument/2006/relationships/hyperlink" Target="http://pbs.twimg.com/profile_images/748933945954275328/pPLGvcTn_normal.jpg" TargetMode="External" /><Relationship Id="rId239" Type="http://schemas.openxmlformats.org/officeDocument/2006/relationships/hyperlink" Target="http://pbs.twimg.com/profile_images/748933945954275328/pPLGvcTn_normal.jpg" TargetMode="External" /><Relationship Id="rId240" Type="http://schemas.openxmlformats.org/officeDocument/2006/relationships/hyperlink" Target="http://pbs.twimg.com/profile_images/748933945954275328/pPLGvcTn_normal.jpg" TargetMode="External" /><Relationship Id="rId241" Type="http://schemas.openxmlformats.org/officeDocument/2006/relationships/hyperlink" Target="http://pbs.twimg.com/profile_images/748933945954275328/pPLGvcTn_normal.jpg" TargetMode="External" /><Relationship Id="rId242" Type="http://schemas.openxmlformats.org/officeDocument/2006/relationships/hyperlink" Target="http://pbs.twimg.com/profile_images/748933945954275328/pPLGvcTn_normal.jpg" TargetMode="External" /><Relationship Id="rId243" Type="http://schemas.openxmlformats.org/officeDocument/2006/relationships/hyperlink" Target="http://pbs.twimg.com/profile_images/1110483046447362048/AVdBThSa_normal.jpg" TargetMode="External" /><Relationship Id="rId244" Type="http://schemas.openxmlformats.org/officeDocument/2006/relationships/hyperlink" Target="http://pbs.twimg.com/profile_images/1110483046447362048/AVdBThSa_normal.jpg" TargetMode="External" /><Relationship Id="rId245" Type="http://schemas.openxmlformats.org/officeDocument/2006/relationships/hyperlink" Target="http://pbs.twimg.com/profile_images/1110483046447362048/AVdBThSa_normal.jpg" TargetMode="External" /><Relationship Id="rId246" Type="http://schemas.openxmlformats.org/officeDocument/2006/relationships/hyperlink" Target="http://pbs.twimg.com/profile_images/1110483046447362048/AVdBThSa_normal.jpg" TargetMode="External" /><Relationship Id="rId247" Type="http://schemas.openxmlformats.org/officeDocument/2006/relationships/hyperlink" Target="http://pbs.twimg.com/profile_images/1110483046447362048/AVdBThSa_normal.jpg" TargetMode="External" /><Relationship Id="rId248" Type="http://schemas.openxmlformats.org/officeDocument/2006/relationships/hyperlink" Target="http://pbs.twimg.com/profile_images/1110483046447362048/AVdBThSa_normal.jpg" TargetMode="External" /><Relationship Id="rId249" Type="http://schemas.openxmlformats.org/officeDocument/2006/relationships/hyperlink" Target="http://pbs.twimg.com/profile_images/1059516129595412480/hpvZYEdv_normal.jpg" TargetMode="External" /><Relationship Id="rId250" Type="http://schemas.openxmlformats.org/officeDocument/2006/relationships/hyperlink" Target="http://pbs.twimg.com/profile_images/1101179954337902593/oe-YzmFj_normal.png" TargetMode="External" /><Relationship Id="rId251" Type="http://schemas.openxmlformats.org/officeDocument/2006/relationships/hyperlink" Target="http://pbs.twimg.com/profile_images/1002736917245583365/92bfic81_normal.jpg" TargetMode="External" /><Relationship Id="rId252" Type="http://schemas.openxmlformats.org/officeDocument/2006/relationships/hyperlink" Target="http://pbs.twimg.com/profile_images/1002736917245583365/92bfic81_normal.jpg" TargetMode="External" /><Relationship Id="rId253" Type="http://schemas.openxmlformats.org/officeDocument/2006/relationships/hyperlink" Target="http://pbs.twimg.com/profile_images/1002736917245583365/92bfic81_normal.jpg" TargetMode="External" /><Relationship Id="rId254" Type="http://schemas.openxmlformats.org/officeDocument/2006/relationships/hyperlink" Target="http://pbs.twimg.com/profile_images/1002736917245583365/92bfic81_normal.jpg" TargetMode="External" /><Relationship Id="rId255" Type="http://schemas.openxmlformats.org/officeDocument/2006/relationships/hyperlink" Target="http://pbs.twimg.com/profile_images/1002736917245583365/92bfic81_normal.jpg" TargetMode="External" /><Relationship Id="rId256" Type="http://schemas.openxmlformats.org/officeDocument/2006/relationships/hyperlink" Target="http://pbs.twimg.com/profile_images/1002736917245583365/92bfic81_normal.jpg" TargetMode="External" /><Relationship Id="rId257" Type="http://schemas.openxmlformats.org/officeDocument/2006/relationships/hyperlink" Target="http://pbs.twimg.com/profile_images/1032020484244692993/5XxqoziN_normal.jpg" TargetMode="External" /><Relationship Id="rId258" Type="http://schemas.openxmlformats.org/officeDocument/2006/relationships/hyperlink" Target="http://pbs.twimg.com/profile_images/1032020484244692993/5XxqoziN_normal.jpg" TargetMode="External" /><Relationship Id="rId259" Type="http://schemas.openxmlformats.org/officeDocument/2006/relationships/hyperlink" Target="http://pbs.twimg.com/profile_images/1032020484244692993/5XxqoziN_normal.jpg" TargetMode="External" /><Relationship Id="rId260" Type="http://schemas.openxmlformats.org/officeDocument/2006/relationships/hyperlink" Target="http://pbs.twimg.com/profile_images/1120002100065337344/sZwDtunJ_normal.jpg" TargetMode="External" /><Relationship Id="rId261" Type="http://schemas.openxmlformats.org/officeDocument/2006/relationships/hyperlink" Target="http://pbs.twimg.com/profile_images/1120002100065337344/sZwDtunJ_normal.jpg" TargetMode="External" /><Relationship Id="rId262" Type="http://schemas.openxmlformats.org/officeDocument/2006/relationships/hyperlink" Target="http://pbs.twimg.com/profile_images/1120002100065337344/sZwDtunJ_normal.jpg" TargetMode="External" /><Relationship Id="rId263" Type="http://schemas.openxmlformats.org/officeDocument/2006/relationships/hyperlink" Target="http://pbs.twimg.com/profile_images/1120002100065337344/sZwDtunJ_normal.jpg" TargetMode="External" /><Relationship Id="rId264" Type="http://schemas.openxmlformats.org/officeDocument/2006/relationships/hyperlink" Target="http://pbs.twimg.com/profile_images/684125845523267584/-4NuXHdc_normal.jpg" TargetMode="External" /><Relationship Id="rId265" Type="http://schemas.openxmlformats.org/officeDocument/2006/relationships/hyperlink" Target="http://pbs.twimg.com/profile_images/684125845523267584/-4NuXHdc_normal.jpg" TargetMode="External" /><Relationship Id="rId266" Type="http://schemas.openxmlformats.org/officeDocument/2006/relationships/hyperlink" Target="http://pbs.twimg.com/profile_images/684125845523267584/-4NuXHdc_normal.jpg" TargetMode="External" /><Relationship Id="rId267" Type="http://schemas.openxmlformats.org/officeDocument/2006/relationships/hyperlink" Target="http://pbs.twimg.com/profile_images/1138519290146168833/oN7cTwxJ_normal.png" TargetMode="External" /><Relationship Id="rId268" Type="http://schemas.openxmlformats.org/officeDocument/2006/relationships/hyperlink" Target="https://pbs.twimg.com/media/D8y23erWsAALDrV.jpg" TargetMode="External" /><Relationship Id="rId269" Type="http://schemas.openxmlformats.org/officeDocument/2006/relationships/hyperlink" Target="https://pbs.twimg.com/media/D8yvqlWX4AAiovU.jpg" TargetMode="External" /><Relationship Id="rId270" Type="http://schemas.openxmlformats.org/officeDocument/2006/relationships/hyperlink" Target="http://pbs.twimg.com/profile_images/1135082121033330688/STyHI94p_normal.jpg" TargetMode="External" /><Relationship Id="rId271" Type="http://schemas.openxmlformats.org/officeDocument/2006/relationships/hyperlink" Target="http://pbs.twimg.com/profile_images/3696085537/aa6f87a66956844581148fc800933dca_normal.jpeg" TargetMode="External" /><Relationship Id="rId272" Type="http://schemas.openxmlformats.org/officeDocument/2006/relationships/hyperlink" Target="http://pbs.twimg.com/profile_images/1060019467059572739/DgAu2XEg_normal.jpg" TargetMode="External" /><Relationship Id="rId273" Type="http://schemas.openxmlformats.org/officeDocument/2006/relationships/hyperlink" Target="http://pbs.twimg.com/profile_images/1135600777395707904/S7EjEmET_normal.png" TargetMode="External" /><Relationship Id="rId274" Type="http://schemas.openxmlformats.org/officeDocument/2006/relationships/hyperlink" Target="http://pbs.twimg.com/profile_images/1135600777395707904/S7EjEmET_normal.png" TargetMode="External" /><Relationship Id="rId275" Type="http://schemas.openxmlformats.org/officeDocument/2006/relationships/hyperlink" Target="http://pbs.twimg.com/profile_images/1135600777395707904/S7EjEmET_normal.png" TargetMode="External" /><Relationship Id="rId276" Type="http://schemas.openxmlformats.org/officeDocument/2006/relationships/hyperlink" Target="http://pbs.twimg.com/profile_images/1135600777395707904/S7EjEmET_normal.png" TargetMode="External" /><Relationship Id="rId277" Type="http://schemas.openxmlformats.org/officeDocument/2006/relationships/hyperlink" Target="http://pbs.twimg.com/profile_images/1141990914212212736/0ukWK_SU_normal.jpg" TargetMode="External" /><Relationship Id="rId278" Type="http://schemas.openxmlformats.org/officeDocument/2006/relationships/hyperlink" Target="http://pbs.twimg.com/profile_images/1106697498570227712/B6w3qb3N_normal.jpg" TargetMode="External" /><Relationship Id="rId279" Type="http://schemas.openxmlformats.org/officeDocument/2006/relationships/hyperlink" Target="https://pbs.twimg.com/media/D8y23erWsAALDrV.jpg" TargetMode="External" /><Relationship Id="rId280" Type="http://schemas.openxmlformats.org/officeDocument/2006/relationships/hyperlink" Target="http://pbs.twimg.com/profile_images/1042846734316130304/XRDTQffN_normal.jpg" TargetMode="External" /><Relationship Id="rId281" Type="http://schemas.openxmlformats.org/officeDocument/2006/relationships/hyperlink" Target="http://pbs.twimg.com/profile_images/1042846734316130304/XRDTQffN_normal.jpg" TargetMode="External" /><Relationship Id="rId282" Type="http://schemas.openxmlformats.org/officeDocument/2006/relationships/hyperlink" Target="http://pbs.twimg.com/profile_images/660805633038401536/awevEdb9_normal.jpg" TargetMode="External" /><Relationship Id="rId283" Type="http://schemas.openxmlformats.org/officeDocument/2006/relationships/hyperlink" Target="http://pbs.twimg.com/profile_images/864593738567303168/PJVeXsri_normal.jpg" TargetMode="External" /><Relationship Id="rId284" Type="http://schemas.openxmlformats.org/officeDocument/2006/relationships/hyperlink" Target="http://pbs.twimg.com/profile_images/1138886860447649792/cwUSCwuR_normal.png" TargetMode="External" /><Relationship Id="rId285" Type="http://schemas.openxmlformats.org/officeDocument/2006/relationships/hyperlink" Target="http://pbs.twimg.com/profile_images/1138886860447649792/cwUSCwuR_normal.png" TargetMode="External" /><Relationship Id="rId286" Type="http://schemas.openxmlformats.org/officeDocument/2006/relationships/hyperlink" Target="https://pbs.twimg.com/media/D8y23erWsAALDrV.jpg" TargetMode="External" /><Relationship Id="rId287" Type="http://schemas.openxmlformats.org/officeDocument/2006/relationships/hyperlink" Target="https://pbs.twimg.com/media/D8yyYyHXkAIEE6M.jpg" TargetMode="External" /><Relationship Id="rId288" Type="http://schemas.openxmlformats.org/officeDocument/2006/relationships/hyperlink" Target="http://pbs.twimg.com/profile_images/1078129974941569025/igBP3cwg_normal.jpg" TargetMode="External" /><Relationship Id="rId289" Type="http://schemas.openxmlformats.org/officeDocument/2006/relationships/hyperlink" Target="http://pbs.twimg.com/profile_images/853917644323524609/IPwyTFm2_normal.jpg" TargetMode="External" /><Relationship Id="rId290" Type="http://schemas.openxmlformats.org/officeDocument/2006/relationships/hyperlink" Target="http://pbs.twimg.com/profile_images/1035920562558652417/WEh7FXgL_normal.jpg" TargetMode="External" /><Relationship Id="rId291" Type="http://schemas.openxmlformats.org/officeDocument/2006/relationships/hyperlink" Target="http://pbs.twimg.com/profile_images/1035920562558652417/WEh7FXgL_normal.jpg" TargetMode="External" /><Relationship Id="rId292" Type="http://schemas.openxmlformats.org/officeDocument/2006/relationships/hyperlink" Target="http://pbs.twimg.com/profile_images/1035920562558652417/WEh7FXgL_normal.jpg" TargetMode="External" /><Relationship Id="rId293" Type="http://schemas.openxmlformats.org/officeDocument/2006/relationships/hyperlink" Target="http://pbs.twimg.com/profile_images/1035920562558652417/WEh7FXgL_normal.jpg" TargetMode="External" /><Relationship Id="rId294" Type="http://schemas.openxmlformats.org/officeDocument/2006/relationships/hyperlink" Target="http://pbs.twimg.com/profile_images/1035920562558652417/WEh7FXgL_normal.jpg" TargetMode="External" /><Relationship Id="rId295" Type="http://schemas.openxmlformats.org/officeDocument/2006/relationships/hyperlink" Target="http://pbs.twimg.com/profile_images/1127843538324996096/-HGW9NxC_normal.png" TargetMode="External" /><Relationship Id="rId296" Type="http://schemas.openxmlformats.org/officeDocument/2006/relationships/hyperlink" Target="http://pbs.twimg.com/profile_images/1052820122946215936/gMUo-CC0_normal.jpg" TargetMode="External" /><Relationship Id="rId297" Type="http://schemas.openxmlformats.org/officeDocument/2006/relationships/hyperlink" Target="https://pbs.twimg.com/media/D8y6nBWXYAE-u4P.jpg" TargetMode="External" /><Relationship Id="rId298" Type="http://schemas.openxmlformats.org/officeDocument/2006/relationships/hyperlink" Target="http://pbs.twimg.com/profile_images/1136326613962858501/pVINrp4B_normal.jpg" TargetMode="External" /><Relationship Id="rId299" Type="http://schemas.openxmlformats.org/officeDocument/2006/relationships/hyperlink" Target="http://pbs.twimg.com/profile_images/882000197437583360/5YsrbFEf_normal.jpg" TargetMode="External" /><Relationship Id="rId300" Type="http://schemas.openxmlformats.org/officeDocument/2006/relationships/hyperlink" Target="http://pbs.twimg.com/profile_images/871790645861654528/qu7C766i_normal.jpg" TargetMode="External" /><Relationship Id="rId301" Type="http://schemas.openxmlformats.org/officeDocument/2006/relationships/hyperlink" Target="http://pbs.twimg.com/profile_images/472060260425801728/W4THeuJz_normal.jpeg" TargetMode="External" /><Relationship Id="rId302" Type="http://schemas.openxmlformats.org/officeDocument/2006/relationships/hyperlink" Target="https://pbs.twimg.com/media/D88jE7EWwAEa7C-.png" TargetMode="External" /><Relationship Id="rId303" Type="http://schemas.openxmlformats.org/officeDocument/2006/relationships/hyperlink" Target="http://pbs.twimg.com/profile_images/1050432840511438850/K6vKTiWm_normal.jpg" TargetMode="External" /><Relationship Id="rId304" Type="http://schemas.openxmlformats.org/officeDocument/2006/relationships/hyperlink" Target="http://pbs.twimg.com/profile_images/1050432840511438850/K6vKTiWm_normal.jpg" TargetMode="External" /><Relationship Id="rId305" Type="http://schemas.openxmlformats.org/officeDocument/2006/relationships/hyperlink" Target="http://pbs.twimg.com/profile_images/750618747463950336/ty1a2AYQ_normal.jpg" TargetMode="External" /><Relationship Id="rId306" Type="http://schemas.openxmlformats.org/officeDocument/2006/relationships/hyperlink" Target="https://pbs.twimg.com/media/D9KgEMXUYAAwP3c.jpg" TargetMode="External" /><Relationship Id="rId307" Type="http://schemas.openxmlformats.org/officeDocument/2006/relationships/hyperlink" Target="http://pbs.twimg.com/profile_images/1938038343/R-SM_normal.jpg" TargetMode="External" /><Relationship Id="rId308" Type="http://schemas.openxmlformats.org/officeDocument/2006/relationships/hyperlink" Target="https://pbs.twimg.com/media/D9K17TuUYAA5tES.jpg" TargetMode="External" /><Relationship Id="rId309" Type="http://schemas.openxmlformats.org/officeDocument/2006/relationships/hyperlink" Target="https://pbs.twimg.com/media/D9K17WZUwAIrjbL.jpg" TargetMode="External" /><Relationship Id="rId310" Type="http://schemas.openxmlformats.org/officeDocument/2006/relationships/hyperlink" Target="https://pbs.twimg.com/media/D9K_T-sVAAEoPJh.jpg" TargetMode="External" /><Relationship Id="rId311" Type="http://schemas.openxmlformats.org/officeDocument/2006/relationships/hyperlink" Target="https://pbs.twimg.com/media/D9LNRSwU0AMgF38.jpg" TargetMode="External" /><Relationship Id="rId312" Type="http://schemas.openxmlformats.org/officeDocument/2006/relationships/hyperlink" Target="http://pbs.twimg.com/profile_images/927317502467731462/kJo1PAci_normal.jpg" TargetMode="External" /><Relationship Id="rId313" Type="http://schemas.openxmlformats.org/officeDocument/2006/relationships/hyperlink" Target="http://pbs.twimg.com/profile_images/2999967920/e6dc0306e5abed340cb05796022c6693_normal.jpeg" TargetMode="External" /><Relationship Id="rId314" Type="http://schemas.openxmlformats.org/officeDocument/2006/relationships/hyperlink" Target="http://pbs.twimg.com/profile_images/909753155977601024/EJDt8aR2_normal.jpg" TargetMode="External" /><Relationship Id="rId315" Type="http://schemas.openxmlformats.org/officeDocument/2006/relationships/hyperlink" Target="http://pbs.twimg.com/profile_images/378800000703257226/b667c7ecaeb46c9739e14925399d4085_normal.png" TargetMode="External" /><Relationship Id="rId316" Type="http://schemas.openxmlformats.org/officeDocument/2006/relationships/hyperlink" Target="https://pbs.twimg.com/media/D9O4HJWUIAAWmTb.jpg" TargetMode="External" /><Relationship Id="rId317" Type="http://schemas.openxmlformats.org/officeDocument/2006/relationships/hyperlink" Target="https://pbs.twimg.com/media/D9PYhSuUwAA0nmR.jpg" TargetMode="External" /><Relationship Id="rId318" Type="http://schemas.openxmlformats.org/officeDocument/2006/relationships/hyperlink" Target="http://pbs.twimg.com/profile_images/2856946373/36c9a22603b705821a368c884a7d169e_normal.png" TargetMode="External" /><Relationship Id="rId319" Type="http://schemas.openxmlformats.org/officeDocument/2006/relationships/hyperlink" Target="http://pbs.twimg.com/profile_images/3435106359/07dc0d8e6f141dd3500a59b1edbbbd87_normal.png" TargetMode="External" /><Relationship Id="rId320" Type="http://schemas.openxmlformats.org/officeDocument/2006/relationships/hyperlink" Target="https://pbs.twimg.com/media/D9QNAiQWwAEQneC.jpg" TargetMode="External" /><Relationship Id="rId321" Type="http://schemas.openxmlformats.org/officeDocument/2006/relationships/hyperlink" Target="http://pbs.twimg.com/profile_images/1133969845035380736/3Ht10o66_normal.jpg" TargetMode="External" /><Relationship Id="rId322" Type="http://schemas.openxmlformats.org/officeDocument/2006/relationships/hyperlink" Target="http://pbs.twimg.com/profile_images/378800000833619103/c20c5ea7ed0f15bfae45152643dd121d_normal.jpeg" TargetMode="External" /><Relationship Id="rId323" Type="http://schemas.openxmlformats.org/officeDocument/2006/relationships/hyperlink" Target="http://pbs.twimg.com/profile_images/913837869034176512/tiHXsYeu_normal.jpg" TargetMode="External" /><Relationship Id="rId324" Type="http://schemas.openxmlformats.org/officeDocument/2006/relationships/hyperlink" Target="http://pbs.twimg.com/profile_images/1131778643003301888/z19P-nGD_normal.jpg" TargetMode="External" /><Relationship Id="rId325" Type="http://schemas.openxmlformats.org/officeDocument/2006/relationships/hyperlink" Target="https://pbs.twimg.com/media/D8yvqlWX4AAiovU.jpg" TargetMode="External" /><Relationship Id="rId326" Type="http://schemas.openxmlformats.org/officeDocument/2006/relationships/hyperlink" Target="https://pbs.twimg.com/media/D8yyYyHXkAIEE6M.jpg" TargetMode="External" /><Relationship Id="rId327" Type="http://schemas.openxmlformats.org/officeDocument/2006/relationships/hyperlink" Target="http://pbs.twimg.com/profile_images/706622262892490753/LB1AjIS-_normal.jpg" TargetMode="External" /><Relationship Id="rId328" Type="http://schemas.openxmlformats.org/officeDocument/2006/relationships/hyperlink" Target="http://pbs.twimg.com/profile_images/706622262892490753/LB1AjIS-_normal.jpg" TargetMode="External" /><Relationship Id="rId329" Type="http://schemas.openxmlformats.org/officeDocument/2006/relationships/hyperlink" Target="http://pbs.twimg.com/profile_images/1080028028284166144/PR__WlG7_normal.jpg" TargetMode="External" /><Relationship Id="rId330" Type="http://schemas.openxmlformats.org/officeDocument/2006/relationships/hyperlink" Target="http://pbs.twimg.com/profile_images/1080028028284166144/PR__WlG7_normal.jpg" TargetMode="External" /><Relationship Id="rId331" Type="http://schemas.openxmlformats.org/officeDocument/2006/relationships/hyperlink" Target="http://pbs.twimg.com/profile_images/1117715035411718144/8V_Gkzcx_normal.jpg" TargetMode="External" /><Relationship Id="rId332" Type="http://schemas.openxmlformats.org/officeDocument/2006/relationships/hyperlink" Target="http://pbs.twimg.com/profile_images/1117715035411718144/8V_Gkzcx_normal.jpg" TargetMode="External" /><Relationship Id="rId333" Type="http://schemas.openxmlformats.org/officeDocument/2006/relationships/hyperlink" Target="http://pbs.twimg.com/profile_images/846409220832473088/-1Wh0Keo_normal.jpg" TargetMode="External" /><Relationship Id="rId334" Type="http://schemas.openxmlformats.org/officeDocument/2006/relationships/hyperlink" Target="http://pbs.twimg.com/profile_images/846409220832473088/-1Wh0Keo_normal.jpg" TargetMode="External" /><Relationship Id="rId335" Type="http://schemas.openxmlformats.org/officeDocument/2006/relationships/hyperlink" Target="https://pbs.twimg.com/media/D9KeWpFUIAIkDFd.jpg" TargetMode="External" /><Relationship Id="rId336" Type="http://schemas.openxmlformats.org/officeDocument/2006/relationships/hyperlink" Target="https://pbs.twimg.com/media/D9U3P_mVAAAr6de.jpg" TargetMode="External" /><Relationship Id="rId337" Type="http://schemas.openxmlformats.org/officeDocument/2006/relationships/hyperlink" Target="https://pbs.twimg.com/media/D6rFVKuUwAMCUw6.jpg" TargetMode="External" /><Relationship Id="rId338" Type="http://schemas.openxmlformats.org/officeDocument/2006/relationships/hyperlink" Target="https://pbs.twimg.com/media/D6rFVKuUwAMCUw6.jpg" TargetMode="External" /><Relationship Id="rId339" Type="http://schemas.openxmlformats.org/officeDocument/2006/relationships/hyperlink" Target="https://pbs.twimg.com/media/D9KeWaEUcAE47oh.jpg" TargetMode="External" /><Relationship Id="rId340" Type="http://schemas.openxmlformats.org/officeDocument/2006/relationships/hyperlink" Target="https://pbs.twimg.com/media/D9U3QAZVUAAf9Ja.jpg" TargetMode="External" /><Relationship Id="rId341" Type="http://schemas.openxmlformats.org/officeDocument/2006/relationships/hyperlink" Target="http://pbs.twimg.com/profile_images/896705564465479681/9Nc3o-uo_normal.jpg" TargetMode="External" /><Relationship Id="rId342" Type="http://schemas.openxmlformats.org/officeDocument/2006/relationships/hyperlink" Target="http://pbs.twimg.com/profile_images/896705564465479681/9Nc3o-uo_normal.jpg" TargetMode="External" /><Relationship Id="rId343" Type="http://schemas.openxmlformats.org/officeDocument/2006/relationships/hyperlink" Target="http://pbs.twimg.com/profile_images/1042648534317596672/XQW2BGvd_normal.jpg" TargetMode="External" /><Relationship Id="rId344" Type="http://schemas.openxmlformats.org/officeDocument/2006/relationships/hyperlink" Target="http://pbs.twimg.com/profile_images/1042648534317596672/XQW2BGvd_normal.jpg" TargetMode="External" /><Relationship Id="rId345" Type="http://schemas.openxmlformats.org/officeDocument/2006/relationships/hyperlink" Target="https://pbs.twimg.com/media/D9VDf_BVAAA0fXi.jpg" TargetMode="External" /><Relationship Id="rId346" Type="http://schemas.openxmlformats.org/officeDocument/2006/relationships/hyperlink" Target="https://pbs.twimg.com/media/D9K900EU0AgxEkT.jpg" TargetMode="External" /><Relationship Id="rId347" Type="http://schemas.openxmlformats.org/officeDocument/2006/relationships/hyperlink" Target="https://pbs.twimg.com/media/D9VF51LUYAAO_wr.jpg" TargetMode="External" /><Relationship Id="rId348" Type="http://schemas.openxmlformats.org/officeDocument/2006/relationships/hyperlink" Target="http://pbs.twimg.com/profile_images/3346866136/44bafe581019fa2603283cbc5e41f3ff_normal.png" TargetMode="External" /><Relationship Id="rId349" Type="http://schemas.openxmlformats.org/officeDocument/2006/relationships/hyperlink" Target="http://pbs.twimg.com/profile_images/3346866136/44bafe581019fa2603283cbc5e41f3ff_normal.png" TargetMode="External" /><Relationship Id="rId350" Type="http://schemas.openxmlformats.org/officeDocument/2006/relationships/hyperlink" Target="http://pbs.twimg.com/profile_images/1123135282784550914/zaT_1nRw_normal.jpg" TargetMode="External" /><Relationship Id="rId351" Type="http://schemas.openxmlformats.org/officeDocument/2006/relationships/hyperlink" Target="http://pbs.twimg.com/profile_images/796829915819675648/IPI1Ko6Q_normal.jpg" TargetMode="External" /><Relationship Id="rId352" Type="http://schemas.openxmlformats.org/officeDocument/2006/relationships/hyperlink" Target="http://pbs.twimg.com/profile_images/796829915819675648/IPI1Ko6Q_normal.jpg" TargetMode="External" /><Relationship Id="rId353" Type="http://schemas.openxmlformats.org/officeDocument/2006/relationships/hyperlink" Target="http://pbs.twimg.com/profile_images/736879472750780416/_GsBKi2F_normal.jpg" TargetMode="External" /><Relationship Id="rId354" Type="http://schemas.openxmlformats.org/officeDocument/2006/relationships/hyperlink" Target="https://pbs.twimg.com/media/D9VRV41VUAAVs3P.jpg" TargetMode="External" /><Relationship Id="rId355" Type="http://schemas.openxmlformats.org/officeDocument/2006/relationships/hyperlink" Target="http://pbs.twimg.com/profile_images/918243413228642304/SNxPOiou_normal.jpg" TargetMode="External" /><Relationship Id="rId356" Type="http://schemas.openxmlformats.org/officeDocument/2006/relationships/hyperlink" Target="http://pbs.twimg.com/profile_images/918243413228642304/SNxPOiou_normal.jpg" TargetMode="External" /><Relationship Id="rId357" Type="http://schemas.openxmlformats.org/officeDocument/2006/relationships/hyperlink" Target="http://pbs.twimg.com/profile_images/3120841902/7276aa9ca2b09cdb1a09fa6029dc8e25_normal.jpeg" TargetMode="External" /><Relationship Id="rId358" Type="http://schemas.openxmlformats.org/officeDocument/2006/relationships/hyperlink" Target="http://pbs.twimg.com/profile_images/3120841902/7276aa9ca2b09cdb1a09fa6029dc8e25_normal.jpeg" TargetMode="External" /><Relationship Id="rId359" Type="http://schemas.openxmlformats.org/officeDocument/2006/relationships/hyperlink" Target="https://pbs.twimg.com/media/D9KhNicU4AMQEpC.jpg" TargetMode="External" /><Relationship Id="rId360" Type="http://schemas.openxmlformats.org/officeDocument/2006/relationships/hyperlink" Target="https://pbs.twimg.com/media/D9VaC3AUwAENKcP.jpg" TargetMode="External" /><Relationship Id="rId361" Type="http://schemas.openxmlformats.org/officeDocument/2006/relationships/hyperlink" Target="http://pbs.twimg.com/profile_images/963126625616277504/1Uemylby_normal.jpg" TargetMode="External" /><Relationship Id="rId362" Type="http://schemas.openxmlformats.org/officeDocument/2006/relationships/hyperlink" Target="http://pbs.twimg.com/profile_images/1140226670638575616/pxKf6sSE_normal.jpg" TargetMode="External" /><Relationship Id="rId363" Type="http://schemas.openxmlformats.org/officeDocument/2006/relationships/hyperlink" Target="http://pbs.twimg.com/profile_images/3472430640/41e9867276e72689c7b815388944c171_normal.jpeg" TargetMode="External" /><Relationship Id="rId364" Type="http://schemas.openxmlformats.org/officeDocument/2006/relationships/hyperlink" Target="http://pbs.twimg.com/profile_images/1133520919752843264/k01PTz6s_normal.jpg" TargetMode="External" /><Relationship Id="rId365" Type="http://schemas.openxmlformats.org/officeDocument/2006/relationships/hyperlink" Target="http://pbs.twimg.com/profile_images/623697160777826305/RFY-hwl__normal.png" TargetMode="External" /><Relationship Id="rId366" Type="http://schemas.openxmlformats.org/officeDocument/2006/relationships/hyperlink" Target="http://pbs.twimg.com/profile_images/623697160777826305/RFY-hwl__normal.png" TargetMode="External" /><Relationship Id="rId367" Type="http://schemas.openxmlformats.org/officeDocument/2006/relationships/hyperlink" Target="http://pbs.twimg.com/profile_images/623697160777826305/RFY-hwl__normal.png" TargetMode="External" /><Relationship Id="rId368" Type="http://schemas.openxmlformats.org/officeDocument/2006/relationships/hyperlink" Target="http://pbs.twimg.com/profile_images/1095743669653696513/PtaZZUX4_normal.jpg" TargetMode="External" /><Relationship Id="rId369" Type="http://schemas.openxmlformats.org/officeDocument/2006/relationships/hyperlink" Target="http://pbs.twimg.com/profile_images/1095743669653696513/PtaZZUX4_normal.jpg" TargetMode="External" /><Relationship Id="rId370" Type="http://schemas.openxmlformats.org/officeDocument/2006/relationships/hyperlink" Target="http://pbs.twimg.com/profile_images/1095743669653696513/PtaZZUX4_normal.jpg" TargetMode="External" /><Relationship Id="rId371" Type="http://schemas.openxmlformats.org/officeDocument/2006/relationships/hyperlink" Target="http://pbs.twimg.com/profile_images/986840344884142080/nHlNfz7c_normal.jpg" TargetMode="External" /><Relationship Id="rId372" Type="http://schemas.openxmlformats.org/officeDocument/2006/relationships/hyperlink" Target="http://pbs.twimg.com/profile_images/513739177809027072/u2iNS-2b_normal.jpeg" TargetMode="External" /><Relationship Id="rId373" Type="http://schemas.openxmlformats.org/officeDocument/2006/relationships/hyperlink" Target="http://pbs.twimg.com/profile_images/1068574976415096832/uAw2NhmA_normal.jpg" TargetMode="External" /><Relationship Id="rId374" Type="http://schemas.openxmlformats.org/officeDocument/2006/relationships/hyperlink" Target="http://pbs.twimg.com/profile_images/1115931363176275968/u_8HPpFC_normal.png" TargetMode="External" /><Relationship Id="rId375" Type="http://schemas.openxmlformats.org/officeDocument/2006/relationships/hyperlink" Target="http://pbs.twimg.com/profile_images/687723622631211010/wbNDhRAd_normal.jpg" TargetMode="External" /><Relationship Id="rId376" Type="http://schemas.openxmlformats.org/officeDocument/2006/relationships/hyperlink" Target="http://pbs.twimg.com/profile_images/1024837641177419776/tJFKIyaw_normal.jp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869220255096201217/sfE2rJKJ_normal.jpg" TargetMode="External" /><Relationship Id="rId379" Type="http://schemas.openxmlformats.org/officeDocument/2006/relationships/hyperlink" Target="https://pbs.twimg.com/media/D9Kqtg2VUAAhqGR.jpg" TargetMode="External" /><Relationship Id="rId380" Type="http://schemas.openxmlformats.org/officeDocument/2006/relationships/hyperlink" Target="https://pbs.twimg.com/media/D9U70_FUwAE0t9i.jpg" TargetMode="External" /><Relationship Id="rId381" Type="http://schemas.openxmlformats.org/officeDocument/2006/relationships/hyperlink" Target="https://pbs.twimg.com/media/D9U70_FUwAE0t9i.jpg" TargetMode="External" /><Relationship Id="rId382" Type="http://schemas.openxmlformats.org/officeDocument/2006/relationships/hyperlink" Target="http://pbs.twimg.com/profile_images/1027353027450101760/7GJRxppp_normal.jpg" TargetMode="External" /><Relationship Id="rId383" Type="http://schemas.openxmlformats.org/officeDocument/2006/relationships/hyperlink" Target="http://pbs.twimg.com/profile_images/1035896694469283840/nMLw8WsR_normal.jpg" TargetMode="External" /><Relationship Id="rId384" Type="http://schemas.openxmlformats.org/officeDocument/2006/relationships/hyperlink" Target="http://pbs.twimg.com/profile_images/1035896694469283840/nMLw8WsR_normal.jpg" TargetMode="External" /><Relationship Id="rId385" Type="http://schemas.openxmlformats.org/officeDocument/2006/relationships/hyperlink" Target="http://pbs.twimg.com/profile_images/1035896694469283840/nMLw8WsR_normal.jpg" TargetMode="External" /><Relationship Id="rId386" Type="http://schemas.openxmlformats.org/officeDocument/2006/relationships/hyperlink" Target="https://pbs.twimg.com/media/D9Z6q55UEAARrzL.jpg" TargetMode="External" /><Relationship Id="rId387" Type="http://schemas.openxmlformats.org/officeDocument/2006/relationships/hyperlink" Target="http://pbs.twimg.com/profile_images/1085227085671686144/ORDbOMYy_normal.jpg" TargetMode="External" /><Relationship Id="rId388" Type="http://schemas.openxmlformats.org/officeDocument/2006/relationships/hyperlink" Target="https://pbs.twimg.com/media/D8y23erWsAALDrV.jpg" TargetMode="External" /><Relationship Id="rId389" Type="http://schemas.openxmlformats.org/officeDocument/2006/relationships/hyperlink" Target="http://pbs.twimg.com/profile_images/1139241933304410112/0O577FfN_normal.jpg" TargetMode="External" /><Relationship Id="rId390" Type="http://schemas.openxmlformats.org/officeDocument/2006/relationships/hyperlink" Target="http://pbs.twimg.com/profile_images/835197609853726721/F2m94jEo_normal.jpg" TargetMode="External" /><Relationship Id="rId391" Type="http://schemas.openxmlformats.org/officeDocument/2006/relationships/hyperlink" Target="http://pbs.twimg.com/profile_images/835197609853726721/F2m94jEo_normal.jpg" TargetMode="External" /><Relationship Id="rId392" Type="http://schemas.openxmlformats.org/officeDocument/2006/relationships/hyperlink" Target="https://pbs.twimg.com/tweet_video_thumb/D8y0KdUVsAAZkE-.jpg" TargetMode="External" /><Relationship Id="rId393" Type="http://schemas.openxmlformats.org/officeDocument/2006/relationships/hyperlink" Target="http://pbs.twimg.com/profile_images/1138952185645920257/96T-exz-_normal.jpg" TargetMode="External" /><Relationship Id="rId394" Type="http://schemas.openxmlformats.org/officeDocument/2006/relationships/hyperlink" Target="https://pbs.twimg.com/tweet_video_thumb/D8y2SIxUwAAzJk9.jpg" TargetMode="External" /><Relationship Id="rId395" Type="http://schemas.openxmlformats.org/officeDocument/2006/relationships/hyperlink" Target="http://pbs.twimg.com/profile_images/1138952185645920257/96T-exz-_normal.jpg" TargetMode="External" /><Relationship Id="rId396" Type="http://schemas.openxmlformats.org/officeDocument/2006/relationships/hyperlink" Target="https://pbs.twimg.com/tweet_video_thumb/D8y3t2xUYAMR2PB.jpg" TargetMode="External" /><Relationship Id="rId397" Type="http://schemas.openxmlformats.org/officeDocument/2006/relationships/hyperlink" Target="http://pbs.twimg.com/profile_images/1138952185645920257/96T-exz-_normal.jpg" TargetMode="External" /><Relationship Id="rId398" Type="http://schemas.openxmlformats.org/officeDocument/2006/relationships/hyperlink" Target="http://pbs.twimg.com/profile_images/1047176622598545408/Gy8L5gwM_normal.jpg" TargetMode="External" /><Relationship Id="rId399" Type="http://schemas.openxmlformats.org/officeDocument/2006/relationships/hyperlink" Target="http://pbs.twimg.com/profile_images/1087039147662024704/pVV5ZWgU_normal.jpg" TargetMode="External" /><Relationship Id="rId400" Type="http://schemas.openxmlformats.org/officeDocument/2006/relationships/hyperlink" Target="http://pbs.twimg.com/profile_images/1087039147662024704/pVV5ZWgU_normal.jpg" TargetMode="External" /><Relationship Id="rId401" Type="http://schemas.openxmlformats.org/officeDocument/2006/relationships/hyperlink" Target="http://pbs.twimg.com/profile_images/1087039147662024704/pVV5ZWgU_normal.jpg" TargetMode="External" /><Relationship Id="rId402" Type="http://schemas.openxmlformats.org/officeDocument/2006/relationships/hyperlink" Target="http://pbs.twimg.com/profile_images/1087039147662024704/pVV5ZWgU_normal.jpg" TargetMode="External" /><Relationship Id="rId403" Type="http://schemas.openxmlformats.org/officeDocument/2006/relationships/hyperlink" Target="http://pbs.twimg.com/profile_images/1087039147662024704/pVV5ZWgU_normal.jpg" TargetMode="External" /><Relationship Id="rId404" Type="http://schemas.openxmlformats.org/officeDocument/2006/relationships/hyperlink" Target="http://pbs.twimg.com/profile_images/1087039147662024704/pVV5ZWgU_normal.jpg" TargetMode="External" /><Relationship Id="rId405" Type="http://schemas.openxmlformats.org/officeDocument/2006/relationships/hyperlink" Target="http://pbs.twimg.com/profile_images/1087039147662024704/pVV5ZWgU_normal.jpg" TargetMode="External" /><Relationship Id="rId406" Type="http://schemas.openxmlformats.org/officeDocument/2006/relationships/hyperlink" Target="http://pbs.twimg.com/profile_images/1087039147662024704/pVV5ZWgU_normal.jpg" TargetMode="External" /><Relationship Id="rId407" Type="http://schemas.openxmlformats.org/officeDocument/2006/relationships/hyperlink" Target="http://pbs.twimg.com/profile_images/1087039147662024704/pVV5ZWgU_normal.jpg" TargetMode="External" /><Relationship Id="rId408" Type="http://schemas.openxmlformats.org/officeDocument/2006/relationships/hyperlink" Target="http://pbs.twimg.com/profile_images/1087039147662024704/pVV5ZWgU_normal.jpg" TargetMode="External" /><Relationship Id="rId409" Type="http://schemas.openxmlformats.org/officeDocument/2006/relationships/hyperlink" Target="http://pbs.twimg.com/profile_images/1087039147662024704/pVV5ZWgU_normal.jpg" TargetMode="External" /><Relationship Id="rId410" Type="http://schemas.openxmlformats.org/officeDocument/2006/relationships/hyperlink" Target="http://pbs.twimg.com/profile_images/476707212849467392/I_jVndo-_normal.jpeg" TargetMode="External" /><Relationship Id="rId411" Type="http://schemas.openxmlformats.org/officeDocument/2006/relationships/hyperlink" Target="http://pbs.twimg.com/profile_images/476707212849467392/I_jVndo-_normal.jpeg" TargetMode="External" /><Relationship Id="rId412" Type="http://schemas.openxmlformats.org/officeDocument/2006/relationships/hyperlink" Target="https://pbs.twimg.com/media/D9YNB3sU8AA_wAJ.jpg" TargetMode="External" /><Relationship Id="rId413" Type="http://schemas.openxmlformats.org/officeDocument/2006/relationships/hyperlink" Target="https://pbs.twimg.com/media/D9eP1iIUIAIyCIH.jpg" TargetMode="External" /><Relationship Id="rId414" Type="http://schemas.openxmlformats.org/officeDocument/2006/relationships/hyperlink" Target="http://pbs.twimg.com/profile_images/920628397046366209/uirb1rTv_normal.jpg" TargetMode="External" /><Relationship Id="rId415" Type="http://schemas.openxmlformats.org/officeDocument/2006/relationships/hyperlink" Target="http://pbs.twimg.com/profile_images/1062464463373242375/-SpI7BWn_normal.jpg" TargetMode="External" /><Relationship Id="rId416" Type="http://schemas.openxmlformats.org/officeDocument/2006/relationships/hyperlink" Target="http://pbs.twimg.com/profile_images/1666039394/nextwave-twtter_normal.png" TargetMode="External" /><Relationship Id="rId417" Type="http://schemas.openxmlformats.org/officeDocument/2006/relationships/hyperlink" Target="http://pbs.twimg.com/profile_images/1138842152929288193/OrCpulEk_normal.jpg" TargetMode="External" /><Relationship Id="rId418" Type="http://schemas.openxmlformats.org/officeDocument/2006/relationships/hyperlink" Target="http://pbs.twimg.com/profile_images/1138842152929288193/OrCpulEk_normal.jpg" TargetMode="External" /><Relationship Id="rId419" Type="http://schemas.openxmlformats.org/officeDocument/2006/relationships/hyperlink" Target="http://pbs.twimg.com/profile_images/1138842152929288193/OrCpulEk_normal.jpg" TargetMode="External" /><Relationship Id="rId420" Type="http://schemas.openxmlformats.org/officeDocument/2006/relationships/hyperlink" Target="http://pbs.twimg.com/profile_images/1138842152929288193/OrCpulEk_normal.jpg" TargetMode="External" /><Relationship Id="rId421" Type="http://schemas.openxmlformats.org/officeDocument/2006/relationships/hyperlink" Target="http://pbs.twimg.com/profile_images/1138842152929288193/OrCpulEk_normal.jpg" TargetMode="External" /><Relationship Id="rId422" Type="http://schemas.openxmlformats.org/officeDocument/2006/relationships/hyperlink" Target="http://pbs.twimg.com/profile_images/1138842152929288193/OrCpulEk_normal.jpg" TargetMode="External" /><Relationship Id="rId423" Type="http://schemas.openxmlformats.org/officeDocument/2006/relationships/hyperlink" Target="http://pbs.twimg.com/profile_images/1138842152929288193/OrCpulEk_normal.jpg" TargetMode="External" /><Relationship Id="rId424" Type="http://schemas.openxmlformats.org/officeDocument/2006/relationships/hyperlink" Target="https://pbs.twimg.com/media/D8yvqlWX4AAiovU.jpg" TargetMode="External" /><Relationship Id="rId425" Type="http://schemas.openxmlformats.org/officeDocument/2006/relationships/hyperlink" Target="http://pbs.twimg.com/profile_images/1138842152929288193/OrCpulEk_normal.jpg" TargetMode="External" /><Relationship Id="rId426" Type="http://schemas.openxmlformats.org/officeDocument/2006/relationships/hyperlink" Target="http://pbs.twimg.com/profile_images/1138842152929288193/OrCpulEk_normal.jpg" TargetMode="External" /><Relationship Id="rId427" Type="http://schemas.openxmlformats.org/officeDocument/2006/relationships/hyperlink" Target="http://pbs.twimg.com/profile_images/1138842152929288193/OrCpulEk_normal.jpg" TargetMode="External" /><Relationship Id="rId428" Type="http://schemas.openxmlformats.org/officeDocument/2006/relationships/hyperlink" Target="https://pbs.twimg.com/media/D8yyYyHXkAIEE6M.jpg" TargetMode="External" /><Relationship Id="rId429" Type="http://schemas.openxmlformats.org/officeDocument/2006/relationships/hyperlink" Target="http://pbs.twimg.com/profile_images/1138842152929288193/OrCpulEk_normal.jpg" TargetMode="External" /><Relationship Id="rId430" Type="http://schemas.openxmlformats.org/officeDocument/2006/relationships/hyperlink" Target="http://pbs.twimg.com/profile_images/1138842152929288193/OrCpulEk_normal.jpg" TargetMode="External" /><Relationship Id="rId431" Type="http://schemas.openxmlformats.org/officeDocument/2006/relationships/hyperlink" Target="http://pbs.twimg.com/profile_images/1138842152929288193/OrCpulEk_normal.jpg" TargetMode="External" /><Relationship Id="rId432" Type="http://schemas.openxmlformats.org/officeDocument/2006/relationships/hyperlink" Target="https://pbs.twimg.com/tweet_video_thumb/D8y8SYgXoAEd2nF.jpg" TargetMode="External" /><Relationship Id="rId433" Type="http://schemas.openxmlformats.org/officeDocument/2006/relationships/hyperlink" Target="http://pbs.twimg.com/profile_images/1138842152929288193/OrCpulEk_normal.jpg" TargetMode="External" /><Relationship Id="rId434" Type="http://schemas.openxmlformats.org/officeDocument/2006/relationships/hyperlink" Target="http://pbs.twimg.com/profile_images/1138842152929288193/OrCpulEk_normal.jpg" TargetMode="External" /><Relationship Id="rId435" Type="http://schemas.openxmlformats.org/officeDocument/2006/relationships/hyperlink" Target="http://pbs.twimg.com/profile_images/1138842152929288193/OrCpulEk_normal.jpg" TargetMode="External" /><Relationship Id="rId436" Type="http://schemas.openxmlformats.org/officeDocument/2006/relationships/hyperlink" Target="http://pbs.twimg.com/profile_images/1059306021296922625/oyxW1qo-_normal.jpg" TargetMode="External" /><Relationship Id="rId437" Type="http://schemas.openxmlformats.org/officeDocument/2006/relationships/hyperlink" Target="http://pbs.twimg.com/profile_images/1059306021296922625/oyxW1qo-_normal.jpg" TargetMode="External" /><Relationship Id="rId438" Type="http://schemas.openxmlformats.org/officeDocument/2006/relationships/hyperlink" Target="http://pbs.twimg.com/profile_images/1059306021296922625/oyxW1qo-_normal.jpg" TargetMode="External" /><Relationship Id="rId439" Type="http://schemas.openxmlformats.org/officeDocument/2006/relationships/hyperlink" Target="http://pbs.twimg.com/profile_images/696143278807375872/_8KOQ7tg_normal.jpg" TargetMode="External" /><Relationship Id="rId440" Type="http://schemas.openxmlformats.org/officeDocument/2006/relationships/hyperlink" Target="http://pbs.twimg.com/profile_images/1047176622598545408/Gy8L5gwM_normal.jpg" TargetMode="External" /><Relationship Id="rId441" Type="http://schemas.openxmlformats.org/officeDocument/2006/relationships/hyperlink" Target="http://pbs.twimg.com/profile_images/1047176622598545408/Gy8L5gwM_normal.jpg" TargetMode="External" /><Relationship Id="rId442" Type="http://schemas.openxmlformats.org/officeDocument/2006/relationships/hyperlink" Target="http://pbs.twimg.com/profile_images/1047176622598545408/Gy8L5gwM_normal.jpg" TargetMode="External" /><Relationship Id="rId443" Type="http://schemas.openxmlformats.org/officeDocument/2006/relationships/hyperlink" Target="http://pbs.twimg.com/profile_images/1136326613962858501/pVINrp4B_normal.jpg" TargetMode="External" /><Relationship Id="rId444" Type="http://schemas.openxmlformats.org/officeDocument/2006/relationships/hyperlink" Target="http://pbs.twimg.com/profile_images/696143278807375872/_8KOQ7tg_normal.jpg" TargetMode="External" /><Relationship Id="rId445" Type="http://schemas.openxmlformats.org/officeDocument/2006/relationships/hyperlink" Target="http://pbs.twimg.com/profile_images/1047176622598545408/Gy8L5gwM_normal.jpg" TargetMode="External" /><Relationship Id="rId446" Type="http://schemas.openxmlformats.org/officeDocument/2006/relationships/hyperlink" Target="http://pbs.twimg.com/profile_images/1047176622598545408/Gy8L5gwM_normal.jpg" TargetMode="External" /><Relationship Id="rId447" Type="http://schemas.openxmlformats.org/officeDocument/2006/relationships/hyperlink" Target="http://pbs.twimg.com/profile_images/1136326613962858501/pVINrp4B_normal.jpg" TargetMode="External" /><Relationship Id="rId448" Type="http://schemas.openxmlformats.org/officeDocument/2006/relationships/hyperlink" Target="http://pbs.twimg.com/profile_images/696143278807375872/_8KOQ7tg_normal.jpg" TargetMode="External" /><Relationship Id="rId449" Type="http://schemas.openxmlformats.org/officeDocument/2006/relationships/hyperlink" Target="http://pbs.twimg.com/profile_images/930723232440881153/UiMVephh_normal.jpg" TargetMode="External" /><Relationship Id="rId450" Type="http://schemas.openxmlformats.org/officeDocument/2006/relationships/hyperlink" Target="http://pbs.twimg.com/profile_images/930723232440881153/UiMVephh_normal.jpg" TargetMode="External" /><Relationship Id="rId451" Type="http://schemas.openxmlformats.org/officeDocument/2006/relationships/hyperlink" Target="http://pbs.twimg.com/profile_images/930723232440881153/UiMVephh_normal.jpg" TargetMode="External" /><Relationship Id="rId452" Type="http://schemas.openxmlformats.org/officeDocument/2006/relationships/hyperlink" Target="http://pbs.twimg.com/profile_images/1047176622598545408/Gy8L5gwM_normal.jpg" TargetMode="External" /><Relationship Id="rId453" Type="http://schemas.openxmlformats.org/officeDocument/2006/relationships/hyperlink" Target="http://pbs.twimg.com/profile_images/1047176622598545408/Gy8L5gwM_normal.jpg" TargetMode="External" /><Relationship Id="rId454" Type="http://schemas.openxmlformats.org/officeDocument/2006/relationships/hyperlink" Target="http://pbs.twimg.com/profile_images/1047176622598545408/Gy8L5gwM_normal.jpg" TargetMode="External" /><Relationship Id="rId455" Type="http://schemas.openxmlformats.org/officeDocument/2006/relationships/hyperlink" Target="http://pbs.twimg.com/profile_images/1136326613962858501/pVINrp4B_normal.jpg" TargetMode="External" /><Relationship Id="rId456" Type="http://schemas.openxmlformats.org/officeDocument/2006/relationships/hyperlink" Target="http://pbs.twimg.com/profile_images/696143278807375872/_8KOQ7tg_normal.jpg" TargetMode="External" /><Relationship Id="rId457" Type="http://schemas.openxmlformats.org/officeDocument/2006/relationships/hyperlink" Target="http://pbs.twimg.com/profile_images/1136326613962858501/pVINrp4B_normal.jpg" TargetMode="External" /><Relationship Id="rId458" Type="http://schemas.openxmlformats.org/officeDocument/2006/relationships/hyperlink" Target="http://pbs.twimg.com/profile_images/1136326613962858501/pVINrp4B_normal.jpg" TargetMode="External" /><Relationship Id="rId459" Type="http://schemas.openxmlformats.org/officeDocument/2006/relationships/hyperlink" Target="http://pbs.twimg.com/profile_images/1136326613962858501/pVINrp4B_normal.jpg" TargetMode="External" /><Relationship Id="rId460" Type="http://schemas.openxmlformats.org/officeDocument/2006/relationships/hyperlink" Target="http://pbs.twimg.com/profile_images/1136326613962858501/pVINrp4B_normal.jpg" TargetMode="External" /><Relationship Id="rId461" Type="http://schemas.openxmlformats.org/officeDocument/2006/relationships/hyperlink" Target="http://pbs.twimg.com/profile_images/1136326613962858501/pVINrp4B_normal.jpg" TargetMode="External" /><Relationship Id="rId462" Type="http://schemas.openxmlformats.org/officeDocument/2006/relationships/hyperlink" Target="http://pbs.twimg.com/profile_images/1136326613962858501/pVINrp4B_normal.jpg" TargetMode="External" /><Relationship Id="rId463" Type="http://schemas.openxmlformats.org/officeDocument/2006/relationships/hyperlink" Target="http://pbs.twimg.com/profile_images/1136326613962858501/pVINrp4B_normal.jpg" TargetMode="External" /><Relationship Id="rId464" Type="http://schemas.openxmlformats.org/officeDocument/2006/relationships/hyperlink" Target="http://pbs.twimg.com/profile_images/1136326613962858501/pVINrp4B_normal.jpg" TargetMode="External" /><Relationship Id="rId465" Type="http://schemas.openxmlformats.org/officeDocument/2006/relationships/hyperlink" Target="http://pbs.twimg.com/profile_images/1136326613962858501/pVINrp4B_normal.jpg" TargetMode="External" /><Relationship Id="rId466" Type="http://schemas.openxmlformats.org/officeDocument/2006/relationships/hyperlink" Target="http://pbs.twimg.com/profile_images/1136326613962858501/pVINrp4B_normal.jpg" TargetMode="External" /><Relationship Id="rId467" Type="http://schemas.openxmlformats.org/officeDocument/2006/relationships/hyperlink" Target="http://pbs.twimg.com/profile_images/1136326613962858501/pVINrp4B_normal.jpg" TargetMode="External" /><Relationship Id="rId468" Type="http://schemas.openxmlformats.org/officeDocument/2006/relationships/hyperlink" Target="http://pbs.twimg.com/profile_images/1136326613962858501/pVINrp4B_normal.jpg" TargetMode="External" /><Relationship Id="rId469" Type="http://schemas.openxmlformats.org/officeDocument/2006/relationships/hyperlink" Target="https://pbs.twimg.com/tweet_video_thumb/D8y7cNGW4AMJumm.jpg" TargetMode="External" /><Relationship Id="rId470" Type="http://schemas.openxmlformats.org/officeDocument/2006/relationships/hyperlink" Target="http://pbs.twimg.com/profile_images/696143278807375872/_8KOQ7tg_normal.jpg" TargetMode="External" /><Relationship Id="rId471" Type="http://schemas.openxmlformats.org/officeDocument/2006/relationships/hyperlink" Target="http://pbs.twimg.com/profile_images/1101179954337902593/oe-YzmFj_normal.png" TargetMode="External" /><Relationship Id="rId472" Type="http://schemas.openxmlformats.org/officeDocument/2006/relationships/hyperlink" Target="http://pbs.twimg.com/profile_images/1101179954337902593/oe-YzmFj_normal.png" TargetMode="External" /><Relationship Id="rId473" Type="http://schemas.openxmlformats.org/officeDocument/2006/relationships/hyperlink" Target="http://pbs.twimg.com/profile_images/1101179954337902593/oe-YzmFj_normal.png" TargetMode="External" /><Relationship Id="rId474" Type="http://schemas.openxmlformats.org/officeDocument/2006/relationships/hyperlink" Target="http://pbs.twimg.com/profile_images/1101179954337902593/oe-YzmFj_normal.png" TargetMode="External" /><Relationship Id="rId475" Type="http://schemas.openxmlformats.org/officeDocument/2006/relationships/hyperlink" Target="http://pbs.twimg.com/profile_images/1101179954337902593/oe-YzmFj_normal.png" TargetMode="External" /><Relationship Id="rId476" Type="http://schemas.openxmlformats.org/officeDocument/2006/relationships/hyperlink" Target="http://pbs.twimg.com/profile_images/1101179954337902593/oe-YzmFj_normal.png" TargetMode="External" /><Relationship Id="rId477" Type="http://schemas.openxmlformats.org/officeDocument/2006/relationships/hyperlink" Target="http://pbs.twimg.com/profile_images/1101179954337902593/oe-YzmFj_normal.png" TargetMode="External" /><Relationship Id="rId478" Type="http://schemas.openxmlformats.org/officeDocument/2006/relationships/hyperlink" Target="http://pbs.twimg.com/profile_images/1101179954337902593/oe-YzmFj_normal.png" TargetMode="External" /><Relationship Id="rId479" Type="http://schemas.openxmlformats.org/officeDocument/2006/relationships/hyperlink" Target="http://pbs.twimg.com/profile_images/1101179954337902593/oe-YzmFj_normal.png" TargetMode="External" /><Relationship Id="rId480" Type="http://schemas.openxmlformats.org/officeDocument/2006/relationships/hyperlink" Target="https://pbs.twimg.com/media/D8y6nBWXYAE-u4P.jpg" TargetMode="External" /><Relationship Id="rId481" Type="http://schemas.openxmlformats.org/officeDocument/2006/relationships/hyperlink" Target="https://pbs.twimg.com/media/D8y7JESXoAETtWD.jpg" TargetMode="External" /><Relationship Id="rId482" Type="http://schemas.openxmlformats.org/officeDocument/2006/relationships/hyperlink" Target="http://pbs.twimg.com/profile_images/696143278807375872/_8KOQ7tg_normal.jpg" TargetMode="External" /><Relationship Id="rId483" Type="http://schemas.openxmlformats.org/officeDocument/2006/relationships/hyperlink" Target="http://pbs.twimg.com/profile_images/1059516129595412480/hpvZYEdv_normal.jpg" TargetMode="External" /><Relationship Id="rId484" Type="http://schemas.openxmlformats.org/officeDocument/2006/relationships/hyperlink" Target="https://pbs.twimg.com/tweet_video_thumb/D8y5GtYUcAA3JsY.jpg" TargetMode="External" /><Relationship Id="rId485" Type="http://schemas.openxmlformats.org/officeDocument/2006/relationships/hyperlink" Target="https://pbs.twimg.com/tweet_video_thumb/D8y5odLUYAAo5Cu.jpg" TargetMode="External" /><Relationship Id="rId486" Type="http://schemas.openxmlformats.org/officeDocument/2006/relationships/hyperlink" Target="http://pbs.twimg.com/profile_images/1059516129595412480/hpvZYEdv_normal.jpg" TargetMode="External" /><Relationship Id="rId487" Type="http://schemas.openxmlformats.org/officeDocument/2006/relationships/hyperlink" Target="https://pbs.twimg.com/tweet_video_thumb/D8y7YujUEAALp9f.jpg" TargetMode="External" /><Relationship Id="rId488" Type="http://schemas.openxmlformats.org/officeDocument/2006/relationships/hyperlink" Target="http://pbs.twimg.com/profile_images/696143278807375872/_8KOQ7tg_normal.jpg" TargetMode="External" /><Relationship Id="rId489" Type="http://schemas.openxmlformats.org/officeDocument/2006/relationships/hyperlink" Target="https://pbs.twimg.com/media/D8yyYyHXkAIEE6M.jpg" TargetMode="External" /><Relationship Id="rId490" Type="http://schemas.openxmlformats.org/officeDocument/2006/relationships/hyperlink" Target="http://pbs.twimg.com/profile_images/920290068463415296/mTBxCjYa_normal.jpg" TargetMode="External" /><Relationship Id="rId491" Type="http://schemas.openxmlformats.org/officeDocument/2006/relationships/hyperlink" Target="http://pbs.twimg.com/profile_images/920290068463415296/mTBxCjYa_normal.jpg" TargetMode="External" /><Relationship Id="rId492" Type="http://schemas.openxmlformats.org/officeDocument/2006/relationships/hyperlink" Target="http://pbs.twimg.com/profile_images/920290068463415296/mTBxCjYa_normal.jpg" TargetMode="External" /><Relationship Id="rId493" Type="http://schemas.openxmlformats.org/officeDocument/2006/relationships/hyperlink" Target="http://pbs.twimg.com/profile_images/696143278807375872/_8KOQ7tg_normal.jpg" TargetMode="External" /><Relationship Id="rId494" Type="http://schemas.openxmlformats.org/officeDocument/2006/relationships/hyperlink" Target="http://pbs.twimg.com/profile_images/1047587406956953614/0OlHfwRT_normal.jpg" TargetMode="External" /><Relationship Id="rId495" Type="http://schemas.openxmlformats.org/officeDocument/2006/relationships/hyperlink" Target="http://pbs.twimg.com/profile_images/696143278807375872/_8KOQ7tg_normal.jpg" TargetMode="External" /><Relationship Id="rId496" Type="http://schemas.openxmlformats.org/officeDocument/2006/relationships/hyperlink" Target="http://pbs.twimg.com/profile_images/1138658531039535104/NRal9s56_normal.jpg" TargetMode="External" /><Relationship Id="rId497" Type="http://schemas.openxmlformats.org/officeDocument/2006/relationships/hyperlink" Target="http://pbs.twimg.com/profile_images/1138658531039535104/NRal9s56_normal.jpg" TargetMode="External" /><Relationship Id="rId498" Type="http://schemas.openxmlformats.org/officeDocument/2006/relationships/hyperlink" Target="http://pbs.twimg.com/profile_images/1138658531039535104/NRal9s56_normal.jpg" TargetMode="External" /><Relationship Id="rId499" Type="http://schemas.openxmlformats.org/officeDocument/2006/relationships/hyperlink" Target="http://pbs.twimg.com/profile_images/1138658531039535104/NRal9s56_normal.jpg" TargetMode="External" /><Relationship Id="rId500" Type="http://schemas.openxmlformats.org/officeDocument/2006/relationships/hyperlink" Target="http://pbs.twimg.com/profile_images/1138658531039535104/NRal9s56_normal.jpg" TargetMode="External" /><Relationship Id="rId501" Type="http://schemas.openxmlformats.org/officeDocument/2006/relationships/hyperlink" Target="http://pbs.twimg.com/profile_images/1138658531039535104/NRal9s56_normal.jpg" TargetMode="External" /><Relationship Id="rId502" Type="http://schemas.openxmlformats.org/officeDocument/2006/relationships/hyperlink" Target="http://pbs.twimg.com/profile_images/696143278807375872/_8KOQ7tg_normal.jpg" TargetMode="External" /><Relationship Id="rId503" Type="http://schemas.openxmlformats.org/officeDocument/2006/relationships/hyperlink" Target="http://pbs.twimg.com/profile_images/696143278807375872/_8KOQ7tg_normal.jpg" TargetMode="External" /><Relationship Id="rId504" Type="http://schemas.openxmlformats.org/officeDocument/2006/relationships/hyperlink" Target="http://pbs.twimg.com/profile_images/1139347558436888576/OuXStoOw_normal.jpg" TargetMode="External" /><Relationship Id="rId505" Type="http://schemas.openxmlformats.org/officeDocument/2006/relationships/hyperlink" Target="http://pbs.twimg.com/profile_images/696143278807375872/_8KOQ7tg_normal.jpg" TargetMode="External" /><Relationship Id="rId506" Type="http://schemas.openxmlformats.org/officeDocument/2006/relationships/hyperlink" Target="https://pbs.twimg.com/tweet_video_thumb/D8ywlujWsAAFM-4.jpg" TargetMode="External" /><Relationship Id="rId507" Type="http://schemas.openxmlformats.org/officeDocument/2006/relationships/hyperlink" Target="http://pbs.twimg.com/profile_images/1131275260140105728/xz3wRU-f_normal.jpg" TargetMode="External" /><Relationship Id="rId508" Type="http://schemas.openxmlformats.org/officeDocument/2006/relationships/hyperlink" Target="http://pbs.twimg.com/profile_images/1131275260140105728/xz3wRU-f_normal.jpg" TargetMode="External" /><Relationship Id="rId509" Type="http://schemas.openxmlformats.org/officeDocument/2006/relationships/hyperlink" Target="http://pbs.twimg.com/profile_images/1131275260140105728/xz3wRU-f_normal.jpg" TargetMode="External" /><Relationship Id="rId510" Type="http://schemas.openxmlformats.org/officeDocument/2006/relationships/hyperlink" Target="http://pbs.twimg.com/profile_images/1131275260140105728/xz3wRU-f_normal.jpg" TargetMode="External" /><Relationship Id="rId511" Type="http://schemas.openxmlformats.org/officeDocument/2006/relationships/hyperlink" Target="https://pbs.twimg.com/tweet_video_thumb/D8y7aQJXsAgmdaQ.jpg" TargetMode="External" /><Relationship Id="rId512" Type="http://schemas.openxmlformats.org/officeDocument/2006/relationships/hyperlink" Target="http://pbs.twimg.com/profile_images/1131275260140105728/xz3wRU-f_normal.jpg" TargetMode="External" /><Relationship Id="rId513" Type="http://schemas.openxmlformats.org/officeDocument/2006/relationships/hyperlink" Target="http://pbs.twimg.com/profile_images/696143278807375872/_8KOQ7tg_normal.jpg" TargetMode="External" /><Relationship Id="rId514" Type="http://schemas.openxmlformats.org/officeDocument/2006/relationships/hyperlink" Target="http://pbs.twimg.com/profile_images/696143278807375872/_8KOQ7tg_normal.jpg" TargetMode="External" /><Relationship Id="rId515" Type="http://schemas.openxmlformats.org/officeDocument/2006/relationships/hyperlink" Target="https://pbs.twimg.com/media/D9Mh8eZWwAMCMB2.jpg" TargetMode="External" /><Relationship Id="rId516" Type="http://schemas.openxmlformats.org/officeDocument/2006/relationships/hyperlink" Target="http://pbs.twimg.com/profile_images/696143278807375872/_8KOQ7tg_normal.jpg" TargetMode="External" /><Relationship Id="rId517" Type="http://schemas.openxmlformats.org/officeDocument/2006/relationships/hyperlink" Target="https://pbs.twimg.com/media/D9WonRjW4AAEK66.jpg" TargetMode="External" /><Relationship Id="rId518" Type="http://schemas.openxmlformats.org/officeDocument/2006/relationships/hyperlink" Target="http://pbs.twimg.com/profile_images/696143278807375872/_8KOQ7tg_normal.jpg" TargetMode="External" /><Relationship Id="rId519" Type="http://schemas.openxmlformats.org/officeDocument/2006/relationships/hyperlink" Target="https://pbs.twimg.com/media/D8ym1joXsAEwGUB.jpg" TargetMode="External" /><Relationship Id="rId520" Type="http://schemas.openxmlformats.org/officeDocument/2006/relationships/hyperlink" Target="http://pbs.twimg.com/profile_images/696143278807375872/_8KOQ7tg_normal.jpg" TargetMode="External" /><Relationship Id="rId521" Type="http://schemas.openxmlformats.org/officeDocument/2006/relationships/hyperlink" Target="http://pbs.twimg.com/profile_images/696143278807375872/_8KOQ7tg_normal.jpg" TargetMode="External" /><Relationship Id="rId522" Type="http://schemas.openxmlformats.org/officeDocument/2006/relationships/hyperlink" Target="http://pbs.twimg.com/profile_images/696143278807375872/_8KOQ7tg_normal.jpg" TargetMode="External" /><Relationship Id="rId523" Type="http://schemas.openxmlformats.org/officeDocument/2006/relationships/hyperlink" Target="http://pbs.twimg.com/profile_images/696143278807375872/_8KOQ7tg_normal.jpg" TargetMode="External" /><Relationship Id="rId524" Type="http://schemas.openxmlformats.org/officeDocument/2006/relationships/hyperlink" Target="http://pbs.twimg.com/profile_images/696143278807375872/_8KOQ7tg_normal.jpg" TargetMode="External" /><Relationship Id="rId525" Type="http://schemas.openxmlformats.org/officeDocument/2006/relationships/hyperlink" Target="http://pbs.twimg.com/profile_images/696143278807375872/_8KOQ7tg_normal.jpg" TargetMode="External" /><Relationship Id="rId526" Type="http://schemas.openxmlformats.org/officeDocument/2006/relationships/hyperlink" Target="https://pbs.twimg.com/media/D8y23erWsAALDrV.jpg" TargetMode="External" /><Relationship Id="rId527" Type="http://schemas.openxmlformats.org/officeDocument/2006/relationships/hyperlink" Target="http://pbs.twimg.com/profile_images/696143278807375872/_8KOQ7tg_normal.jpg" TargetMode="External" /><Relationship Id="rId528" Type="http://schemas.openxmlformats.org/officeDocument/2006/relationships/hyperlink" Target="http://pbs.twimg.com/profile_images/696143278807375872/_8KOQ7tg_normal.jpg" TargetMode="External" /><Relationship Id="rId529" Type="http://schemas.openxmlformats.org/officeDocument/2006/relationships/hyperlink" Target="http://pbs.twimg.com/profile_images/696143278807375872/_8KOQ7tg_normal.jpg" TargetMode="External" /><Relationship Id="rId530" Type="http://schemas.openxmlformats.org/officeDocument/2006/relationships/hyperlink" Target="http://pbs.twimg.com/profile_images/696143278807375872/_8KOQ7tg_normal.jpg" TargetMode="External" /><Relationship Id="rId531" Type="http://schemas.openxmlformats.org/officeDocument/2006/relationships/hyperlink" Target="http://pbs.twimg.com/profile_images/696143278807375872/_8KOQ7tg_normal.jpg" TargetMode="External" /><Relationship Id="rId532" Type="http://schemas.openxmlformats.org/officeDocument/2006/relationships/hyperlink" Target="http://pbs.twimg.com/profile_images/696143278807375872/_8KOQ7tg_normal.jpg" TargetMode="External" /><Relationship Id="rId533" Type="http://schemas.openxmlformats.org/officeDocument/2006/relationships/hyperlink" Target="http://pbs.twimg.com/profile_images/696143278807375872/_8KOQ7tg_normal.jpg" TargetMode="External" /><Relationship Id="rId534" Type="http://schemas.openxmlformats.org/officeDocument/2006/relationships/hyperlink" Target="http://pbs.twimg.com/profile_images/696143278807375872/_8KOQ7tg_normal.jpg" TargetMode="External" /><Relationship Id="rId535" Type="http://schemas.openxmlformats.org/officeDocument/2006/relationships/hyperlink" Target="http://pbs.twimg.com/profile_images/696143278807375872/_8KOQ7tg_normal.jpg" TargetMode="External" /><Relationship Id="rId536" Type="http://schemas.openxmlformats.org/officeDocument/2006/relationships/hyperlink" Target="http://pbs.twimg.com/profile_images/696143278807375872/_8KOQ7tg_normal.jpg" TargetMode="External" /><Relationship Id="rId537" Type="http://schemas.openxmlformats.org/officeDocument/2006/relationships/hyperlink" Target="http://pbs.twimg.com/profile_images/696143278807375872/_8KOQ7tg_normal.jpg" TargetMode="External" /><Relationship Id="rId538" Type="http://schemas.openxmlformats.org/officeDocument/2006/relationships/hyperlink" Target="http://pbs.twimg.com/profile_images/696143278807375872/_8KOQ7tg_normal.jpg" TargetMode="External" /><Relationship Id="rId539" Type="http://schemas.openxmlformats.org/officeDocument/2006/relationships/hyperlink" Target="http://pbs.twimg.com/profile_images/696143278807375872/_8KOQ7tg_normal.jpg" TargetMode="External" /><Relationship Id="rId540" Type="http://schemas.openxmlformats.org/officeDocument/2006/relationships/hyperlink" Target="http://pbs.twimg.com/profile_images/696143278807375872/_8KOQ7tg_normal.jpg" TargetMode="External" /><Relationship Id="rId541" Type="http://schemas.openxmlformats.org/officeDocument/2006/relationships/hyperlink" Target="http://pbs.twimg.com/profile_images/696143278807375872/_8KOQ7tg_normal.jpg" TargetMode="External" /><Relationship Id="rId542" Type="http://schemas.openxmlformats.org/officeDocument/2006/relationships/hyperlink" Target="http://pbs.twimg.com/profile_images/696143278807375872/_8KOQ7tg_normal.jpg" TargetMode="External" /><Relationship Id="rId543" Type="http://schemas.openxmlformats.org/officeDocument/2006/relationships/hyperlink" Target="http://pbs.twimg.com/profile_images/696143278807375872/_8KOQ7tg_normal.jpg" TargetMode="External" /><Relationship Id="rId544" Type="http://schemas.openxmlformats.org/officeDocument/2006/relationships/hyperlink" Target="http://pbs.twimg.com/profile_images/696143278807375872/_8KOQ7tg_normal.jpg" TargetMode="External" /><Relationship Id="rId545" Type="http://schemas.openxmlformats.org/officeDocument/2006/relationships/hyperlink" Target="http://pbs.twimg.com/profile_images/696143278807375872/_8KOQ7tg_normal.jpg" TargetMode="External" /><Relationship Id="rId546" Type="http://schemas.openxmlformats.org/officeDocument/2006/relationships/hyperlink" Target="http://pbs.twimg.com/profile_images/696143278807375872/_8KOQ7tg_normal.jpg" TargetMode="External" /><Relationship Id="rId547" Type="http://schemas.openxmlformats.org/officeDocument/2006/relationships/hyperlink" Target="http://pbs.twimg.com/profile_images/1057379626547380224/3IayBRL6_normal.jpg" TargetMode="External" /><Relationship Id="rId548" Type="http://schemas.openxmlformats.org/officeDocument/2006/relationships/hyperlink" Target="http://pbs.twimg.com/profile_images/1057379626547380224/3IayBRL6_normal.jpg" TargetMode="External" /><Relationship Id="rId549" Type="http://schemas.openxmlformats.org/officeDocument/2006/relationships/hyperlink" Target="http://pbs.twimg.com/profile_images/1057379626547380224/3IayBRL6_normal.jpg" TargetMode="External" /><Relationship Id="rId550" Type="http://schemas.openxmlformats.org/officeDocument/2006/relationships/hyperlink" Target="http://pbs.twimg.com/profile_images/834381266959134720/54tYALBI_normal.jpg" TargetMode="External" /><Relationship Id="rId551" Type="http://schemas.openxmlformats.org/officeDocument/2006/relationships/hyperlink" Target="http://pbs.twimg.com/profile_images/834381266959134720/54tYALBI_normal.jpg" TargetMode="External" /><Relationship Id="rId552" Type="http://schemas.openxmlformats.org/officeDocument/2006/relationships/hyperlink" Target="http://pbs.twimg.com/profile_images/834381266959134720/54tYALBI_normal.jpg" TargetMode="External" /><Relationship Id="rId553" Type="http://schemas.openxmlformats.org/officeDocument/2006/relationships/hyperlink" Target="http://pbs.twimg.com/profile_images/1114942744458334209/Zxrqhu7c_normal.jpg" TargetMode="External" /><Relationship Id="rId554" Type="http://schemas.openxmlformats.org/officeDocument/2006/relationships/hyperlink" Target="http://pbs.twimg.com/profile_images/1089086024284889089/T3NuZSIa_normal.jpg" TargetMode="External" /><Relationship Id="rId555" Type="http://schemas.openxmlformats.org/officeDocument/2006/relationships/hyperlink" Target="http://pbs.twimg.com/profile_images/638743553951277056/4LwCevuI_normal.jpg" TargetMode="External" /><Relationship Id="rId556" Type="http://schemas.openxmlformats.org/officeDocument/2006/relationships/hyperlink" Target="http://pbs.twimg.com/profile_images/931102764838588416/51KkKUF4_normal.jpg" TargetMode="External" /><Relationship Id="rId557" Type="http://schemas.openxmlformats.org/officeDocument/2006/relationships/hyperlink" Target="http://pbs.twimg.com/profile_images/61932938/08-08-17-08-drawn-600_normal.jpg" TargetMode="External" /><Relationship Id="rId558" Type="http://schemas.openxmlformats.org/officeDocument/2006/relationships/hyperlink" Target="http://pbs.twimg.com/profile_images/1099385783218290690/2aaaq1sr_normal.png" TargetMode="External" /><Relationship Id="rId559" Type="http://schemas.openxmlformats.org/officeDocument/2006/relationships/hyperlink" Target="http://pbs.twimg.com/profile_images/1099385783218290690/2aaaq1sr_normal.png" TargetMode="External" /><Relationship Id="rId560" Type="http://schemas.openxmlformats.org/officeDocument/2006/relationships/hyperlink" Target="http://pbs.twimg.com/profile_images/1095516462981103616/0MEUpQHQ_normal.png" TargetMode="External" /><Relationship Id="rId561" Type="http://schemas.openxmlformats.org/officeDocument/2006/relationships/hyperlink" Target="http://pbs.twimg.com/profile_images/1103037214005571584/-bB2dNVN_normal.png" TargetMode="External" /><Relationship Id="rId562" Type="http://schemas.openxmlformats.org/officeDocument/2006/relationships/hyperlink" Target="http://pbs.twimg.com/profile_images/1141409124586070018/6_8Ki_4X_normal.jpg" TargetMode="External" /><Relationship Id="rId563" Type="http://schemas.openxmlformats.org/officeDocument/2006/relationships/hyperlink" Target="http://pbs.twimg.com/profile_images/929112443137286144/f9x4tTrN_normal.jpg" TargetMode="External" /><Relationship Id="rId564" Type="http://schemas.openxmlformats.org/officeDocument/2006/relationships/hyperlink" Target="http://pbs.twimg.com/profile_images/826105958728364034/IQKVAXHy_normal.jpg" TargetMode="External" /><Relationship Id="rId565" Type="http://schemas.openxmlformats.org/officeDocument/2006/relationships/hyperlink" Target="http://pbs.twimg.com/profile_images/1047176622598545408/Gy8L5gwM_normal.jpg" TargetMode="External" /><Relationship Id="rId566" Type="http://schemas.openxmlformats.org/officeDocument/2006/relationships/hyperlink" Target="http://pbs.twimg.com/profile_images/1047176622598545408/Gy8L5gwM_normal.jpg" TargetMode="External" /><Relationship Id="rId567" Type="http://schemas.openxmlformats.org/officeDocument/2006/relationships/hyperlink" Target="http://pbs.twimg.com/profile_images/1047176622598545408/Gy8L5gwM_normal.jpg" TargetMode="External" /><Relationship Id="rId568" Type="http://schemas.openxmlformats.org/officeDocument/2006/relationships/hyperlink" Target="http://pbs.twimg.com/profile_images/1047176622598545408/Gy8L5gwM_normal.jpg" TargetMode="External" /><Relationship Id="rId569" Type="http://schemas.openxmlformats.org/officeDocument/2006/relationships/hyperlink" Target="http://pbs.twimg.com/profile_images/1047176622598545408/Gy8L5gwM_normal.jpg" TargetMode="External" /><Relationship Id="rId570" Type="http://schemas.openxmlformats.org/officeDocument/2006/relationships/hyperlink" Target="http://pbs.twimg.com/profile_images/1047176622598545408/Gy8L5gwM_normal.jpg" TargetMode="External" /><Relationship Id="rId571" Type="http://schemas.openxmlformats.org/officeDocument/2006/relationships/hyperlink" Target="http://pbs.twimg.com/profile_images/1047176622598545408/Gy8L5gwM_normal.jpg" TargetMode="External" /><Relationship Id="rId572" Type="http://schemas.openxmlformats.org/officeDocument/2006/relationships/hyperlink" Target="http://pbs.twimg.com/profile_images/1047176622598545408/Gy8L5gwM_normal.jpg" TargetMode="External" /><Relationship Id="rId573" Type="http://schemas.openxmlformats.org/officeDocument/2006/relationships/hyperlink" Target="https://pbs.twimg.com/tweet_video_thumb/D8y5toEWwAEDWeU.jpg" TargetMode="External" /><Relationship Id="rId574" Type="http://schemas.openxmlformats.org/officeDocument/2006/relationships/hyperlink" Target="http://pbs.twimg.com/profile_images/1047176622598545408/Gy8L5gwM_normal.jpg" TargetMode="External" /><Relationship Id="rId575" Type="http://schemas.openxmlformats.org/officeDocument/2006/relationships/hyperlink" Target="http://pbs.twimg.com/profile_images/1047176622598545408/Gy8L5gwM_normal.jpg" TargetMode="External" /><Relationship Id="rId576" Type="http://schemas.openxmlformats.org/officeDocument/2006/relationships/hyperlink" Target="http://pbs.twimg.com/profile_images/1047176622598545408/Gy8L5gwM_normal.jpg" TargetMode="External" /><Relationship Id="rId577" Type="http://schemas.openxmlformats.org/officeDocument/2006/relationships/hyperlink" Target="http://pbs.twimg.com/profile_images/487242217887502337/qOMRQbPk_normal.jpeg" TargetMode="External" /><Relationship Id="rId578" Type="http://schemas.openxmlformats.org/officeDocument/2006/relationships/hyperlink" Target="http://pbs.twimg.com/profile_images/1042821947544018944/88Ev2_yM_normal.jpg" TargetMode="External" /><Relationship Id="rId579" Type="http://schemas.openxmlformats.org/officeDocument/2006/relationships/hyperlink" Target="http://pbs.twimg.com/profile_images/1042821947544018944/88Ev2_yM_normal.jpg" TargetMode="External" /><Relationship Id="rId580" Type="http://schemas.openxmlformats.org/officeDocument/2006/relationships/hyperlink" Target="http://pbs.twimg.com/profile_images/487242217887502337/qOMRQbPk_normal.jpeg" TargetMode="External" /><Relationship Id="rId581" Type="http://schemas.openxmlformats.org/officeDocument/2006/relationships/hyperlink" Target="http://pbs.twimg.com/profile_images/487242217887502337/qOMRQbPk_normal.jpeg" TargetMode="External" /><Relationship Id="rId582" Type="http://schemas.openxmlformats.org/officeDocument/2006/relationships/hyperlink" Target="http://pbs.twimg.com/profile_images/1042821947544018944/88Ev2_yM_normal.jpg" TargetMode="External" /><Relationship Id="rId583" Type="http://schemas.openxmlformats.org/officeDocument/2006/relationships/hyperlink" Target="http://pbs.twimg.com/profile_images/1042821947544018944/88Ev2_yM_normal.jpg" TargetMode="External" /><Relationship Id="rId584" Type="http://schemas.openxmlformats.org/officeDocument/2006/relationships/hyperlink" Target="http://pbs.twimg.com/profile_images/1042821947544018944/88Ev2_yM_normal.jpg" TargetMode="External" /><Relationship Id="rId585" Type="http://schemas.openxmlformats.org/officeDocument/2006/relationships/hyperlink" Target="http://pbs.twimg.com/profile_images/1042821947544018944/88Ev2_yM_normal.jpg" TargetMode="External" /><Relationship Id="rId586" Type="http://schemas.openxmlformats.org/officeDocument/2006/relationships/hyperlink" Target="http://pbs.twimg.com/profile_images/487242217887502337/qOMRQbPk_normal.jpeg" TargetMode="External" /><Relationship Id="rId587" Type="http://schemas.openxmlformats.org/officeDocument/2006/relationships/hyperlink" Target="http://pbs.twimg.com/profile_images/487242217887502337/qOMRQbPk_normal.jpeg" TargetMode="External" /><Relationship Id="rId588" Type="http://schemas.openxmlformats.org/officeDocument/2006/relationships/hyperlink" Target="http://pbs.twimg.com/profile_images/913811675505192960/0xPcrAab_normal.jpg" TargetMode="External" /><Relationship Id="rId589" Type="http://schemas.openxmlformats.org/officeDocument/2006/relationships/hyperlink" Target="http://pbs.twimg.com/profile_images/913811675505192960/0xPcrAab_normal.jpg" TargetMode="External" /><Relationship Id="rId590" Type="http://schemas.openxmlformats.org/officeDocument/2006/relationships/hyperlink" Target="http://pbs.twimg.com/profile_images/913811675505192960/0xPcrAab_normal.jpg" TargetMode="External" /><Relationship Id="rId591" Type="http://schemas.openxmlformats.org/officeDocument/2006/relationships/hyperlink" Target="http://pbs.twimg.com/profile_images/913811675505192960/0xPcrAab_normal.jpg" TargetMode="External" /><Relationship Id="rId592" Type="http://schemas.openxmlformats.org/officeDocument/2006/relationships/hyperlink" Target="http://pbs.twimg.com/profile_images/913811675505192960/0xPcrAab_normal.jpg" TargetMode="External" /><Relationship Id="rId593" Type="http://schemas.openxmlformats.org/officeDocument/2006/relationships/hyperlink" Target="http://pbs.twimg.com/profile_images/913811675505192960/0xPcrAab_normal.jpg" TargetMode="External" /><Relationship Id="rId594" Type="http://schemas.openxmlformats.org/officeDocument/2006/relationships/hyperlink" Target="http://pbs.twimg.com/profile_images/913811675505192960/0xPcrAab_normal.jpg" TargetMode="External" /><Relationship Id="rId595" Type="http://schemas.openxmlformats.org/officeDocument/2006/relationships/hyperlink" Target="http://pbs.twimg.com/profile_images/913811675505192960/0xPcrAab_normal.jpg" TargetMode="External" /><Relationship Id="rId596" Type="http://schemas.openxmlformats.org/officeDocument/2006/relationships/hyperlink" Target="http://pbs.twimg.com/profile_images/913811675505192960/0xPcrAab_normal.jpg" TargetMode="External" /><Relationship Id="rId597" Type="http://schemas.openxmlformats.org/officeDocument/2006/relationships/hyperlink" Target="http://pbs.twimg.com/profile_images/913811675505192960/0xPcrAab_normal.jpg" TargetMode="External" /><Relationship Id="rId598" Type="http://schemas.openxmlformats.org/officeDocument/2006/relationships/hyperlink" Target="http://pbs.twimg.com/profile_images/913811675505192960/0xPcrAab_normal.jpg" TargetMode="External" /><Relationship Id="rId599" Type="http://schemas.openxmlformats.org/officeDocument/2006/relationships/hyperlink" Target="http://pbs.twimg.com/profile_images/913811675505192960/0xPcrAab_normal.jpg" TargetMode="External" /><Relationship Id="rId600" Type="http://schemas.openxmlformats.org/officeDocument/2006/relationships/hyperlink" Target="http://pbs.twimg.com/profile_images/913811675505192960/0xPcrAab_normal.jpg" TargetMode="External" /><Relationship Id="rId601" Type="http://schemas.openxmlformats.org/officeDocument/2006/relationships/hyperlink" Target="http://pbs.twimg.com/profile_images/913811675505192960/0xPcrAab_normal.jpg" TargetMode="External" /><Relationship Id="rId602" Type="http://schemas.openxmlformats.org/officeDocument/2006/relationships/hyperlink" Target="http://pbs.twimg.com/profile_images/913811675505192960/0xPcrAab_normal.jpg" TargetMode="External" /><Relationship Id="rId603" Type="http://schemas.openxmlformats.org/officeDocument/2006/relationships/hyperlink" Target="http://pbs.twimg.com/profile_images/913811675505192960/0xPcrAab_normal.jpg" TargetMode="External" /><Relationship Id="rId604" Type="http://schemas.openxmlformats.org/officeDocument/2006/relationships/hyperlink" Target="http://pbs.twimg.com/profile_images/913811675505192960/0xPcrAab_normal.jpg" TargetMode="External" /><Relationship Id="rId605" Type="http://schemas.openxmlformats.org/officeDocument/2006/relationships/hyperlink" Target="http://pbs.twimg.com/profile_images/913811675505192960/0xPcrAab_normal.jpg" TargetMode="External" /><Relationship Id="rId606" Type="http://schemas.openxmlformats.org/officeDocument/2006/relationships/hyperlink" Target="http://pbs.twimg.com/profile_images/913811675505192960/0xPcrAab_normal.jpg" TargetMode="External" /><Relationship Id="rId607" Type="http://schemas.openxmlformats.org/officeDocument/2006/relationships/hyperlink" Target="http://pbs.twimg.com/profile_images/913811675505192960/0xPcrAab_normal.jpg" TargetMode="External" /><Relationship Id="rId608" Type="http://schemas.openxmlformats.org/officeDocument/2006/relationships/hyperlink" Target="http://pbs.twimg.com/profile_images/913811675505192960/0xPcrAab_normal.jpg" TargetMode="External" /><Relationship Id="rId609" Type="http://schemas.openxmlformats.org/officeDocument/2006/relationships/hyperlink" Target="http://pbs.twimg.com/profile_images/913811675505192960/0xPcrAab_normal.jpg" TargetMode="External" /><Relationship Id="rId610" Type="http://schemas.openxmlformats.org/officeDocument/2006/relationships/hyperlink" Target="http://pbs.twimg.com/profile_images/913811675505192960/0xPcrAab_normal.jpg" TargetMode="External" /><Relationship Id="rId611" Type="http://schemas.openxmlformats.org/officeDocument/2006/relationships/hyperlink" Target="http://pbs.twimg.com/profile_images/913811675505192960/0xPcrAab_normal.jpg" TargetMode="External" /><Relationship Id="rId612" Type="http://schemas.openxmlformats.org/officeDocument/2006/relationships/hyperlink" Target="http://pbs.twimg.com/profile_images/913811675505192960/0xPcrAab_normal.jpg" TargetMode="External" /><Relationship Id="rId613" Type="http://schemas.openxmlformats.org/officeDocument/2006/relationships/hyperlink" Target="https://pbs.twimg.com/media/D9g6zMkWwAEeWtb.jpg" TargetMode="External" /><Relationship Id="rId614" Type="http://schemas.openxmlformats.org/officeDocument/2006/relationships/hyperlink" Target="http://pbs.twimg.com/profile_images/708751114552811521/HghjzyMv_normal.jpg" TargetMode="External" /><Relationship Id="rId615" Type="http://schemas.openxmlformats.org/officeDocument/2006/relationships/hyperlink" Target="http://pbs.twimg.com/profile_images/708751114552811521/HghjzyMv_normal.jpg" TargetMode="External" /><Relationship Id="rId616" Type="http://schemas.openxmlformats.org/officeDocument/2006/relationships/hyperlink" Target="https://pbs.twimg.com/media/D9qRU2lX4AAC_zq.jpg" TargetMode="External" /><Relationship Id="rId617" Type="http://schemas.openxmlformats.org/officeDocument/2006/relationships/hyperlink" Target="http://pbs.twimg.com/profile_images/1137997473090363392/EyZeHbj1_normal.jpg" TargetMode="External" /><Relationship Id="rId618" Type="http://schemas.openxmlformats.org/officeDocument/2006/relationships/hyperlink" Target="http://pbs.twimg.com/profile_images/1137997473090363392/EyZeHbj1_normal.jpg" TargetMode="External" /><Relationship Id="rId619" Type="http://schemas.openxmlformats.org/officeDocument/2006/relationships/hyperlink" Target="http://pbs.twimg.com/profile_images/1081211195871371264/ETPYeugA_normal.jpg" TargetMode="External" /><Relationship Id="rId620" Type="http://schemas.openxmlformats.org/officeDocument/2006/relationships/hyperlink" Target="http://pbs.twimg.com/profile_images/971518376076984320/eQdX_nIQ_normal.jpg" TargetMode="External" /><Relationship Id="rId621" Type="http://schemas.openxmlformats.org/officeDocument/2006/relationships/hyperlink" Target="http://pbs.twimg.com/profile_images/713702978440601601/of_6jI2N_normal.jpg" TargetMode="External" /><Relationship Id="rId622" Type="http://schemas.openxmlformats.org/officeDocument/2006/relationships/hyperlink" Target="http://pbs.twimg.com/profile_images/713702978440601601/of_6jI2N_normal.jpg" TargetMode="External" /><Relationship Id="rId623" Type="http://schemas.openxmlformats.org/officeDocument/2006/relationships/hyperlink" Target="https://pbs.twimg.com/tweet_video_thumb/D8ygCq4WsAIH2pw.jpg" TargetMode="External" /><Relationship Id="rId624" Type="http://schemas.openxmlformats.org/officeDocument/2006/relationships/hyperlink" Target="https://pbs.twimg.com/media/D8ym1joXsAEwGUB.jpg" TargetMode="External" /><Relationship Id="rId625" Type="http://schemas.openxmlformats.org/officeDocument/2006/relationships/hyperlink" Target="http://pbs.twimg.com/profile_images/487242217887502337/qOMRQbPk_normal.jpeg" TargetMode="External" /><Relationship Id="rId626" Type="http://schemas.openxmlformats.org/officeDocument/2006/relationships/hyperlink" Target="https://pbs.twimg.com/media/D8yuBeUXUAYGoDQ.jpg" TargetMode="External" /><Relationship Id="rId627" Type="http://schemas.openxmlformats.org/officeDocument/2006/relationships/hyperlink" Target="https://pbs.twimg.com/media/D8yvqlWX4AAiovU.jpg" TargetMode="External" /><Relationship Id="rId628" Type="http://schemas.openxmlformats.org/officeDocument/2006/relationships/hyperlink" Target="https://pbs.twimg.com/media/D8yyYyHXkAIEE6M.jpg" TargetMode="External" /><Relationship Id="rId629" Type="http://schemas.openxmlformats.org/officeDocument/2006/relationships/hyperlink" Target="http://pbs.twimg.com/profile_images/487242217887502337/qOMRQbPk_normal.jpeg" TargetMode="External" /><Relationship Id="rId630" Type="http://schemas.openxmlformats.org/officeDocument/2006/relationships/hyperlink" Target="https://pbs.twimg.com/media/D8y23erWsAALDrV.jpg" TargetMode="External" /><Relationship Id="rId631" Type="http://schemas.openxmlformats.org/officeDocument/2006/relationships/hyperlink" Target="http://pbs.twimg.com/profile_images/487242217887502337/qOMRQbPk_normal.jpeg" TargetMode="External" /><Relationship Id="rId632" Type="http://schemas.openxmlformats.org/officeDocument/2006/relationships/hyperlink" Target="https://pbs.twimg.com/media/D8y6jKmWsAI98Ex.jpg" TargetMode="External" /><Relationship Id="rId633" Type="http://schemas.openxmlformats.org/officeDocument/2006/relationships/hyperlink" Target="http://pbs.twimg.com/profile_images/487242217887502337/qOMRQbPk_normal.jpeg" TargetMode="External" /><Relationship Id="rId634" Type="http://schemas.openxmlformats.org/officeDocument/2006/relationships/hyperlink" Target="http://pbs.twimg.com/profile_images/487242217887502337/qOMRQbPk_normal.jpeg" TargetMode="External" /><Relationship Id="rId635" Type="http://schemas.openxmlformats.org/officeDocument/2006/relationships/hyperlink" Target="http://pbs.twimg.com/profile_images/487242217887502337/qOMRQbPk_normal.jpeg" TargetMode="External" /><Relationship Id="rId636" Type="http://schemas.openxmlformats.org/officeDocument/2006/relationships/hyperlink" Target="http://pbs.twimg.com/profile_images/487242217887502337/qOMRQbPk_normal.jpeg" TargetMode="External" /><Relationship Id="rId637" Type="http://schemas.openxmlformats.org/officeDocument/2006/relationships/hyperlink" Target="http://pbs.twimg.com/profile_images/487242217887502337/qOMRQbPk_normal.jpeg" TargetMode="External" /><Relationship Id="rId638" Type="http://schemas.openxmlformats.org/officeDocument/2006/relationships/hyperlink" Target="http://pbs.twimg.com/profile_images/487242217887502337/qOMRQbPk_normal.jpeg" TargetMode="External" /><Relationship Id="rId639" Type="http://schemas.openxmlformats.org/officeDocument/2006/relationships/hyperlink" Target="http://pbs.twimg.com/profile_images/487242217887502337/qOMRQbPk_normal.jpeg" TargetMode="External" /><Relationship Id="rId640" Type="http://schemas.openxmlformats.org/officeDocument/2006/relationships/hyperlink" Target="http://pbs.twimg.com/profile_images/487242217887502337/qOMRQbPk_normal.jpeg" TargetMode="External" /><Relationship Id="rId641" Type="http://schemas.openxmlformats.org/officeDocument/2006/relationships/hyperlink" Target="http://pbs.twimg.com/profile_images/487242217887502337/qOMRQbPk_normal.jpeg" TargetMode="External" /><Relationship Id="rId642" Type="http://schemas.openxmlformats.org/officeDocument/2006/relationships/hyperlink" Target="http://pbs.twimg.com/profile_images/487242217887502337/qOMRQbPk_normal.jpeg" TargetMode="External" /><Relationship Id="rId643" Type="http://schemas.openxmlformats.org/officeDocument/2006/relationships/hyperlink" Target="http://pbs.twimg.com/profile_images/487242217887502337/qOMRQbPk_normal.jpeg" TargetMode="External" /><Relationship Id="rId644" Type="http://schemas.openxmlformats.org/officeDocument/2006/relationships/hyperlink" Target="http://pbs.twimg.com/profile_images/487242217887502337/qOMRQbPk_normal.jpeg" TargetMode="External" /><Relationship Id="rId645" Type="http://schemas.openxmlformats.org/officeDocument/2006/relationships/hyperlink" Target="http://pbs.twimg.com/profile_images/487242217887502337/qOMRQbPk_normal.jpeg" TargetMode="External" /><Relationship Id="rId646" Type="http://schemas.openxmlformats.org/officeDocument/2006/relationships/hyperlink" Target="http://pbs.twimg.com/profile_images/713702978440601601/of_6jI2N_normal.jpg" TargetMode="External" /><Relationship Id="rId647" Type="http://schemas.openxmlformats.org/officeDocument/2006/relationships/hyperlink" Target="http://pbs.twimg.com/profile_images/765923204380651520/mGV6s7t3_normal.jpg" TargetMode="External" /><Relationship Id="rId648" Type="http://schemas.openxmlformats.org/officeDocument/2006/relationships/hyperlink" Target="http://pbs.twimg.com/profile_images/1116448696642744322/gfixxYfC_normal.jpg" TargetMode="External" /><Relationship Id="rId649" Type="http://schemas.openxmlformats.org/officeDocument/2006/relationships/hyperlink" Target="http://pbs.twimg.com/profile_images/1116448696642744322/gfixxYfC_normal.jpg" TargetMode="External" /><Relationship Id="rId650" Type="http://schemas.openxmlformats.org/officeDocument/2006/relationships/hyperlink" Target="https://twitter.com/#!/imsrfaisal/status/1134445445323866113" TargetMode="External" /><Relationship Id="rId651" Type="http://schemas.openxmlformats.org/officeDocument/2006/relationships/hyperlink" Target="https://twitter.com/#!/linkbuildingmoz/status/1137992054758412288" TargetMode="External" /><Relationship Id="rId652" Type="http://schemas.openxmlformats.org/officeDocument/2006/relationships/hyperlink" Target="https://twitter.com/#!/christhames35/status/1138218282908098560" TargetMode="External" /><Relationship Id="rId653" Type="http://schemas.openxmlformats.org/officeDocument/2006/relationships/hyperlink" Target="https://twitter.com/#!/marisalouw/status/1138439494498230272" TargetMode="External" /><Relationship Id="rId654" Type="http://schemas.openxmlformats.org/officeDocument/2006/relationships/hyperlink" Target="https://twitter.com/#!/violetsriy/status/1138468346184253440" TargetMode="External" /><Relationship Id="rId655" Type="http://schemas.openxmlformats.org/officeDocument/2006/relationships/hyperlink" Target="https://twitter.com/#!/mftnjd/status/1138477625612165126" TargetMode="External" /><Relationship Id="rId656" Type="http://schemas.openxmlformats.org/officeDocument/2006/relationships/hyperlink" Target="https://twitter.com/#!/redphantom/status/1138478023160737792" TargetMode="External" /><Relationship Id="rId657" Type="http://schemas.openxmlformats.org/officeDocument/2006/relationships/hyperlink" Target="https://twitter.com/#!/clowerycontent/status/1138481530395906048" TargetMode="External" /><Relationship Id="rId658" Type="http://schemas.openxmlformats.org/officeDocument/2006/relationships/hyperlink" Target="https://twitter.com/#!/jennykim/status/1138481597290897408" TargetMode="External" /><Relationship Id="rId659" Type="http://schemas.openxmlformats.org/officeDocument/2006/relationships/hyperlink" Target="https://twitter.com/#!/jennykim/status/1138481597290897408" TargetMode="External" /><Relationship Id="rId660" Type="http://schemas.openxmlformats.org/officeDocument/2006/relationships/hyperlink" Target="https://twitter.com/#!/markcbiddle/status/1138482887710429188" TargetMode="External" /><Relationship Id="rId661" Type="http://schemas.openxmlformats.org/officeDocument/2006/relationships/hyperlink" Target="https://twitter.com/#!/mrand247/status/1138482979628552200" TargetMode="External" /><Relationship Id="rId662" Type="http://schemas.openxmlformats.org/officeDocument/2006/relationships/hyperlink" Target="https://twitter.com/#!/mrand247/status/1138482979628552200" TargetMode="External" /><Relationship Id="rId663" Type="http://schemas.openxmlformats.org/officeDocument/2006/relationships/hyperlink" Target="https://twitter.com/#!/growmap/status/1138484514483822594" TargetMode="External" /><Relationship Id="rId664" Type="http://schemas.openxmlformats.org/officeDocument/2006/relationships/hyperlink" Target="https://twitter.com/#!/growmap/status/1138484514483822594" TargetMode="External" /><Relationship Id="rId665" Type="http://schemas.openxmlformats.org/officeDocument/2006/relationships/hyperlink" Target="https://twitter.com/#!/smcstl/status/1138485332675112965" TargetMode="External" /><Relationship Id="rId666" Type="http://schemas.openxmlformats.org/officeDocument/2006/relationships/hyperlink" Target="https://twitter.com/#!/tamkoen/status/1138486435307147264" TargetMode="External" /><Relationship Id="rId667" Type="http://schemas.openxmlformats.org/officeDocument/2006/relationships/hyperlink" Target="https://twitter.com/#!/annanaylor__/status/1138484085800755200" TargetMode="External" /><Relationship Id="rId668" Type="http://schemas.openxmlformats.org/officeDocument/2006/relationships/hyperlink" Target="https://twitter.com/#!/pnmcpherson/status/1138485237963403264" TargetMode="External" /><Relationship Id="rId669" Type="http://schemas.openxmlformats.org/officeDocument/2006/relationships/hyperlink" Target="https://twitter.com/#!/morelove_lessh8/status/1138485005875863552" TargetMode="External" /><Relationship Id="rId670" Type="http://schemas.openxmlformats.org/officeDocument/2006/relationships/hyperlink" Target="https://twitter.com/#!/morelove_lessh8/status/1138485005875863552" TargetMode="External" /><Relationship Id="rId671" Type="http://schemas.openxmlformats.org/officeDocument/2006/relationships/hyperlink" Target="https://twitter.com/#!/medialabsmpd/status/1138490256808919041" TargetMode="External" /><Relationship Id="rId672" Type="http://schemas.openxmlformats.org/officeDocument/2006/relationships/hyperlink" Target="https://twitter.com/#!/elevatedonline/status/1138477587209080833" TargetMode="External" /><Relationship Id="rId673" Type="http://schemas.openxmlformats.org/officeDocument/2006/relationships/hyperlink" Target="https://twitter.com/#!/elevatedonline/status/1138478576330784769" TargetMode="External" /><Relationship Id="rId674" Type="http://schemas.openxmlformats.org/officeDocument/2006/relationships/hyperlink" Target="https://twitter.com/#!/elevatedonline/status/1138479179815632897" TargetMode="External" /><Relationship Id="rId675" Type="http://schemas.openxmlformats.org/officeDocument/2006/relationships/hyperlink" Target="https://twitter.com/#!/elevatedonline/status/1138479179815632897" TargetMode="External" /><Relationship Id="rId676" Type="http://schemas.openxmlformats.org/officeDocument/2006/relationships/hyperlink" Target="https://twitter.com/#!/elevatedonline/status/1138479198035677184" TargetMode="External" /><Relationship Id="rId677" Type="http://schemas.openxmlformats.org/officeDocument/2006/relationships/hyperlink" Target="https://twitter.com/#!/elevatedonline/status/1138479198035677184" TargetMode="External" /><Relationship Id="rId678" Type="http://schemas.openxmlformats.org/officeDocument/2006/relationships/hyperlink" Target="https://twitter.com/#!/elevatedonline/status/1138482270803779585" TargetMode="External" /><Relationship Id="rId679" Type="http://schemas.openxmlformats.org/officeDocument/2006/relationships/hyperlink" Target="https://twitter.com/#!/elevatedonline/status/1138487423548178434" TargetMode="External" /><Relationship Id="rId680" Type="http://schemas.openxmlformats.org/officeDocument/2006/relationships/hyperlink" Target="https://twitter.com/#!/elevatedonline/status/1138489502421409793" TargetMode="External" /><Relationship Id="rId681" Type="http://schemas.openxmlformats.org/officeDocument/2006/relationships/hyperlink" Target="https://twitter.com/#!/elevatedonline/status/1138490419120103424" TargetMode="External" /><Relationship Id="rId682" Type="http://schemas.openxmlformats.org/officeDocument/2006/relationships/hyperlink" Target="https://twitter.com/#!/jenniferbakerco/status/1138490036918390786" TargetMode="External" /><Relationship Id="rId683" Type="http://schemas.openxmlformats.org/officeDocument/2006/relationships/hyperlink" Target="https://twitter.com/#!/silalott/status/1138482698446606337" TargetMode="External" /><Relationship Id="rId684" Type="http://schemas.openxmlformats.org/officeDocument/2006/relationships/hyperlink" Target="https://twitter.com/#!/silalott/status/1138483045177143297" TargetMode="External" /><Relationship Id="rId685" Type="http://schemas.openxmlformats.org/officeDocument/2006/relationships/hyperlink" Target="https://twitter.com/#!/silalott/status/1138483223313432576" TargetMode="External" /><Relationship Id="rId686" Type="http://schemas.openxmlformats.org/officeDocument/2006/relationships/hyperlink" Target="https://twitter.com/#!/silalott/status/1138486656976195584" TargetMode="External" /><Relationship Id="rId687" Type="http://schemas.openxmlformats.org/officeDocument/2006/relationships/hyperlink" Target="https://twitter.com/#!/silalott/status/1138490286823358465" TargetMode="External" /><Relationship Id="rId688" Type="http://schemas.openxmlformats.org/officeDocument/2006/relationships/hyperlink" Target="https://twitter.com/#!/silalott/status/1138490637731487744" TargetMode="External" /><Relationship Id="rId689" Type="http://schemas.openxmlformats.org/officeDocument/2006/relationships/hyperlink" Target="https://twitter.com/#!/michelle__roy/status/1138477126326411267" TargetMode="External" /><Relationship Id="rId690" Type="http://schemas.openxmlformats.org/officeDocument/2006/relationships/hyperlink" Target="https://twitter.com/#!/michelle__roy/status/1138480533158223879" TargetMode="External" /><Relationship Id="rId691" Type="http://schemas.openxmlformats.org/officeDocument/2006/relationships/hyperlink" Target="https://twitter.com/#!/michelle__roy/status/1138487645213003777" TargetMode="External" /><Relationship Id="rId692" Type="http://schemas.openxmlformats.org/officeDocument/2006/relationships/hyperlink" Target="https://twitter.com/#!/michelle__roy/status/1138487728738377730" TargetMode="External" /><Relationship Id="rId693" Type="http://schemas.openxmlformats.org/officeDocument/2006/relationships/hyperlink" Target="https://twitter.com/#!/michelle__roy/status/1138487728738377730" TargetMode="External" /><Relationship Id="rId694" Type="http://schemas.openxmlformats.org/officeDocument/2006/relationships/hyperlink" Target="https://twitter.com/#!/michelle__roy/status/1138488821501349889" TargetMode="External" /><Relationship Id="rId695" Type="http://schemas.openxmlformats.org/officeDocument/2006/relationships/hyperlink" Target="https://twitter.com/#!/mycorporation/status/1138489721514934272" TargetMode="External" /><Relationship Id="rId696" Type="http://schemas.openxmlformats.org/officeDocument/2006/relationships/hyperlink" Target="https://twitter.com/#!/jenniferbakerco/status/1138480476891623425" TargetMode="External" /><Relationship Id="rId697" Type="http://schemas.openxmlformats.org/officeDocument/2006/relationships/hyperlink" Target="https://twitter.com/#!/bfrodriguez_/status/1138480916672733185" TargetMode="External" /><Relationship Id="rId698" Type="http://schemas.openxmlformats.org/officeDocument/2006/relationships/hyperlink" Target="https://twitter.com/#!/bfrodriguez_/status/1138480916672733185" TargetMode="External" /><Relationship Id="rId699" Type="http://schemas.openxmlformats.org/officeDocument/2006/relationships/hyperlink" Target="https://twitter.com/#!/bfrodriguez_/status/1138483525001326593" TargetMode="External" /><Relationship Id="rId700" Type="http://schemas.openxmlformats.org/officeDocument/2006/relationships/hyperlink" Target="https://twitter.com/#!/bfrodriguez_/status/1138489738409730049" TargetMode="External" /><Relationship Id="rId701" Type="http://schemas.openxmlformats.org/officeDocument/2006/relationships/hyperlink" Target="https://twitter.com/#!/bfrodriguez_/status/1138491022424576006" TargetMode="External" /><Relationship Id="rId702" Type="http://schemas.openxmlformats.org/officeDocument/2006/relationships/hyperlink" Target="https://twitter.com/#!/bfrodriguez_/status/1138491382027436032" TargetMode="External" /><Relationship Id="rId703" Type="http://schemas.openxmlformats.org/officeDocument/2006/relationships/hyperlink" Target="https://twitter.com/#!/frogplum/status/1138487308598927360" TargetMode="External" /><Relationship Id="rId704" Type="http://schemas.openxmlformats.org/officeDocument/2006/relationships/hyperlink" Target="https://twitter.com/#!/frogplum/status/1138488940896215045" TargetMode="External" /><Relationship Id="rId705" Type="http://schemas.openxmlformats.org/officeDocument/2006/relationships/hyperlink" Target="https://twitter.com/#!/frogplum/status/1138490695059030016" TargetMode="External" /><Relationship Id="rId706" Type="http://schemas.openxmlformats.org/officeDocument/2006/relationships/hyperlink" Target="https://twitter.com/#!/ccrossjohnson/status/1138490814466789377" TargetMode="External" /><Relationship Id="rId707" Type="http://schemas.openxmlformats.org/officeDocument/2006/relationships/hyperlink" Target="https://twitter.com/#!/ccrossjohnson/status/1138480516875902976" TargetMode="External" /><Relationship Id="rId708" Type="http://schemas.openxmlformats.org/officeDocument/2006/relationships/hyperlink" Target="https://twitter.com/#!/ccrossjohnson/status/1138490814466789377" TargetMode="External" /><Relationship Id="rId709" Type="http://schemas.openxmlformats.org/officeDocument/2006/relationships/hyperlink" Target="https://twitter.com/#!/ccrossjohnson/status/1138491518438842368" TargetMode="External" /><Relationship Id="rId710" Type="http://schemas.openxmlformats.org/officeDocument/2006/relationships/hyperlink" Target="https://twitter.com/#!/imarketinginc/status/1138486887654469632" TargetMode="External" /><Relationship Id="rId711" Type="http://schemas.openxmlformats.org/officeDocument/2006/relationships/hyperlink" Target="https://twitter.com/#!/imarketinginc/status/1138487880215482368" TargetMode="External" /><Relationship Id="rId712" Type="http://schemas.openxmlformats.org/officeDocument/2006/relationships/hyperlink" Target="https://twitter.com/#!/imarketinginc/status/1138491901911359489" TargetMode="External" /><Relationship Id="rId713" Type="http://schemas.openxmlformats.org/officeDocument/2006/relationships/hyperlink" Target="https://twitter.com/#!/scupbrasil/status/1138492042101841921" TargetMode="External" /><Relationship Id="rId714" Type="http://schemas.openxmlformats.org/officeDocument/2006/relationships/hyperlink" Target="https://twitter.com/#!/iamdesireaka/status/1138492063786438656" TargetMode="External" /><Relationship Id="rId715" Type="http://schemas.openxmlformats.org/officeDocument/2006/relationships/hyperlink" Target="https://twitter.com/#!/svanismail/status/1138491034344787970" TargetMode="External" /><Relationship Id="rId716" Type="http://schemas.openxmlformats.org/officeDocument/2006/relationships/hyperlink" Target="https://twitter.com/#!/svanismail/status/1138492090483167233" TargetMode="External" /><Relationship Id="rId717" Type="http://schemas.openxmlformats.org/officeDocument/2006/relationships/hyperlink" Target="https://twitter.com/#!/aranducito/status/1138493207220805632" TargetMode="External" /><Relationship Id="rId718" Type="http://schemas.openxmlformats.org/officeDocument/2006/relationships/hyperlink" Target="https://twitter.com/#!/jfouts/status/1138497446961541120" TargetMode="External" /><Relationship Id="rId719" Type="http://schemas.openxmlformats.org/officeDocument/2006/relationships/hyperlink" Target="https://twitter.com/#!/elenacsalazar/status/1138502977763733505" TargetMode="External" /><Relationship Id="rId720" Type="http://schemas.openxmlformats.org/officeDocument/2006/relationships/hyperlink" Target="https://twitter.com/#!/elenacsalazar/status/1138502977763733505" TargetMode="External" /><Relationship Id="rId721" Type="http://schemas.openxmlformats.org/officeDocument/2006/relationships/hyperlink" Target="https://twitter.com/#!/elenacsalazar/status/1138503128393736192" TargetMode="External" /><Relationship Id="rId722" Type="http://schemas.openxmlformats.org/officeDocument/2006/relationships/hyperlink" Target="https://twitter.com/#!/elenacsalazar/status/1138503128393736192" TargetMode="External" /><Relationship Id="rId723" Type="http://schemas.openxmlformats.org/officeDocument/2006/relationships/hyperlink" Target="https://twitter.com/#!/angelastack/status/1138506070144552961" TargetMode="External" /><Relationship Id="rId724" Type="http://schemas.openxmlformats.org/officeDocument/2006/relationships/hyperlink" Target="https://twitter.com/#!/ahikiiriza/status/1138489823940005888" TargetMode="External" /><Relationship Id="rId725" Type="http://schemas.openxmlformats.org/officeDocument/2006/relationships/hyperlink" Target="https://twitter.com/#!/ahikiiriza/status/1138507951487037440" TargetMode="External" /><Relationship Id="rId726" Type="http://schemas.openxmlformats.org/officeDocument/2006/relationships/hyperlink" Target="https://twitter.com/#!/staymotivated_7/status/1138508733879898113" TargetMode="External" /><Relationship Id="rId727" Type="http://schemas.openxmlformats.org/officeDocument/2006/relationships/hyperlink" Target="https://twitter.com/#!/staymotivated_7/status/1138508733879898113" TargetMode="External" /><Relationship Id="rId728" Type="http://schemas.openxmlformats.org/officeDocument/2006/relationships/hyperlink" Target="https://twitter.com/#!/bwatwood/status/1138509402196119553" TargetMode="External" /><Relationship Id="rId729" Type="http://schemas.openxmlformats.org/officeDocument/2006/relationships/hyperlink" Target="https://twitter.com/#!/paulcharrison/status/1138518254572441600" TargetMode="External" /><Relationship Id="rId730" Type="http://schemas.openxmlformats.org/officeDocument/2006/relationships/hyperlink" Target="https://twitter.com/#!/genepetrovlmc/status/1138522538215170048" TargetMode="External" /><Relationship Id="rId731" Type="http://schemas.openxmlformats.org/officeDocument/2006/relationships/hyperlink" Target="https://twitter.com/#!/genepetrovlmc/status/1138522538215170048" TargetMode="External" /><Relationship Id="rId732" Type="http://schemas.openxmlformats.org/officeDocument/2006/relationships/hyperlink" Target="https://twitter.com/#!/marifasanaro/status/1138527135163981830" TargetMode="External" /><Relationship Id="rId733" Type="http://schemas.openxmlformats.org/officeDocument/2006/relationships/hyperlink" Target="https://twitter.com/#!/seoscottsdale/status/1138619368319922176" TargetMode="External" /><Relationship Id="rId734" Type="http://schemas.openxmlformats.org/officeDocument/2006/relationships/hyperlink" Target="https://twitter.com/#!/phoebebain/status/1138631267300327424" TargetMode="External" /><Relationship Id="rId735" Type="http://schemas.openxmlformats.org/officeDocument/2006/relationships/hyperlink" Target="https://twitter.com/#!/directmediatips/status/1138646339653423105" TargetMode="External" /><Relationship Id="rId736" Type="http://schemas.openxmlformats.org/officeDocument/2006/relationships/hyperlink" Target="https://twitter.com/#!/xoxogoldie/status/1138702408962445314" TargetMode="External" /><Relationship Id="rId737" Type="http://schemas.openxmlformats.org/officeDocument/2006/relationships/hyperlink" Target="https://twitter.com/#!/xoxogoldie/status/1138702712760131584" TargetMode="External" /><Relationship Id="rId738" Type="http://schemas.openxmlformats.org/officeDocument/2006/relationships/hyperlink" Target="https://twitter.com/#!/xoxogoldie/status/1138702712760131584" TargetMode="External" /><Relationship Id="rId739" Type="http://schemas.openxmlformats.org/officeDocument/2006/relationships/hyperlink" Target="https://twitter.com/#!/xoxogoldie/status/1138702752060715008" TargetMode="External" /><Relationship Id="rId740" Type="http://schemas.openxmlformats.org/officeDocument/2006/relationships/hyperlink" Target="https://twitter.com/#!/xoxogoldie/status/1138702752060715008" TargetMode="External" /><Relationship Id="rId741" Type="http://schemas.openxmlformats.org/officeDocument/2006/relationships/hyperlink" Target="https://twitter.com/#!/epagedigitalind/status/1138787200164716545" TargetMode="External" /><Relationship Id="rId742" Type="http://schemas.openxmlformats.org/officeDocument/2006/relationships/hyperlink" Target="https://twitter.com/#!/carvesocial/status/1138479068079362049" TargetMode="External" /><Relationship Id="rId743" Type="http://schemas.openxmlformats.org/officeDocument/2006/relationships/hyperlink" Target="https://twitter.com/#!/jenniferbakerco/status/1138490036918390786" TargetMode="External" /><Relationship Id="rId744" Type="http://schemas.openxmlformats.org/officeDocument/2006/relationships/hyperlink" Target="https://twitter.com/#!/noble_vn/status/1138482967087652866" TargetMode="External" /><Relationship Id="rId745" Type="http://schemas.openxmlformats.org/officeDocument/2006/relationships/hyperlink" Target="https://twitter.com/#!/vshadders/status/1138850982702583813" TargetMode="External" /><Relationship Id="rId746" Type="http://schemas.openxmlformats.org/officeDocument/2006/relationships/hyperlink" Target="https://twitter.com/#!/peeljoanna/status/1138879561725169664" TargetMode="External" /><Relationship Id="rId747" Type="http://schemas.openxmlformats.org/officeDocument/2006/relationships/hyperlink" Target="https://twitter.com/#!/mojodaddy/status/1138958773937156096" TargetMode="External" /><Relationship Id="rId748" Type="http://schemas.openxmlformats.org/officeDocument/2006/relationships/hyperlink" Target="https://twitter.com/#!/flowery6/status/1139167803221716993" TargetMode="External" /><Relationship Id="rId749" Type="http://schemas.openxmlformats.org/officeDocument/2006/relationships/hyperlink" Target="https://twitter.com/#!/jbethjs/status/1139172783429181440" TargetMode="External" /><Relationship Id="rId750" Type="http://schemas.openxmlformats.org/officeDocument/2006/relationships/hyperlink" Target="https://twitter.com/#!/jbethjs/status/1139172783429181440" TargetMode="External" /><Relationship Id="rId751" Type="http://schemas.openxmlformats.org/officeDocument/2006/relationships/hyperlink" Target="https://twitter.com/#!/wajihtabish/status/1139701644969611265" TargetMode="External" /><Relationship Id="rId752" Type="http://schemas.openxmlformats.org/officeDocument/2006/relationships/hyperlink" Target="https://twitter.com/#!/wisenotherwise/status/1139935004136529920" TargetMode="External" /><Relationship Id="rId753" Type="http://schemas.openxmlformats.org/officeDocument/2006/relationships/hyperlink" Target="https://twitter.com/#!/andiramdani/status/1140149651187744768" TargetMode="External" /><Relationship Id="rId754" Type="http://schemas.openxmlformats.org/officeDocument/2006/relationships/hyperlink" Target="https://twitter.com/#!/richmckinney/status/1140149778401189889" TargetMode="External" /><Relationship Id="rId755" Type="http://schemas.openxmlformats.org/officeDocument/2006/relationships/hyperlink" Target="https://twitter.com/#!/novumarketing/status/1140173687833808896" TargetMode="External" /><Relationship Id="rId756" Type="http://schemas.openxmlformats.org/officeDocument/2006/relationships/hyperlink" Target="https://twitter.com/#!/socialmedianex/status/1140173688639119361" TargetMode="External" /><Relationship Id="rId757" Type="http://schemas.openxmlformats.org/officeDocument/2006/relationships/hyperlink" Target="https://twitter.com/#!/kaizenads/status/1140184007386136576" TargetMode="External" /><Relationship Id="rId758" Type="http://schemas.openxmlformats.org/officeDocument/2006/relationships/hyperlink" Target="https://twitter.com/#!/sam18th/status/1140199354197630976" TargetMode="External" /><Relationship Id="rId759" Type="http://schemas.openxmlformats.org/officeDocument/2006/relationships/hyperlink" Target="https://twitter.com/#!/web_pixelportal/status/1140224439298211841" TargetMode="External" /><Relationship Id="rId760" Type="http://schemas.openxmlformats.org/officeDocument/2006/relationships/hyperlink" Target="https://twitter.com/#!/ricardozam/status/1140232483314778112" TargetMode="External" /><Relationship Id="rId761" Type="http://schemas.openxmlformats.org/officeDocument/2006/relationships/hyperlink" Target="https://twitter.com/#!/prospertaru/status/1140303134578941952" TargetMode="External" /><Relationship Id="rId762" Type="http://schemas.openxmlformats.org/officeDocument/2006/relationships/hyperlink" Target="https://twitter.com/#!/romanjancic/status/1140344274262904834" TargetMode="External" /><Relationship Id="rId763" Type="http://schemas.openxmlformats.org/officeDocument/2006/relationships/hyperlink" Target="https://twitter.com/#!/ginevraadamoli/status/1140457565068746753" TargetMode="External" /><Relationship Id="rId764" Type="http://schemas.openxmlformats.org/officeDocument/2006/relationships/hyperlink" Target="https://twitter.com/#!/binaryic/status/1140493207479828481" TargetMode="External" /><Relationship Id="rId765" Type="http://schemas.openxmlformats.org/officeDocument/2006/relationships/hyperlink" Target="https://twitter.com/#!/tejashweta/status/1140494509509234688" TargetMode="External" /><Relationship Id="rId766" Type="http://schemas.openxmlformats.org/officeDocument/2006/relationships/hyperlink" Target="https://twitter.com/#!/qtttutors/status/1140527639683371008" TargetMode="External" /><Relationship Id="rId767" Type="http://schemas.openxmlformats.org/officeDocument/2006/relationships/hyperlink" Target="https://twitter.com/#!/elainebeare/status/1140550909870706689" TargetMode="External" /><Relationship Id="rId768" Type="http://schemas.openxmlformats.org/officeDocument/2006/relationships/hyperlink" Target="https://twitter.com/#!/lindseybwashere/status/1140561351640866817" TargetMode="External" /><Relationship Id="rId769" Type="http://schemas.openxmlformats.org/officeDocument/2006/relationships/hyperlink" Target="https://twitter.com/#!/gregcarrasco/status/1140627191744458752" TargetMode="External" /><Relationship Id="rId770" Type="http://schemas.openxmlformats.org/officeDocument/2006/relationships/hyperlink" Target="https://twitter.com/#!/robcairns/status/1140752246566785041" TargetMode="External" /><Relationship Id="rId771" Type="http://schemas.openxmlformats.org/officeDocument/2006/relationships/hyperlink" Target="https://twitter.com/#!/wisd0m_bridge/status/1140780793934958592" TargetMode="External" /><Relationship Id="rId772" Type="http://schemas.openxmlformats.org/officeDocument/2006/relationships/hyperlink" Target="https://twitter.com/#!/wisd0m_bridge/status/1140780908040998913" TargetMode="External" /><Relationship Id="rId773" Type="http://schemas.openxmlformats.org/officeDocument/2006/relationships/hyperlink" Target="https://twitter.com/#!/wisd0m_bridge/status/1140781016673476609" TargetMode="External" /><Relationship Id="rId774" Type="http://schemas.openxmlformats.org/officeDocument/2006/relationships/hyperlink" Target="https://twitter.com/#!/bestclerks/status/1140147504262066176" TargetMode="External" /><Relationship Id="rId775" Type="http://schemas.openxmlformats.org/officeDocument/2006/relationships/hyperlink" Target="https://twitter.com/#!/bestclerks/status/1140877504082841600" TargetMode="External" /><Relationship Id="rId776" Type="http://schemas.openxmlformats.org/officeDocument/2006/relationships/hyperlink" Target="https://twitter.com/#!/dewieirig/status/1140146774868406272" TargetMode="External" /><Relationship Id="rId777" Type="http://schemas.openxmlformats.org/officeDocument/2006/relationships/hyperlink" Target="https://twitter.com/#!/dewieirig/status/1140877873152221185" TargetMode="External" /><Relationship Id="rId778" Type="http://schemas.openxmlformats.org/officeDocument/2006/relationships/hyperlink" Target="https://twitter.com/#!/micwonderland/status/1140147558360276992" TargetMode="External" /><Relationship Id="rId779" Type="http://schemas.openxmlformats.org/officeDocument/2006/relationships/hyperlink" Target="https://twitter.com/#!/micwonderland/status/1140878225775747072" TargetMode="External" /><Relationship Id="rId780" Type="http://schemas.openxmlformats.org/officeDocument/2006/relationships/hyperlink" Target="https://twitter.com/#!/cjscribe/status/1140146798075502593" TargetMode="External" /><Relationship Id="rId781" Type="http://schemas.openxmlformats.org/officeDocument/2006/relationships/hyperlink" Target="https://twitter.com/#!/cjscribe/status/1140878440268214273" TargetMode="External" /><Relationship Id="rId782" Type="http://schemas.openxmlformats.org/officeDocument/2006/relationships/hyperlink" Target="https://twitter.com/#!/jamesbullock81/status/1140147769035747329" TargetMode="External" /><Relationship Id="rId783" Type="http://schemas.openxmlformats.org/officeDocument/2006/relationships/hyperlink" Target="https://twitter.com/#!/jamesbullock81/status/1140878830111883264" TargetMode="External" /><Relationship Id="rId784" Type="http://schemas.openxmlformats.org/officeDocument/2006/relationships/hyperlink" Target="https://twitter.com/#!/blairallenagen1/status/1128931625461411840" TargetMode="External" /><Relationship Id="rId785" Type="http://schemas.openxmlformats.org/officeDocument/2006/relationships/hyperlink" Target="https://twitter.com/#!/blairallenagen1/status/1139803130491617280" TargetMode="External" /><Relationship Id="rId786" Type="http://schemas.openxmlformats.org/officeDocument/2006/relationships/hyperlink" Target="https://twitter.com/#!/blairallenagen1/status/1140147765206327296" TargetMode="External" /><Relationship Id="rId787" Type="http://schemas.openxmlformats.org/officeDocument/2006/relationships/hyperlink" Target="https://twitter.com/#!/blairallenagen1/status/1140878830267035648" TargetMode="External" /><Relationship Id="rId788" Type="http://schemas.openxmlformats.org/officeDocument/2006/relationships/hyperlink" Target="https://twitter.com/#!/bzsms/status/1140154870684618752" TargetMode="External" /><Relationship Id="rId789" Type="http://schemas.openxmlformats.org/officeDocument/2006/relationships/hyperlink" Target="https://twitter.com/#!/bzsms/status/1140879659720237056" TargetMode="External" /><Relationship Id="rId790" Type="http://schemas.openxmlformats.org/officeDocument/2006/relationships/hyperlink" Target="https://twitter.com/#!/keithflynn/status/1140166436339535872" TargetMode="External" /><Relationship Id="rId791" Type="http://schemas.openxmlformats.org/officeDocument/2006/relationships/hyperlink" Target="https://twitter.com/#!/keithflynn/status/1140891267909541888" TargetMode="External" /><Relationship Id="rId792" Type="http://schemas.openxmlformats.org/officeDocument/2006/relationships/hyperlink" Target="https://twitter.com/#!/junelevenco/status/1140892299078975489" TargetMode="External" /><Relationship Id="rId793" Type="http://schemas.openxmlformats.org/officeDocument/2006/relationships/hyperlink" Target="https://twitter.com/#!/giovanbatistag/status/1140182372270276610" TargetMode="External" /><Relationship Id="rId794" Type="http://schemas.openxmlformats.org/officeDocument/2006/relationships/hyperlink" Target="https://twitter.com/#!/giovanbatistag/status/1140894941981233153" TargetMode="External" /><Relationship Id="rId795" Type="http://schemas.openxmlformats.org/officeDocument/2006/relationships/hyperlink" Target="https://twitter.com/#!/followermob/status/1140171494041034752" TargetMode="External" /><Relationship Id="rId796" Type="http://schemas.openxmlformats.org/officeDocument/2006/relationships/hyperlink" Target="https://twitter.com/#!/followermob/status/1140896840663150593" TargetMode="External" /><Relationship Id="rId797" Type="http://schemas.openxmlformats.org/officeDocument/2006/relationships/hyperlink" Target="https://twitter.com/#!/janevlyang/status/1140899878597353472" TargetMode="External" /><Relationship Id="rId798" Type="http://schemas.openxmlformats.org/officeDocument/2006/relationships/hyperlink" Target="https://twitter.com/#!/some_marinosson/status/1140154401807638528" TargetMode="External" /><Relationship Id="rId799" Type="http://schemas.openxmlformats.org/officeDocument/2006/relationships/hyperlink" Target="https://twitter.com/#!/some_marinosson/status/1140901856081797120" TargetMode="External" /><Relationship Id="rId800" Type="http://schemas.openxmlformats.org/officeDocument/2006/relationships/hyperlink" Target="https://twitter.com/#!/dmalert/status/1140902139033804800" TargetMode="External" /><Relationship Id="rId801" Type="http://schemas.openxmlformats.org/officeDocument/2006/relationships/hyperlink" Target="https://twitter.com/#!/missshandarenee/status/1140907518715031552" TargetMode="External" /><Relationship Id="rId802" Type="http://schemas.openxmlformats.org/officeDocument/2006/relationships/hyperlink" Target="https://twitter.com/#!/danagarrison/status/1140169643325362176" TargetMode="External" /><Relationship Id="rId803" Type="http://schemas.openxmlformats.org/officeDocument/2006/relationships/hyperlink" Target="https://twitter.com/#!/danagarrison/status/1140909519033307137" TargetMode="External" /><Relationship Id="rId804" Type="http://schemas.openxmlformats.org/officeDocument/2006/relationships/hyperlink" Target="https://twitter.com/#!/robinyearsley/status/1140183996363620352" TargetMode="External" /><Relationship Id="rId805" Type="http://schemas.openxmlformats.org/officeDocument/2006/relationships/hyperlink" Target="https://twitter.com/#!/robinyearsley/status/1140913800981471232" TargetMode="External" /><Relationship Id="rId806" Type="http://schemas.openxmlformats.org/officeDocument/2006/relationships/hyperlink" Target="https://twitter.com/#!/tastefullyso/status/1140150911383158784" TargetMode="External" /><Relationship Id="rId807" Type="http://schemas.openxmlformats.org/officeDocument/2006/relationships/hyperlink" Target="https://twitter.com/#!/tastefullyso/status/1140917087906304002" TargetMode="External" /><Relationship Id="rId808" Type="http://schemas.openxmlformats.org/officeDocument/2006/relationships/hyperlink" Target="https://twitter.com/#!/memoserrano/status/1140941181796397058" TargetMode="External" /><Relationship Id="rId809" Type="http://schemas.openxmlformats.org/officeDocument/2006/relationships/hyperlink" Target="https://twitter.com/#!/margfontana/status/1140941517718265856" TargetMode="External" /><Relationship Id="rId810" Type="http://schemas.openxmlformats.org/officeDocument/2006/relationships/hyperlink" Target="https://twitter.com/#!/savvy_writer/status/1140941819099930624" TargetMode="External" /><Relationship Id="rId811" Type="http://schemas.openxmlformats.org/officeDocument/2006/relationships/hyperlink" Target="https://twitter.com/#!/saralmarino/status/1140942872604270593" TargetMode="External" /><Relationship Id="rId812" Type="http://schemas.openxmlformats.org/officeDocument/2006/relationships/hyperlink" Target="https://twitter.com/#!/mediamashsocial/status/1140174928655855616" TargetMode="External" /><Relationship Id="rId813" Type="http://schemas.openxmlformats.org/officeDocument/2006/relationships/hyperlink" Target="https://twitter.com/#!/mediamashsocial/status/1140500387906183168" TargetMode="External" /><Relationship Id="rId814" Type="http://schemas.openxmlformats.org/officeDocument/2006/relationships/hyperlink" Target="https://twitter.com/#!/mediamashsocial/status/1140988097578053637" TargetMode="External" /><Relationship Id="rId815" Type="http://schemas.openxmlformats.org/officeDocument/2006/relationships/hyperlink" Target="https://twitter.com/#!/valorey/status/1140184338534948864" TargetMode="External" /><Relationship Id="rId816" Type="http://schemas.openxmlformats.org/officeDocument/2006/relationships/hyperlink" Target="https://twitter.com/#!/valorey/status/1140441064681218048" TargetMode="External" /><Relationship Id="rId817" Type="http://schemas.openxmlformats.org/officeDocument/2006/relationships/hyperlink" Target="https://twitter.com/#!/valorey/status/1140990163050536961" TargetMode="External" /><Relationship Id="rId818" Type="http://schemas.openxmlformats.org/officeDocument/2006/relationships/hyperlink" Target="https://twitter.com/#!/bombandbossy/status/1140991899723059200" TargetMode="External" /><Relationship Id="rId819" Type="http://schemas.openxmlformats.org/officeDocument/2006/relationships/hyperlink" Target="https://twitter.com/#!/tiinakirves/status/1141016275277271040" TargetMode="External" /><Relationship Id="rId820" Type="http://schemas.openxmlformats.org/officeDocument/2006/relationships/hyperlink" Target="https://twitter.com/#!/thedfellow/status/1141017296183296000" TargetMode="External" /><Relationship Id="rId821" Type="http://schemas.openxmlformats.org/officeDocument/2006/relationships/hyperlink" Target="https://twitter.com/#!/k_mccullough/status/1141017699713245184" TargetMode="External" /><Relationship Id="rId822" Type="http://schemas.openxmlformats.org/officeDocument/2006/relationships/hyperlink" Target="https://twitter.com/#!/scottdavthrive/status/1141049805428256768" TargetMode="External" /><Relationship Id="rId823" Type="http://schemas.openxmlformats.org/officeDocument/2006/relationships/hyperlink" Target="https://twitter.com/#!/brewervasocial/status/1141061845677223936" TargetMode="External" /><Relationship Id="rId824" Type="http://schemas.openxmlformats.org/officeDocument/2006/relationships/hyperlink" Target="https://twitter.com/#!/muhsinalaca/status/1141061964342398976" TargetMode="External" /><Relationship Id="rId825" Type="http://schemas.openxmlformats.org/officeDocument/2006/relationships/hyperlink" Target="https://twitter.com/#!/fiscalcliffw/status/1141063180883357696" TargetMode="External" /><Relationship Id="rId826" Type="http://schemas.openxmlformats.org/officeDocument/2006/relationships/hyperlink" Target="https://twitter.com/#!/mediabulge/status/1140161356923990016" TargetMode="External" /><Relationship Id="rId827" Type="http://schemas.openxmlformats.org/officeDocument/2006/relationships/hyperlink" Target="https://twitter.com/#!/mediabulge/status/1140883863540916224" TargetMode="External" /><Relationship Id="rId828" Type="http://schemas.openxmlformats.org/officeDocument/2006/relationships/hyperlink" Target="https://twitter.com/#!/net_ambition/status/1141101891960524800" TargetMode="External" /><Relationship Id="rId829" Type="http://schemas.openxmlformats.org/officeDocument/2006/relationships/hyperlink" Target="https://twitter.com/#!/robinquinninla/status/1141135714198802432" TargetMode="External" /><Relationship Id="rId830" Type="http://schemas.openxmlformats.org/officeDocument/2006/relationships/hyperlink" Target="https://twitter.com/#!/techieappy/status/1140228357969367041" TargetMode="External" /><Relationship Id="rId831" Type="http://schemas.openxmlformats.org/officeDocument/2006/relationships/hyperlink" Target="https://twitter.com/#!/techieappy/status/1140389374317797387" TargetMode="External" /><Relationship Id="rId832" Type="http://schemas.openxmlformats.org/officeDocument/2006/relationships/hyperlink" Target="https://twitter.com/#!/techieappy/status/1141192083841200128" TargetMode="External" /><Relationship Id="rId833" Type="http://schemas.openxmlformats.org/officeDocument/2006/relationships/hyperlink" Target="https://twitter.com/#!/webgirltj/status/1141234434617663488" TargetMode="External" /><Relationship Id="rId834" Type="http://schemas.openxmlformats.org/officeDocument/2006/relationships/hyperlink" Target="https://twitter.com/#!/nlpwarrior/status/1141259299445981185" TargetMode="External" /><Relationship Id="rId835" Type="http://schemas.openxmlformats.org/officeDocument/2006/relationships/hyperlink" Target="https://twitter.com/#!/danijel49195594/status/1138486070872555521" TargetMode="External" /><Relationship Id="rId836" Type="http://schemas.openxmlformats.org/officeDocument/2006/relationships/hyperlink" Target="https://twitter.com/#!/danijel49195594/status/1141312557908729856" TargetMode="External" /><Relationship Id="rId837" Type="http://schemas.openxmlformats.org/officeDocument/2006/relationships/hyperlink" Target="https://twitter.com/#!/sorilbrans/status/1140672970005852160" TargetMode="External" /><Relationship Id="rId838" Type="http://schemas.openxmlformats.org/officeDocument/2006/relationships/hyperlink" Target="https://twitter.com/#!/sorilbrans/status/1141397744629821445" TargetMode="External" /><Relationship Id="rId839" Type="http://schemas.openxmlformats.org/officeDocument/2006/relationships/hyperlink" Target="https://twitter.com/#!/pnmcpherson/status/1138482902847578112" TargetMode="External" /><Relationship Id="rId840" Type="http://schemas.openxmlformats.org/officeDocument/2006/relationships/hyperlink" Target="https://twitter.com/#!/pnmcpherson/status/1138483605439623168" TargetMode="External" /><Relationship Id="rId841" Type="http://schemas.openxmlformats.org/officeDocument/2006/relationships/hyperlink" Target="https://twitter.com/#!/pnmcpherson/status/1138485237963403264" TargetMode="External" /><Relationship Id="rId842" Type="http://schemas.openxmlformats.org/officeDocument/2006/relationships/hyperlink" Target="https://twitter.com/#!/pnmcpherson/status/1138486099855069184" TargetMode="External" /><Relationship Id="rId843" Type="http://schemas.openxmlformats.org/officeDocument/2006/relationships/hyperlink" Target="https://twitter.com/#!/pnmcpherson/status/1138486813662695424" TargetMode="External" /><Relationship Id="rId844" Type="http://schemas.openxmlformats.org/officeDocument/2006/relationships/hyperlink" Target="https://twitter.com/#!/pnmcpherson/status/1138488107496497152" TargetMode="External" /><Relationship Id="rId845" Type="http://schemas.openxmlformats.org/officeDocument/2006/relationships/hyperlink" Target="https://twitter.com/#!/morelove_lessh8/status/1138487633821261828" TargetMode="External" /><Relationship Id="rId846" Type="http://schemas.openxmlformats.org/officeDocument/2006/relationships/hyperlink" Target="https://twitter.com/#!/gregorytsimpson/status/1138483889431883777" TargetMode="External" /><Relationship Id="rId847" Type="http://schemas.openxmlformats.org/officeDocument/2006/relationships/hyperlink" Target="https://twitter.com/#!/gregorytsimpson/status/1138476589614804992" TargetMode="External" /><Relationship Id="rId848" Type="http://schemas.openxmlformats.org/officeDocument/2006/relationships/hyperlink" Target="https://twitter.com/#!/gregorytsimpson/status/1138476878107480065" TargetMode="External" /><Relationship Id="rId849" Type="http://schemas.openxmlformats.org/officeDocument/2006/relationships/hyperlink" Target="https://twitter.com/#!/gregorytsimpson/status/1138479622440570887" TargetMode="External" /><Relationship Id="rId850" Type="http://schemas.openxmlformats.org/officeDocument/2006/relationships/hyperlink" Target="https://twitter.com/#!/gregorytsimpson/status/1138482586609696769" TargetMode="External" /><Relationship Id="rId851" Type="http://schemas.openxmlformats.org/officeDocument/2006/relationships/hyperlink" Target="https://twitter.com/#!/gregorytsimpson/status/1138486748839854081" TargetMode="External" /><Relationship Id="rId852" Type="http://schemas.openxmlformats.org/officeDocument/2006/relationships/hyperlink" Target="https://twitter.com/#!/gregorytsimpson/status/1138489542351175680" TargetMode="External" /><Relationship Id="rId853" Type="http://schemas.openxmlformats.org/officeDocument/2006/relationships/hyperlink" Target="https://twitter.com/#!/gregorytsimpson/status/1138491641659105280" TargetMode="External" /><Relationship Id="rId854" Type="http://schemas.openxmlformats.org/officeDocument/2006/relationships/hyperlink" Target="https://twitter.com/#!/gregorytsimpson/status/1138492641748930560" TargetMode="External" /><Relationship Id="rId855" Type="http://schemas.openxmlformats.org/officeDocument/2006/relationships/hyperlink" Target="https://twitter.com/#!/gregorytsimpson/status/1141052676165308416" TargetMode="External" /><Relationship Id="rId856" Type="http://schemas.openxmlformats.org/officeDocument/2006/relationships/hyperlink" Target="https://twitter.com/#!/gregorytsimpson/status/1141432751268278273" TargetMode="External" /><Relationship Id="rId857" Type="http://schemas.openxmlformats.org/officeDocument/2006/relationships/hyperlink" Target="https://twitter.com/#!/socialguru007/status/1140169402173796353" TargetMode="External" /><Relationship Id="rId858" Type="http://schemas.openxmlformats.org/officeDocument/2006/relationships/hyperlink" Target="https://twitter.com/#!/socialguru007/status/1140889239678324736" TargetMode="External" /><Relationship Id="rId859" Type="http://schemas.openxmlformats.org/officeDocument/2006/relationships/hyperlink" Target="https://twitter.com/#!/socialguru007/status/1141113882867466241" TargetMode="External" /><Relationship Id="rId860" Type="http://schemas.openxmlformats.org/officeDocument/2006/relationships/hyperlink" Target="https://twitter.com/#!/socialguru007/status/1141539182059200513" TargetMode="External" /><Relationship Id="rId861" Type="http://schemas.openxmlformats.org/officeDocument/2006/relationships/hyperlink" Target="https://twitter.com/#!/hashtagify/status/1141649429889507334" TargetMode="External" /><Relationship Id="rId862" Type="http://schemas.openxmlformats.org/officeDocument/2006/relationships/hyperlink" Target="https://twitter.com/#!/sweetypw88/status/1141736888736329731" TargetMode="External" /><Relationship Id="rId863" Type="http://schemas.openxmlformats.org/officeDocument/2006/relationships/hyperlink" Target="https://twitter.com/#!/nextwave/status/1141750320692961283" TargetMode="External" /><Relationship Id="rId864" Type="http://schemas.openxmlformats.org/officeDocument/2006/relationships/hyperlink" Target="https://twitter.com/#!/vrajshahspeaks/status/1138492354455920640" TargetMode="External" /><Relationship Id="rId865" Type="http://schemas.openxmlformats.org/officeDocument/2006/relationships/hyperlink" Target="https://twitter.com/#!/vrajshahspeaks/status/1138492354455920640" TargetMode="External" /><Relationship Id="rId866" Type="http://schemas.openxmlformats.org/officeDocument/2006/relationships/hyperlink" Target="https://twitter.com/#!/vrajshahspeaks/status/1138914248640344064" TargetMode="External" /><Relationship Id="rId867" Type="http://schemas.openxmlformats.org/officeDocument/2006/relationships/hyperlink" Target="https://twitter.com/#!/vrajshahspeaks/status/1141762347637153793" TargetMode="External" /><Relationship Id="rId868" Type="http://schemas.openxmlformats.org/officeDocument/2006/relationships/hyperlink" Target="https://twitter.com/#!/vrajshahspeaks/status/1138477048719003648" TargetMode="External" /><Relationship Id="rId869" Type="http://schemas.openxmlformats.org/officeDocument/2006/relationships/hyperlink" Target="https://twitter.com/#!/vrajshahspeaks/status/1138477108689285120" TargetMode="External" /><Relationship Id="rId870" Type="http://schemas.openxmlformats.org/officeDocument/2006/relationships/hyperlink" Target="https://twitter.com/#!/vrajshahspeaks/status/1138479013230522369" TargetMode="External" /><Relationship Id="rId871" Type="http://schemas.openxmlformats.org/officeDocument/2006/relationships/hyperlink" Target="https://twitter.com/#!/vrajshahspeaks/status/1138479535396085761" TargetMode="External" /><Relationship Id="rId872" Type="http://schemas.openxmlformats.org/officeDocument/2006/relationships/hyperlink" Target="https://twitter.com/#!/vrajshahspeaks/status/1138480279251763201" TargetMode="External" /><Relationship Id="rId873" Type="http://schemas.openxmlformats.org/officeDocument/2006/relationships/hyperlink" Target="https://twitter.com/#!/vrajshahspeaks/status/1138480279251763201" TargetMode="External" /><Relationship Id="rId874" Type="http://schemas.openxmlformats.org/officeDocument/2006/relationships/hyperlink" Target="https://twitter.com/#!/vrajshahspeaks/status/1138482899676684290" TargetMode="External" /><Relationship Id="rId875" Type="http://schemas.openxmlformats.org/officeDocument/2006/relationships/hyperlink" Target="https://twitter.com/#!/vrajshahspeaks/status/1138483736188604417" TargetMode="External" /><Relationship Id="rId876" Type="http://schemas.openxmlformats.org/officeDocument/2006/relationships/hyperlink" Target="https://twitter.com/#!/vrajshahspeaks/status/1138487484189331456" TargetMode="External" /><Relationship Id="rId877" Type="http://schemas.openxmlformats.org/officeDocument/2006/relationships/hyperlink" Target="https://twitter.com/#!/vrajshahspeaks/status/1138489431629946882" TargetMode="External" /><Relationship Id="rId878" Type="http://schemas.openxmlformats.org/officeDocument/2006/relationships/hyperlink" Target="https://twitter.com/#!/vrajshahspeaks/status/1138491143807614977" TargetMode="External" /><Relationship Id="rId879" Type="http://schemas.openxmlformats.org/officeDocument/2006/relationships/hyperlink" Target="https://twitter.com/#!/vrajshahspeaks/status/1138491835939250178" TargetMode="External" /><Relationship Id="rId880" Type="http://schemas.openxmlformats.org/officeDocument/2006/relationships/hyperlink" Target="https://twitter.com/#!/vrajshahspeaks/status/1138492354455920640" TargetMode="External" /><Relationship Id="rId881" Type="http://schemas.openxmlformats.org/officeDocument/2006/relationships/hyperlink" Target="https://twitter.com/#!/vrajshahspeaks/status/1140480626778202112" TargetMode="External" /><Relationship Id="rId882" Type="http://schemas.openxmlformats.org/officeDocument/2006/relationships/hyperlink" Target="https://twitter.com/#!/vrajshahspeaks/status/1141762347637153793" TargetMode="External" /><Relationship Id="rId883" Type="http://schemas.openxmlformats.org/officeDocument/2006/relationships/hyperlink" Target="https://twitter.com/#!/calocollective/status/1138480471975665664" TargetMode="External" /><Relationship Id="rId884" Type="http://schemas.openxmlformats.org/officeDocument/2006/relationships/hyperlink" Target="https://twitter.com/#!/calocollective/status/1138482428018798592" TargetMode="External" /><Relationship Id="rId885" Type="http://schemas.openxmlformats.org/officeDocument/2006/relationships/hyperlink" Target="https://twitter.com/#!/calocollective/status/1138483380264218624" TargetMode="External" /><Relationship Id="rId886" Type="http://schemas.openxmlformats.org/officeDocument/2006/relationships/hyperlink" Target="https://twitter.com/#!/ammarketing_nl/status/1138482585326276615" TargetMode="External" /><Relationship Id="rId887" Type="http://schemas.openxmlformats.org/officeDocument/2006/relationships/hyperlink" Target="https://twitter.com/#!/morelove_lessh8/status/1138477283814105089" TargetMode="External" /><Relationship Id="rId888" Type="http://schemas.openxmlformats.org/officeDocument/2006/relationships/hyperlink" Target="https://twitter.com/#!/morelove_lessh8/status/1138483910143348740" TargetMode="External" /><Relationship Id="rId889" Type="http://schemas.openxmlformats.org/officeDocument/2006/relationships/hyperlink" Target="https://twitter.com/#!/morelove_lessh8/status/1138485005875863552" TargetMode="External" /><Relationship Id="rId890" Type="http://schemas.openxmlformats.org/officeDocument/2006/relationships/hyperlink" Target="https://twitter.com/#!/noble_vn/status/1138486205891395584" TargetMode="External" /><Relationship Id="rId891" Type="http://schemas.openxmlformats.org/officeDocument/2006/relationships/hyperlink" Target="https://twitter.com/#!/ammarketing_nl/status/1138486311684382727" TargetMode="External" /><Relationship Id="rId892" Type="http://schemas.openxmlformats.org/officeDocument/2006/relationships/hyperlink" Target="https://twitter.com/#!/morelove_lessh8/status/1138483910143348740" TargetMode="External" /><Relationship Id="rId893" Type="http://schemas.openxmlformats.org/officeDocument/2006/relationships/hyperlink" Target="https://twitter.com/#!/morelove_lessh8/status/1138485005875863552" TargetMode="External" /><Relationship Id="rId894" Type="http://schemas.openxmlformats.org/officeDocument/2006/relationships/hyperlink" Target="https://twitter.com/#!/noble_vn/status/1138486205891395584" TargetMode="External" /><Relationship Id="rId895" Type="http://schemas.openxmlformats.org/officeDocument/2006/relationships/hyperlink" Target="https://twitter.com/#!/ammarketing_nl/status/1138486311684382727" TargetMode="External" /><Relationship Id="rId896" Type="http://schemas.openxmlformats.org/officeDocument/2006/relationships/hyperlink" Target="https://twitter.com/#!/zelstom/status/1138476699237126150" TargetMode="External" /><Relationship Id="rId897" Type="http://schemas.openxmlformats.org/officeDocument/2006/relationships/hyperlink" Target="https://twitter.com/#!/zelstom/status/1138480607607119873" TargetMode="External" /><Relationship Id="rId898" Type="http://schemas.openxmlformats.org/officeDocument/2006/relationships/hyperlink" Target="https://twitter.com/#!/zelstom/status/1138480607607119873" TargetMode="External" /><Relationship Id="rId899" Type="http://schemas.openxmlformats.org/officeDocument/2006/relationships/hyperlink" Target="https://twitter.com/#!/morelove_lessh8/status/1138479587489406976" TargetMode="External" /><Relationship Id="rId900" Type="http://schemas.openxmlformats.org/officeDocument/2006/relationships/hyperlink" Target="https://twitter.com/#!/morelove_lessh8/status/1138483910143348740" TargetMode="External" /><Relationship Id="rId901" Type="http://schemas.openxmlformats.org/officeDocument/2006/relationships/hyperlink" Target="https://twitter.com/#!/morelove_lessh8/status/1138485005875863552" TargetMode="External" /><Relationship Id="rId902" Type="http://schemas.openxmlformats.org/officeDocument/2006/relationships/hyperlink" Target="https://twitter.com/#!/noble_vn/status/1138486205891395584" TargetMode="External" /><Relationship Id="rId903" Type="http://schemas.openxmlformats.org/officeDocument/2006/relationships/hyperlink" Target="https://twitter.com/#!/ammarketing_nl/status/1138486311684382727" TargetMode="External" /><Relationship Id="rId904" Type="http://schemas.openxmlformats.org/officeDocument/2006/relationships/hyperlink" Target="https://twitter.com/#!/noble_vn/status/1138482656314875905" TargetMode="External" /><Relationship Id="rId905" Type="http://schemas.openxmlformats.org/officeDocument/2006/relationships/hyperlink" Target="https://twitter.com/#!/noble_vn/status/1138482741534756866" TargetMode="External" /><Relationship Id="rId906" Type="http://schemas.openxmlformats.org/officeDocument/2006/relationships/hyperlink" Target="https://twitter.com/#!/noble_vn/status/1138482741534756866" TargetMode="External" /><Relationship Id="rId907" Type="http://schemas.openxmlformats.org/officeDocument/2006/relationships/hyperlink" Target="https://twitter.com/#!/noble_vn/status/1138483795370348545" TargetMode="External" /><Relationship Id="rId908" Type="http://schemas.openxmlformats.org/officeDocument/2006/relationships/hyperlink" Target="https://twitter.com/#!/noble_vn/status/1138486205891395584" TargetMode="External" /><Relationship Id="rId909" Type="http://schemas.openxmlformats.org/officeDocument/2006/relationships/hyperlink" Target="https://twitter.com/#!/noble_vn/status/1138486205891395584" TargetMode="External" /><Relationship Id="rId910" Type="http://schemas.openxmlformats.org/officeDocument/2006/relationships/hyperlink" Target="https://twitter.com/#!/noble_vn/status/1138486907350978563" TargetMode="External" /><Relationship Id="rId911" Type="http://schemas.openxmlformats.org/officeDocument/2006/relationships/hyperlink" Target="https://twitter.com/#!/noble_vn/status/1138487981898162178" TargetMode="External" /><Relationship Id="rId912" Type="http://schemas.openxmlformats.org/officeDocument/2006/relationships/hyperlink" Target="https://twitter.com/#!/noble_vn/status/1138487981898162178" TargetMode="External" /><Relationship Id="rId913" Type="http://schemas.openxmlformats.org/officeDocument/2006/relationships/hyperlink" Target="https://twitter.com/#!/noble_vn/status/1138489728716759041" TargetMode="External" /><Relationship Id="rId914" Type="http://schemas.openxmlformats.org/officeDocument/2006/relationships/hyperlink" Target="https://twitter.com/#!/noble_vn/status/1138489814385401859" TargetMode="External" /><Relationship Id="rId915" Type="http://schemas.openxmlformats.org/officeDocument/2006/relationships/hyperlink" Target="https://twitter.com/#!/noble_vn/status/1138489814385401859" TargetMode="External" /><Relationship Id="rId916" Type="http://schemas.openxmlformats.org/officeDocument/2006/relationships/hyperlink" Target="https://twitter.com/#!/noble_vn/status/1138490915826360327" TargetMode="External" /><Relationship Id="rId917" Type="http://schemas.openxmlformats.org/officeDocument/2006/relationships/hyperlink" Target="https://twitter.com/#!/ammarketing_nl/status/1138486311684382727" TargetMode="External" /><Relationship Id="rId918" Type="http://schemas.openxmlformats.org/officeDocument/2006/relationships/hyperlink" Target="https://twitter.com/#!/jenniferbakerco/status/1138478774788481024" TargetMode="External" /><Relationship Id="rId919" Type="http://schemas.openxmlformats.org/officeDocument/2006/relationships/hyperlink" Target="https://twitter.com/#!/jenniferbakerco/status/1138478916090368000" TargetMode="External" /><Relationship Id="rId920" Type="http://schemas.openxmlformats.org/officeDocument/2006/relationships/hyperlink" Target="https://twitter.com/#!/jenniferbakerco/status/1138480476891623425" TargetMode="External" /><Relationship Id="rId921" Type="http://schemas.openxmlformats.org/officeDocument/2006/relationships/hyperlink" Target="https://twitter.com/#!/jenniferbakerco/status/1138481847078465540" TargetMode="External" /><Relationship Id="rId922" Type="http://schemas.openxmlformats.org/officeDocument/2006/relationships/hyperlink" Target="https://twitter.com/#!/jenniferbakerco/status/1138485931147759616" TargetMode="External" /><Relationship Id="rId923" Type="http://schemas.openxmlformats.org/officeDocument/2006/relationships/hyperlink" Target="https://twitter.com/#!/jenniferbakerco/status/1138487326030663682" TargetMode="External" /><Relationship Id="rId924" Type="http://schemas.openxmlformats.org/officeDocument/2006/relationships/hyperlink" Target="https://twitter.com/#!/jenniferbakerco/status/1138488317903888389" TargetMode="External" /><Relationship Id="rId925" Type="http://schemas.openxmlformats.org/officeDocument/2006/relationships/hyperlink" Target="https://twitter.com/#!/jenniferbakerco/status/1138488317903888389" TargetMode="External" /><Relationship Id="rId926" Type="http://schemas.openxmlformats.org/officeDocument/2006/relationships/hyperlink" Target="https://twitter.com/#!/jenniferbakerco/status/1138488892980682759" TargetMode="External" /><Relationship Id="rId927" Type="http://schemas.openxmlformats.org/officeDocument/2006/relationships/hyperlink" Target="https://twitter.com/#!/jenniferbakerco/status/1138490036918390786" TargetMode="External" /><Relationship Id="rId928" Type="http://schemas.openxmlformats.org/officeDocument/2006/relationships/hyperlink" Target="https://twitter.com/#!/jenniferbakerco/status/1138490592919465987" TargetMode="External" /><Relationship Id="rId929" Type="http://schemas.openxmlformats.org/officeDocument/2006/relationships/hyperlink" Target="https://twitter.com/#!/ammarketing_nl/status/1138486386913357826" TargetMode="External" /><Relationship Id="rId930" Type="http://schemas.openxmlformats.org/officeDocument/2006/relationships/hyperlink" Target="https://twitter.com/#!/mycorporation/status/1138482096882606080" TargetMode="External" /><Relationship Id="rId931" Type="http://schemas.openxmlformats.org/officeDocument/2006/relationships/hyperlink" Target="https://twitter.com/#!/mycorporation/status/1138488478520434688" TargetMode="External" /><Relationship Id="rId932" Type="http://schemas.openxmlformats.org/officeDocument/2006/relationships/hyperlink" Target="https://twitter.com/#!/mycorporation/status/1138488927155699713" TargetMode="External" /><Relationship Id="rId933" Type="http://schemas.openxmlformats.org/officeDocument/2006/relationships/hyperlink" Target="https://twitter.com/#!/mycorporation/status/1138489721514934272" TargetMode="External" /><Relationship Id="rId934" Type="http://schemas.openxmlformats.org/officeDocument/2006/relationships/hyperlink" Target="https://twitter.com/#!/mycorporation/status/1138490909027213312" TargetMode="External" /><Relationship Id="rId935" Type="http://schemas.openxmlformats.org/officeDocument/2006/relationships/hyperlink" Target="https://twitter.com/#!/ammarketing_nl/status/1138490185639968769" TargetMode="External" /><Relationship Id="rId936" Type="http://schemas.openxmlformats.org/officeDocument/2006/relationships/hyperlink" Target="https://twitter.com/#!/imananahuja/status/1138490273296785408" TargetMode="External" /><Relationship Id="rId937" Type="http://schemas.openxmlformats.org/officeDocument/2006/relationships/hyperlink" Target="https://twitter.com/#!/imananahuja/status/1138492495325814784" TargetMode="External" /><Relationship Id="rId938" Type="http://schemas.openxmlformats.org/officeDocument/2006/relationships/hyperlink" Target="https://twitter.com/#!/imananahuja/status/1138496544087433218" TargetMode="External" /><Relationship Id="rId939" Type="http://schemas.openxmlformats.org/officeDocument/2006/relationships/hyperlink" Target="https://twitter.com/#!/imananahuja/status/1138497542063370250" TargetMode="External" /><Relationship Id="rId940" Type="http://schemas.openxmlformats.org/officeDocument/2006/relationships/hyperlink" Target="https://twitter.com/#!/ammarketing_nl/status/1138497646518308865" TargetMode="External" /><Relationship Id="rId941" Type="http://schemas.openxmlformats.org/officeDocument/2006/relationships/hyperlink" Target="https://twitter.com/#!/tapcrawlers/status/1138495544479948800" TargetMode="External" /><Relationship Id="rId942" Type="http://schemas.openxmlformats.org/officeDocument/2006/relationships/hyperlink" Target="https://twitter.com/#!/ammarketing_nl/status/1138497697483251712" TargetMode="External" /><Relationship Id="rId943" Type="http://schemas.openxmlformats.org/officeDocument/2006/relationships/hyperlink" Target="https://twitter.com/#!/blairepaiso/status/1138498698462126080" TargetMode="External" /><Relationship Id="rId944" Type="http://schemas.openxmlformats.org/officeDocument/2006/relationships/hyperlink" Target="https://twitter.com/#!/blairepaiso/status/1138499189460033536" TargetMode="External" /><Relationship Id="rId945" Type="http://schemas.openxmlformats.org/officeDocument/2006/relationships/hyperlink" Target="https://twitter.com/#!/blairepaiso/status/1138499553005408256" TargetMode="External" /><Relationship Id="rId946" Type="http://schemas.openxmlformats.org/officeDocument/2006/relationships/hyperlink" Target="https://twitter.com/#!/blairepaiso/status/1138499943763652608" TargetMode="External" /><Relationship Id="rId947" Type="http://schemas.openxmlformats.org/officeDocument/2006/relationships/hyperlink" Target="https://twitter.com/#!/blairepaiso/status/1138500447503732736" TargetMode="External" /><Relationship Id="rId948" Type="http://schemas.openxmlformats.org/officeDocument/2006/relationships/hyperlink" Target="https://twitter.com/#!/blairepaiso/status/1138501161101586432" TargetMode="External" /><Relationship Id="rId949" Type="http://schemas.openxmlformats.org/officeDocument/2006/relationships/hyperlink" Target="https://twitter.com/#!/ammarketing_nl/status/1138501411749212160" TargetMode="External" /><Relationship Id="rId950" Type="http://schemas.openxmlformats.org/officeDocument/2006/relationships/hyperlink" Target="https://twitter.com/#!/ammarketing_nl/status/1138501525947527168" TargetMode="External" /><Relationship Id="rId951" Type="http://schemas.openxmlformats.org/officeDocument/2006/relationships/hyperlink" Target="https://twitter.com/#!/paigedoerner/status/1138477232765186051" TargetMode="External" /><Relationship Id="rId952" Type="http://schemas.openxmlformats.org/officeDocument/2006/relationships/hyperlink" Target="https://twitter.com/#!/ammarketing_nl/status/1138505282450001923" TargetMode="External" /><Relationship Id="rId953" Type="http://schemas.openxmlformats.org/officeDocument/2006/relationships/hyperlink" Target="https://twitter.com/#!/brandi_rand/status/1138479079576023041" TargetMode="External" /><Relationship Id="rId954" Type="http://schemas.openxmlformats.org/officeDocument/2006/relationships/hyperlink" Target="https://twitter.com/#!/brandi_rand/status/1138479850921103362" TargetMode="External" /><Relationship Id="rId955" Type="http://schemas.openxmlformats.org/officeDocument/2006/relationships/hyperlink" Target="https://twitter.com/#!/brandi_rand/status/1138480569988329482" TargetMode="External" /><Relationship Id="rId956" Type="http://schemas.openxmlformats.org/officeDocument/2006/relationships/hyperlink" Target="https://twitter.com/#!/brandi_rand/status/1138482333022085125" TargetMode="External" /><Relationship Id="rId957" Type="http://schemas.openxmlformats.org/officeDocument/2006/relationships/hyperlink" Target="https://twitter.com/#!/brandi_rand/status/1138487591739805696" TargetMode="External" /><Relationship Id="rId958" Type="http://schemas.openxmlformats.org/officeDocument/2006/relationships/hyperlink" Target="https://twitter.com/#!/brandi_rand/status/1138490962487980034" TargetMode="External" /><Relationship Id="rId959" Type="http://schemas.openxmlformats.org/officeDocument/2006/relationships/hyperlink" Target="https://twitter.com/#!/brandi_rand/status/1138492171219329024" TargetMode="External" /><Relationship Id="rId960" Type="http://schemas.openxmlformats.org/officeDocument/2006/relationships/hyperlink" Target="https://twitter.com/#!/ammarketing_nl/status/1138482684081180673" TargetMode="External" /><Relationship Id="rId961" Type="http://schemas.openxmlformats.org/officeDocument/2006/relationships/hyperlink" Target="https://twitter.com/#!/ammarketing_nl/status/1138505321503186944" TargetMode="External" /><Relationship Id="rId962" Type="http://schemas.openxmlformats.org/officeDocument/2006/relationships/hyperlink" Target="https://twitter.com/#!/nismpulse/status/1140292455251742721" TargetMode="External" /><Relationship Id="rId963" Type="http://schemas.openxmlformats.org/officeDocument/2006/relationships/hyperlink" Target="https://twitter.com/#!/ammarketing_nl/status/1140294568782499840" TargetMode="External" /><Relationship Id="rId964" Type="http://schemas.openxmlformats.org/officeDocument/2006/relationships/hyperlink" Target="https://twitter.com/#!/jaimeshine/status/1141003475108749312" TargetMode="External" /><Relationship Id="rId965" Type="http://schemas.openxmlformats.org/officeDocument/2006/relationships/hyperlink" Target="https://twitter.com/#!/ammarketing_nl/status/1141004226837000193" TargetMode="External" /><Relationship Id="rId966" Type="http://schemas.openxmlformats.org/officeDocument/2006/relationships/hyperlink" Target="https://twitter.com/#!/ammarketing_nl/status/1138471237578043392" TargetMode="External" /><Relationship Id="rId967" Type="http://schemas.openxmlformats.org/officeDocument/2006/relationships/hyperlink" Target="https://twitter.com/#!/ammarketing_nl/status/1138478859312123904" TargetMode="External" /><Relationship Id="rId968" Type="http://schemas.openxmlformats.org/officeDocument/2006/relationships/hyperlink" Target="https://twitter.com/#!/ammarketing_nl/status/1138478859312123904" TargetMode="External" /><Relationship Id="rId969" Type="http://schemas.openxmlformats.org/officeDocument/2006/relationships/hyperlink" Target="https://twitter.com/#!/ammarketing_nl/status/1138482585326276615" TargetMode="External" /><Relationship Id="rId970" Type="http://schemas.openxmlformats.org/officeDocument/2006/relationships/hyperlink" Target="https://twitter.com/#!/ammarketing_nl/status/1138482684081180673" TargetMode="External" /><Relationship Id="rId971" Type="http://schemas.openxmlformats.org/officeDocument/2006/relationships/hyperlink" Target="https://twitter.com/#!/ammarketing_nl/status/1138486311684382727" TargetMode="External" /><Relationship Id="rId972" Type="http://schemas.openxmlformats.org/officeDocument/2006/relationships/hyperlink" Target="https://twitter.com/#!/ammarketing_nl/status/1138486311684382727" TargetMode="External" /><Relationship Id="rId973" Type="http://schemas.openxmlformats.org/officeDocument/2006/relationships/hyperlink" Target="https://twitter.com/#!/ammarketing_nl/status/1138486334220374017" TargetMode="External" /><Relationship Id="rId974" Type="http://schemas.openxmlformats.org/officeDocument/2006/relationships/hyperlink" Target="https://twitter.com/#!/ammarketing_nl/status/1138486386913357826" TargetMode="External" /><Relationship Id="rId975" Type="http://schemas.openxmlformats.org/officeDocument/2006/relationships/hyperlink" Target="https://twitter.com/#!/ammarketing_nl/status/1138490167306661890" TargetMode="External" /><Relationship Id="rId976" Type="http://schemas.openxmlformats.org/officeDocument/2006/relationships/hyperlink" Target="https://twitter.com/#!/ammarketing_nl/status/1138490185639968769" TargetMode="External" /><Relationship Id="rId977" Type="http://schemas.openxmlformats.org/officeDocument/2006/relationships/hyperlink" Target="https://twitter.com/#!/ammarketing_nl/status/1138490208528285697" TargetMode="External" /><Relationship Id="rId978" Type="http://schemas.openxmlformats.org/officeDocument/2006/relationships/hyperlink" Target="https://twitter.com/#!/ammarketing_nl/status/1138490208528285697" TargetMode="External" /><Relationship Id="rId979" Type="http://schemas.openxmlformats.org/officeDocument/2006/relationships/hyperlink" Target="https://twitter.com/#!/ammarketing_nl/status/1138490208528285697" TargetMode="External" /><Relationship Id="rId980" Type="http://schemas.openxmlformats.org/officeDocument/2006/relationships/hyperlink" Target="https://twitter.com/#!/ammarketing_nl/status/1138490208528285697" TargetMode="External" /><Relationship Id="rId981" Type="http://schemas.openxmlformats.org/officeDocument/2006/relationships/hyperlink" Target="https://twitter.com/#!/ammarketing_nl/status/1138493934110461954" TargetMode="External" /><Relationship Id="rId982" Type="http://schemas.openxmlformats.org/officeDocument/2006/relationships/hyperlink" Target="https://twitter.com/#!/ammarketing_nl/status/1138497646518308865" TargetMode="External" /><Relationship Id="rId983" Type="http://schemas.openxmlformats.org/officeDocument/2006/relationships/hyperlink" Target="https://twitter.com/#!/ammarketing_nl/status/1138497697483251712" TargetMode="External" /><Relationship Id="rId984" Type="http://schemas.openxmlformats.org/officeDocument/2006/relationships/hyperlink" Target="https://twitter.com/#!/ammarketing_nl/status/1138501411749212160" TargetMode="External" /><Relationship Id="rId985" Type="http://schemas.openxmlformats.org/officeDocument/2006/relationships/hyperlink" Target="https://twitter.com/#!/ammarketing_nl/status/1138501525947527168" TargetMode="External" /><Relationship Id="rId986" Type="http://schemas.openxmlformats.org/officeDocument/2006/relationships/hyperlink" Target="https://twitter.com/#!/ammarketing_nl/status/1138505282450001923" TargetMode="External" /><Relationship Id="rId987" Type="http://schemas.openxmlformats.org/officeDocument/2006/relationships/hyperlink" Target="https://twitter.com/#!/ammarketing_nl/status/1138505321503186944" TargetMode="External" /><Relationship Id="rId988" Type="http://schemas.openxmlformats.org/officeDocument/2006/relationships/hyperlink" Target="https://twitter.com/#!/ammarketing_nl/status/1140294568782499840" TargetMode="External" /><Relationship Id="rId989" Type="http://schemas.openxmlformats.org/officeDocument/2006/relationships/hyperlink" Target="https://twitter.com/#!/ammarketing_nl/status/1141004226837000193" TargetMode="External" /><Relationship Id="rId990" Type="http://schemas.openxmlformats.org/officeDocument/2006/relationships/hyperlink" Target="https://twitter.com/#!/ammarketing_nl/status/1141064559316340736" TargetMode="External" /><Relationship Id="rId991" Type="http://schemas.openxmlformats.org/officeDocument/2006/relationships/hyperlink" Target="https://twitter.com/#!/ammarketing_nl/status/1141728985715478528" TargetMode="External" /><Relationship Id="rId992" Type="http://schemas.openxmlformats.org/officeDocument/2006/relationships/hyperlink" Target="https://twitter.com/#!/ammarketing_nl/status/1141728985715478528" TargetMode="External" /><Relationship Id="rId993" Type="http://schemas.openxmlformats.org/officeDocument/2006/relationships/hyperlink" Target="https://twitter.com/#!/ammarketing_nl/status/1141781825548935174" TargetMode="External" /><Relationship Id="rId994" Type="http://schemas.openxmlformats.org/officeDocument/2006/relationships/hyperlink" Target="https://twitter.com/#!/brandsdiscovery/status/1141780862423511040" TargetMode="External" /><Relationship Id="rId995" Type="http://schemas.openxmlformats.org/officeDocument/2006/relationships/hyperlink" Target="https://twitter.com/#!/brandsdiscovery/status/1141793843123281921" TargetMode="External" /><Relationship Id="rId996" Type="http://schemas.openxmlformats.org/officeDocument/2006/relationships/hyperlink" Target="https://twitter.com/#!/brandsdiscovery/status/1141793843123281921" TargetMode="External" /><Relationship Id="rId997" Type="http://schemas.openxmlformats.org/officeDocument/2006/relationships/hyperlink" Target="https://twitter.com/#!/koomekevo/status/1141808060874276876" TargetMode="External" /><Relationship Id="rId998" Type="http://schemas.openxmlformats.org/officeDocument/2006/relationships/hyperlink" Target="https://twitter.com/#!/koomekevo/status/1141808060874276876" TargetMode="External" /><Relationship Id="rId999" Type="http://schemas.openxmlformats.org/officeDocument/2006/relationships/hyperlink" Target="https://twitter.com/#!/koomekevo/status/1141809648170876929" TargetMode="External" /><Relationship Id="rId1000" Type="http://schemas.openxmlformats.org/officeDocument/2006/relationships/hyperlink" Target="https://twitter.com/#!/itskac/status/1141850022511820806" TargetMode="External" /><Relationship Id="rId1001" Type="http://schemas.openxmlformats.org/officeDocument/2006/relationships/hyperlink" Target="https://twitter.com/#!/fraasco85/status/1141853645870379009" TargetMode="External" /><Relationship Id="rId1002" Type="http://schemas.openxmlformats.org/officeDocument/2006/relationships/hyperlink" Target="https://twitter.com/#!/popup_2015/status/1141854727539449856" TargetMode="External" /><Relationship Id="rId1003" Type="http://schemas.openxmlformats.org/officeDocument/2006/relationships/hyperlink" Target="https://twitter.com/#!/startupmag17/status/1141854891738054656" TargetMode="External" /><Relationship Id="rId1004" Type="http://schemas.openxmlformats.org/officeDocument/2006/relationships/hyperlink" Target="https://twitter.com/#!/richardbouchez/status/1141855850098806790" TargetMode="External" /><Relationship Id="rId1005" Type="http://schemas.openxmlformats.org/officeDocument/2006/relationships/hyperlink" Target="https://twitter.com/#!/agencysimply/status/1138543583869452293" TargetMode="External" /><Relationship Id="rId1006" Type="http://schemas.openxmlformats.org/officeDocument/2006/relationships/hyperlink" Target="https://twitter.com/#!/agencysimply/status/1141871482819268608" TargetMode="External" /><Relationship Id="rId1007" Type="http://schemas.openxmlformats.org/officeDocument/2006/relationships/hyperlink" Target="https://twitter.com/#!/supersaiyantoto/status/1141912670494310400" TargetMode="External" /><Relationship Id="rId1008" Type="http://schemas.openxmlformats.org/officeDocument/2006/relationships/hyperlink" Target="https://twitter.com/#!/cooeesocialhq/status/1141945632707567616" TargetMode="External" /><Relationship Id="rId1009" Type="http://schemas.openxmlformats.org/officeDocument/2006/relationships/hyperlink" Target="https://twitter.com/#!/manojpallai/status/1141964672003977216" TargetMode="External" /><Relationship Id="rId1010" Type="http://schemas.openxmlformats.org/officeDocument/2006/relationships/hyperlink" Target="https://twitter.com/#!/brettdixon/status/1142091366626934784" TargetMode="External" /><Relationship Id="rId1011" Type="http://schemas.openxmlformats.org/officeDocument/2006/relationships/hyperlink" Target="https://twitter.com/#!/dpomuk/status/1142093111679696896" TargetMode="External" /><Relationship Id="rId1012" Type="http://schemas.openxmlformats.org/officeDocument/2006/relationships/hyperlink" Target="https://twitter.com/#!/morelove_lessh8/status/1138477283814105089" TargetMode="External" /><Relationship Id="rId1013" Type="http://schemas.openxmlformats.org/officeDocument/2006/relationships/hyperlink" Target="https://twitter.com/#!/morelove_lessh8/status/1138477931104280576" TargetMode="External" /><Relationship Id="rId1014" Type="http://schemas.openxmlformats.org/officeDocument/2006/relationships/hyperlink" Target="https://twitter.com/#!/morelove_lessh8/status/1138478895823540234" TargetMode="External" /><Relationship Id="rId1015" Type="http://schemas.openxmlformats.org/officeDocument/2006/relationships/hyperlink" Target="https://twitter.com/#!/morelove_lessh8/status/1138479587489406976" TargetMode="External" /><Relationship Id="rId1016" Type="http://schemas.openxmlformats.org/officeDocument/2006/relationships/hyperlink" Target="https://twitter.com/#!/morelove_lessh8/status/1138480446847815681" TargetMode="External" /><Relationship Id="rId1017" Type="http://schemas.openxmlformats.org/officeDocument/2006/relationships/hyperlink" Target="https://twitter.com/#!/morelove_lessh8/status/1138481739217739778" TargetMode="External" /><Relationship Id="rId1018" Type="http://schemas.openxmlformats.org/officeDocument/2006/relationships/hyperlink" Target="https://twitter.com/#!/morelove_lessh8/status/1138483910143348740" TargetMode="External" /><Relationship Id="rId1019" Type="http://schemas.openxmlformats.org/officeDocument/2006/relationships/hyperlink" Target="https://twitter.com/#!/morelove_lessh8/status/1138485005875863552" TargetMode="External" /><Relationship Id="rId1020" Type="http://schemas.openxmlformats.org/officeDocument/2006/relationships/hyperlink" Target="https://twitter.com/#!/morelove_lessh8/status/1138489009204842497" TargetMode="External" /><Relationship Id="rId1021" Type="http://schemas.openxmlformats.org/officeDocument/2006/relationships/hyperlink" Target="https://twitter.com/#!/morelove_lessh8/status/1138489795511017473" TargetMode="External" /><Relationship Id="rId1022" Type="http://schemas.openxmlformats.org/officeDocument/2006/relationships/hyperlink" Target="https://twitter.com/#!/morelove_lessh8/status/1138489795511017473" TargetMode="External" /><Relationship Id="rId1023" Type="http://schemas.openxmlformats.org/officeDocument/2006/relationships/hyperlink" Target="https://twitter.com/#!/morelove_lessh8/status/1138489795511017473" TargetMode="External" /><Relationship Id="rId1024" Type="http://schemas.openxmlformats.org/officeDocument/2006/relationships/hyperlink" Target="https://twitter.com/#!/socialmedia2day/status/1138480004772315136" TargetMode="External" /><Relationship Id="rId1025" Type="http://schemas.openxmlformats.org/officeDocument/2006/relationships/hyperlink" Target="https://twitter.com/#!/sociallight_/status/1138487266853212160" TargetMode="External" /><Relationship Id="rId1026" Type="http://schemas.openxmlformats.org/officeDocument/2006/relationships/hyperlink" Target="https://twitter.com/#!/sociallight_/status/1138489467684249606" TargetMode="External" /><Relationship Id="rId1027" Type="http://schemas.openxmlformats.org/officeDocument/2006/relationships/hyperlink" Target="https://twitter.com/#!/socialmedia2day/status/1138488793844060166" TargetMode="External" /><Relationship Id="rId1028" Type="http://schemas.openxmlformats.org/officeDocument/2006/relationships/hyperlink" Target="https://twitter.com/#!/socialmedia2day/status/1138489639088590848" TargetMode="External" /><Relationship Id="rId1029" Type="http://schemas.openxmlformats.org/officeDocument/2006/relationships/hyperlink" Target="https://twitter.com/#!/sociallight_/status/1138483215465943040" TargetMode="External" /><Relationship Id="rId1030" Type="http://schemas.openxmlformats.org/officeDocument/2006/relationships/hyperlink" Target="https://twitter.com/#!/sociallight_/status/1138487042617290753" TargetMode="External" /><Relationship Id="rId1031" Type="http://schemas.openxmlformats.org/officeDocument/2006/relationships/hyperlink" Target="https://twitter.com/#!/sociallight_/status/1138487266853212160" TargetMode="External" /><Relationship Id="rId1032" Type="http://schemas.openxmlformats.org/officeDocument/2006/relationships/hyperlink" Target="https://twitter.com/#!/sociallight_/status/1138489467684249606" TargetMode="External" /><Relationship Id="rId1033" Type="http://schemas.openxmlformats.org/officeDocument/2006/relationships/hyperlink" Target="https://twitter.com/#!/socialmedia2day/status/1138488793844060166" TargetMode="External" /><Relationship Id="rId1034" Type="http://schemas.openxmlformats.org/officeDocument/2006/relationships/hyperlink" Target="https://twitter.com/#!/socialmedia2day/status/1138489639088590848" TargetMode="External" /><Relationship Id="rId1035" Type="http://schemas.openxmlformats.org/officeDocument/2006/relationships/hyperlink" Target="https://twitter.com/#!/monisbukhari/status/1138461237283631104" TargetMode="External" /><Relationship Id="rId1036" Type="http://schemas.openxmlformats.org/officeDocument/2006/relationships/hyperlink" Target="https://twitter.com/#!/monisbukhari/status/1138468723285794816" TargetMode="External" /><Relationship Id="rId1037" Type="http://schemas.openxmlformats.org/officeDocument/2006/relationships/hyperlink" Target="https://twitter.com/#!/monisbukhari/status/1138476292448358400" TargetMode="External" /><Relationship Id="rId1038" Type="http://schemas.openxmlformats.org/officeDocument/2006/relationships/hyperlink" Target="https://twitter.com/#!/monisbukhari/status/1138478818224742400" TargetMode="External" /><Relationship Id="rId1039" Type="http://schemas.openxmlformats.org/officeDocument/2006/relationships/hyperlink" Target="https://twitter.com/#!/monisbukhari/status/1138478821819211782" TargetMode="External" /><Relationship Id="rId1040" Type="http://schemas.openxmlformats.org/officeDocument/2006/relationships/hyperlink" Target="https://twitter.com/#!/monisbukhari/status/1138481349780807681" TargetMode="External" /><Relationship Id="rId1041" Type="http://schemas.openxmlformats.org/officeDocument/2006/relationships/hyperlink" Target="https://twitter.com/#!/monisbukhari/status/1138481351710183425" TargetMode="External" /><Relationship Id="rId1042" Type="http://schemas.openxmlformats.org/officeDocument/2006/relationships/hyperlink" Target="https://twitter.com/#!/monisbukhari/status/1138486360606748674" TargetMode="External" /><Relationship Id="rId1043" Type="http://schemas.openxmlformats.org/officeDocument/2006/relationships/hyperlink" Target="https://twitter.com/#!/monisbukhari/status/1138486365514096640" TargetMode="External" /><Relationship Id="rId1044" Type="http://schemas.openxmlformats.org/officeDocument/2006/relationships/hyperlink" Target="https://twitter.com/#!/monisbukhari/status/1138488846633590784" TargetMode="External" /><Relationship Id="rId1045" Type="http://schemas.openxmlformats.org/officeDocument/2006/relationships/hyperlink" Target="https://twitter.com/#!/monisbukhari/status/1138491419365191680" TargetMode="External" /><Relationship Id="rId1046" Type="http://schemas.openxmlformats.org/officeDocument/2006/relationships/hyperlink" Target="https://twitter.com/#!/monisbukhari/status/1138491422829686786" TargetMode="External" /><Relationship Id="rId1047" Type="http://schemas.openxmlformats.org/officeDocument/2006/relationships/hyperlink" Target="https://twitter.com/#!/monisbukhari/status/1138491427804078081" TargetMode="External" /><Relationship Id="rId1048" Type="http://schemas.openxmlformats.org/officeDocument/2006/relationships/hyperlink" Target="https://twitter.com/#!/monisbukhari/status/1138491429628645377" TargetMode="External" /><Relationship Id="rId1049" Type="http://schemas.openxmlformats.org/officeDocument/2006/relationships/hyperlink" Target="https://twitter.com/#!/monisbukhari/status/1138496417952129025" TargetMode="External" /><Relationship Id="rId1050" Type="http://schemas.openxmlformats.org/officeDocument/2006/relationships/hyperlink" Target="https://twitter.com/#!/monisbukhari/status/1140220839054495749" TargetMode="External" /><Relationship Id="rId1051" Type="http://schemas.openxmlformats.org/officeDocument/2006/relationships/hyperlink" Target="https://twitter.com/#!/monisbukhari/status/1140358003276820481" TargetMode="External" /><Relationship Id="rId1052" Type="http://schemas.openxmlformats.org/officeDocument/2006/relationships/hyperlink" Target="https://twitter.com/#!/monisbukhari/status/1140477468974956545" TargetMode="External" /><Relationship Id="rId1053" Type="http://schemas.openxmlformats.org/officeDocument/2006/relationships/hyperlink" Target="https://twitter.com/#!/monisbukhari/status/1140945724819103745" TargetMode="External" /><Relationship Id="rId1054" Type="http://schemas.openxmlformats.org/officeDocument/2006/relationships/hyperlink" Target="https://twitter.com/#!/monisbukhari/status/1141062580460490752" TargetMode="External" /><Relationship Id="rId1055" Type="http://schemas.openxmlformats.org/officeDocument/2006/relationships/hyperlink" Target="https://twitter.com/#!/monisbukhari/status/1141126766246936576" TargetMode="External" /><Relationship Id="rId1056" Type="http://schemas.openxmlformats.org/officeDocument/2006/relationships/hyperlink" Target="https://twitter.com/#!/monisbukhari/status/1141199709723340801" TargetMode="External" /><Relationship Id="rId1057" Type="http://schemas.openxmlformats.org/officeDocument/2006/relationships/hyperlink" Target="https://twitter.com/#!/monisbukhari/status/1141732589235056641" TargetMode="External" /><Relationship Id="rId1058" Type="http://schemas.openxmlformats.org/officeDocument/2006/relationships/hyperlink" Target="https://twitter.com/#!/monisbukhari/status/1141848376360787969" TargetMode="External" /><Relationship Id="rId1059" Type="http://schemas.openxmlformats.org/officeDocument/2006/relationships/hyperlink" Target="https://twitter.com/#!/monisbukhari/status/1142349120948101120" TargetMode="External" /><Relationship Id="rId1060" Type="http://schemas.openxmlformats.org/officeDocument/2006/relationships/hyperlink" Target="https://twitter.com/#!/leadtail/status/1141727158714404865" TargetMode="External" /><Relationship Id="rId1061" Type="http://schemas.openxmlformats.org/officeDocument/2006/relationships/hyperlink" Target="https://twitter.com/#!/dankmbp/status/1142385378529337345" TargetMode="External" /><Relationship Id="rId1062" Type="http://schemas.openxmlformats.org/officeDocument/2006/relationships/hyperlink" Target="https://twitter.com/#!/dankmbp/status/1142385378529337345" TargetMode="External" /><Relationship Id="rId1063" Type="http://schemas.openxmlformats.org/officeDocument/2006/relationships/hyperlink" Target="https://twitter.com/#!/bloggingtop25/status/1142385246446505984" TargetMode="External" /><Relationship Id="rId1064" Type="http://schemas.openxmlformats.org/officeDocument/2006/relationships/hyperlink" Target="https://twitter.com/#!/scholezforum/status/1142385944433217536" TargetMode="External" /><Relationship Id="rId1065" Type="http://schemas.openxmlformats.org/officeDocument/2006/relationships/hyperlink" Target="https://twitter.com/#!/scholezforum/status/1142385944433217536" TargetMode="External" /><Relationship Id="rId1066" Type="http://schemas.openxmlformats.org/officeDocument/2006/relationships/hyperlink" Target="https://twitter.com/#!/maupanas/status/1142417721918926850" TargetMode="External" /><Relationship Id="rId1067" Type="http://schemas.openxmlformats.org/officeDocument/2006/relationships/hyperlink" Target="https://twitter.com/#!/madalynsklar/status/1138480240467021825" TargetMode="External" /><Relationship Id="rId1068" Type="http://schemas.openxmlformats.org/officeDocument/2006/relationships/hyperlink" Target="https://twitter.com/#!/franconegot/status/1138513505789927424" TargetMode="External" /><Relationship Id="rId1069" Type="http://schemas.openxmlformats.org/officeDocument/2006/relationships/hyperlink" Target="https://twitter.com/#!/franconegot/status/1138513505789927424" TargetMode="External" /><Relationship Id="rId1070" Type="http://schemas.openxmlformats.org/officeDocument/2006/relationships/hyperlink" Target="https://twitter.com/#!/socialmedia2day/status/1138460828422811649" TargetMode="External" /><Relationship Id="rId1071" Type="http://schemas.openxmlformats.org/officeDocument/2006/relationships/hyperlink" Target="https://twitter.com/#!/socialmedia2day/status/1138468289670262784" TargetMode="External" /><Relationship Id="rId1072" Type="http://schemas.openxmlformats.org/officeDocument/2006/relationships/hyperlink" Target="https://twitter.com/#!/socialmedia2day/status/1138475845264297984" TargetMode="External" /><Relationship Id="rId1073" Type="http://schemas.openxmlformats.org/officeDocument/2006/relationships/hyperlink" Target="https://twitter.com/#!/socialmedia2day/status/1138476373520068608" TargetMode="External" /><Relationship Id="rId1074" Type="http://schemas.openxmlformats.org/officeDocument/2006/relationships/hyperlink" Target="https://twitter.com/#!/socialmedia2day/status/1138478081264562179" TargetMode="External" /><Relationship Id="rId1075" Type="http://schemas.openxmlformats.org/officeDocument/2006/relationships/hyperlink" Target="https://twitter.com/#!/socialmedia2day/status/1138481229119053825" TargetMode="External" /><Relationship Id="rId1076" Type="http://schemas.openxmlformats.org/officeDocument/2006/relationships/hyperlink" Target="https://twitter.com/#!/socialmedia2day/status/1138483524216983554" TargetMode="External" /><Relationship Id="rId1077" Type="http://schemas.openxmlformats.org/officeDocument/2006/relationships/hyperlink" Target="https://twitter.com/#!/socialmedia2day/status/1138485923707068416" TargetMode="External" /><Relationship Id="rId1078" Type="http://schemas.openxmlformats.org/officeDocument/2006/relationships/hyperlink" Target="https://twitter.com/#!/socialmedia2day/status/1138488113083367424" TargetMode="External" /><Relationship Id="rId1079" Type="http://schemas.openxmlformats.org/officeDocument/2006/relationships/hyperlink" Target="https://twitter.com/#!/socialmedia2day/status/1138489944568193024" TargetMode="External" /><Relationship Id="rId1080" Type="http://schemas.openxmlformats.org/officeDocument/2006/relationships/hyperlink" Target="https://twitter.com/#!/socialmedia2day/status/1138491306269904898" TargetMode="External" /><Relationship Id="rId1081" Type="http://schemas.openxmlformats.org/officeDocument/2006/relationships/hyperlink" Target="https://twitter.com/#!/socialmedia2day/status/1138491307528208384" TargetMode="External" /><Relationship Id="rId1082" Type="http://schemas.openxmlformats.org/officeDocument/2006/relationships/hyperlink" Target="https://twitter.com/#!/socialmedia2day/status/1138493502785032193" TargetMode="External" /><Relationship Id="rId1083" Type="http://schemas.openxmlformats.org/officeDocument/2006/relationships/hyperlink" Target="https://twitter.com/#!/socialmedia2day/status/1140220075607244801" TargetMode="External" /><Relationship Id="rId1084" Type="http://schemas.openxmlformats.org/officeDocument/2006/relationships/hyperlink" Target="https://twitter.com/#!/socialmedia2day/status/1140355932683218950" TargetMode="External" /><Relationship Id="rId1085" Type="http://schemas.openxmlformats.org/officeDocument/2006/relationships/hyperlink" Target="https://twitter.com/#!/socialmedia2day/status/1140476717510942720" TargetMode="External" /><Relationship Id="rId1086" Type="http://schemas.openxmlformats.org/officeDocument/2006/relationships/hyperlink" Target="https://twitter.com/#!/socialmedia2day/status/1140941019220971520" TargetMode="External" /><Relationship Id="rId1087" Type="http://schemas.openxmlformats.org/officeDocument/2006/relationships/hyperlink" Target="https://twitter.com/#!/socialmedia2day/status/1141061833304027139" TargetMode="External" /><Relationship Id="rId1088" Type="http://schemas.openxmlformats.org/officeDocument/2006/relationships/hyperlink" Target="https://twitter.com/#!/socialmedia2day/status/1141126040053583872" TargetMode="External" /><Relationship Id="rId1089" Type="http://schemas.openxmlformats.org/officeDocument/2006/relationships/hyperlink" Target="https://twitter.com/#!/socialmedia2day/status/1141197692229554176" TargetMode="External" /><Relationship Id="rId1090" Type="http://schemas.openxmlformats.org/officeDocument/2006/relationships/hyperlink" Target="https://twitter.com/#!/socialmedia2day/status/1141730168165285889" TargetMode="External" /><Relationship Id="rId1091" Type="http://schemas.openxmlformats.org/officeDocument/2006/relationships/hyperlink" Target="https://twitter.com/#!/socialmedia2day/status/1141846982761295874" TargetMode="External" /><Relationship Id="rId1092" Type="http://schemas.openxmlformats.org/officeDocument/2006/relationships/hyperlink" Target="https://twitter.com/#!/socialmedia2day/status/1142349087511126016" TargetMode="External" /><Relationship Id="rId1093" Type="http://schemas.openxmlformats.org/officeDocument/2006/relationships/hyperlink" Target="https://twitter.com/#!/franconegot/status/1142676192283254785" TargetMode="External" /><Relationship Id="rId1094" Type="http://schemas.openxmlformats.org/officeDocument/2006/relationships/hyperlink" Target="https://twitter.com/#!/bypeers/status/1142712426753744896" TargetMode="External" /><Relationship Id="rId1095" Type="http://schemas.openxmlformats.org/officeDocument/2006/relationships/hyperlink" Target="https://twitter.com/#!/samirlahlabat/status/1140242720021274624" TargetMode="External" /><Relationship Id="rId1096" Type="http://schemas.openxmlformats.org/officeDocument/2006/relationships/hyperlink" Target="https://twitter.com/#!/samirlahlabat/status/1142839869225492481" TargetMode="External" /><Relationship Id="rId1097" Type="http://schemas.openxmlformats.org/officeDocument/2006/relationships/hyperlink" Target="https://api.twitter.com/1.1/geo/id/00486f39ae8bd30d.json" TargetMode="External" /><Relationship Id="rId1098" Type="http://schemas.openxmlformats.org/officeDocument/2006/relationships/hyperlink" Target="https://api.twitter.com/1.1/geo/id/01e4b0c84959d430.json" TargetMode="External" /><Relationship Id="rId1099" Type="http://schemas.openxmlformats.org/officeDocument/2006/relationships/hyperlink" Target="https://api.twitter.com/1.1/geo/id/272983f6b52c196e.json" TargetMode="External" /><Relationship Id="rId1100" Type="http://schemas.openxmlformats.org/officeDocument/2006/relationships/hyperlink" Target="https://api.twitter.com/1.1/geo/id/272983f6b52c196e.json" TargetMode="External" /><Relationship Id="rId1101" Type="http://schemas.openxmlformats.org/officeDocument/2006/relationships/hyperlink" Target="https://api.twitter.com/1.1/geo/id/272983f6b52c196e.json" TargetMode="External" /><Relationship Id="rId1102" Type="http://schemas.openxmlformats.org/officeDocument/2006/relationships/hyperlink" Target="https://api.twitter.com/1.1/geo/id/272983f6b52c196e.json" TargetMode="External" /><Relationship Id="rId1103" Type="http://schemas.openxmlformats.org/officeDocument/2006/relationships/hyperlink" Target="https://api.twitter.com/1.1/geo/id/272983f6b52c196e.json" TargetMode="External" /><Relationship Id="rId1104" Type="http://schemas.openxmlformats.org/officeDocument/2006/relationships/hyperlink" Target="https://api.twitter.com/1.1/geo/id/272983f6b52c196e.json" TargetMode="External" /><Relationship Id="rId1105" Type="http://schemas.openxmlformats.org/officeDocument/2006/relationships/hyperlink" Target="https://api.twitter.com/1.1/geo/id/272983f6b52c196e.json" TargetMode="External" /><Relationship Id="rId1106" Type="http://schemas.openxmlformats.org/officeDocument/2006/relationships/hyperlink" Target="https://api.twitter.com/1.1/geo/id/272983f6b52c196e.json" TargetMode="External" /><Relationship Id="rId1107" Type="http://schemas.openxmlformats.org/officeDocument/2006/relationships/hyperlink" Target="https://api.twitter.com/1.1/geo/id/272983f6b52c196e.json" TargetMode="External" /><Relationship Id="rId1108" Type="http://schemas.openxmlformats.org/officeDocument/2006/relationships/hyperlink" Target="https://api.twitter.com/1.1/geo/id/272983f6b52c196e.json" TargetMode="External" /><Relationship Id="rId1109" Type="http://schemas.openxmlformats.org/officeDocument/2006/relationships/hyperlink" Target="https://api.twitter.com/1.1/geo/id/272983f6b52c196e.json" TargetMode="External" /><Relationship Id="rId1110" Type="http://schemas.openxmlformats.org/officeDocument/2006/relationships/comments" Target="../comments1.xml" /><Relationship Id="rId1111" Type="http://schemas.openxmlformats.org/officeDocument/2006/relationships/vmlDrawing" Target="../drawings/vmlDrawing1.vml" /><Relationship Id="rId1112" Type="http://schemas.openxmlformats.org/officeDocument/2006/relationships/table" Target="../tables/table1.xml" /><Relationship Id="rId11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ocialmediatoday.com/news/smtlive-recap-everything-you-need-to-know-about-tiktok/554765/" TargetMode="External" /><Relationship Id="rId2" Type="http://schemas.openxmlformats.org/officeDocument/2006/relationships/hyperlink" Target="https://www.socialmediatoday.com/news/smtlive-recap-everything-you-need-to-know-about-tiktok/554765/" TargetMode="External" /><Relationship Id="rId3" Type="http://schemas.openxmlformats.org/officeDocument/2006/relationships/hyperlink" Target="https://www.socialmediatoday.com/news/smtlive-recap-how-to-choose-the-right-marketing-automation-system-for-you/552677/?fbclid=IwAR11WWIfeJ6M7eQ7HaZOUKlYlIycwfSkSs6sUDO5xXT6Z6NYPeq8zRLW5YE"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hyperlink" Target="https://twitter.com/socialmedia2day/status/1138476373520068608" TargetMode="External" /><Relationship Id="rId6" Type="http://schemas.openxmlformats.org/officeDocument/2006/relationships/hyperlink" Target="https://twitter.com/socialmedia2day/status/1138478081264562179" TargetMode="External" /><Relationship Id="rId7" Type="http://schemas.openxmlformats.org/officeDocument/2006/relationships/hyperlink" Target="https://twitter.com/socialmedia2day/status/1138481229119053825" TargetMode="External" /><Relationship Id="rId8" Type="http://schemas.openxmlformats.org/officeDocument/2006/relationships/hyperlink" Target="https://twitter.com/socialmedia2day/status/1138485923707068416" TargetMode="External" /><Relationship Id="rId9" Type="http://schemas.openxmlformats.org/officeDocument/2006/relationships/hyperlink" Target="https://twitter.com/socialmedia2day/status/1138488113083367424" TargetMode="External" /><Relationship Id="rId10" Type="http://schemas.openxmlformats.org/officeDocument/2006/relationships/hyperlink" Target="https://twitter.com/socialmedia2day/status/1138489944568193024" TargetMode="External" /><Relationship Id="rId11" Type="http://schemas.openxmlformats.org/officeDocument/2006/relationships/hyperlink" Target="https://twitter.com/socialmedia2day/status/1138476373520068608" TargetMode="External" /><Relationship Id="rId12" Type="http://schemas.openxmlformats.org/officeDocument/2006/relationships/hyperlink" Target="https://twitter.com/socialmedia2day/status/1138478081264562179" TargetMode="External" /><Relationship Id="rId13" Type="http://schemas.openxmlformats.org/officeDocument/2006/relationships/hyperlink" Target="https://twitter.com/MyCorporation/status/1138488927155699713" TargetMode="External" /><Relationship Id="rId14" Type="http://schemas.openxmlformats.org/officeDocument/2006/relationships/hyperlink" Target="https://twitter.com/socialmedia2day/status/1138489944568193024" TargetMode="External" /><Relationship Id="rId15" Type="http://schemas.openxmlformats.org/officeDocument/2006/relationships/hyperlink" Target="https://twitter.com/socialmedia2day/status/1138476373520068608" TargetMode="External" /><Relationship Id="rId16" Type="http://schemas.openxmlformats.org/officeDocument/2006/relationships/hyperlink" Target="https://www.socialmediatoday.com/news/how-to-participate-in-a-twitter-chat/546805/" TargetMode="External" /><Relationship Id="rId17" Type="http://schemas.openxmlformats.org/officeDocument/2006/relationships/hyperlink" Target="https://www.socialmediatoday.com/news/smtlive-recap-defining-brand-voice/556881/?utm_source=dlvr.it&amp;utm_medium=twitter" TargetMode="External" /><Relationship Id="rId18" Type="http://schemas.openxmlformats.org/officeDocument/2006/relationships/hyperlink" Target="https://www.socialmediatoday.com/news/smtlive-recap-defining-brand-voice/556881/" TargetMode="External" /><Relationship Id="rId19" Type="http://schemas.openxmlformats.org/officeDocument/2006/relationships/hyperlink" Target="https://www.socialmediatoday.com/news/smtlive-recap-defining-brand-voice/556881/?utm_source=dlvr.it&amp;utm_medium=twitter" TargetMode="External" /><Relationship Id="rId20" Type="http://schemas.openxmlformats.org/officeDocument/2006/relationships/hyperlink" Target="https://www.socialmediatoday.com/news/smtlive-recap-defining-brand-voice/556881/?utm_source=dlvr.it&amp;utm_medium=twitter" TargetMode="External" /><Relationship Id="rId21" Type="http://schemas.openxmlformats.org/officeDocument/2006/relationships/hyperlink" Target="https://www.socialmediatoday.com/news/smtlive-recap-defining-brand-voice/556881/?utm_source=dlvr.it&amp;utm_medium=twitter" TargetMode="External" /><Relationship Id="rId22" Type="http://schemas.openxmlformats.org/officeDocument/2006/relationships/hyperlink" Target="https://www.socialmediatoday.com/news/smtlive-recap-defining-brand-voice/556881/?utm_source=dlvr.it&amp;utm_medium=twitter" TargetMode="External" /><Relationship Id="rId23" Type="http://schemas.openxmlformats.org/officeDocument/2006/relationships/hyperlink" Target="https://www.socialmediatoday.com/news/smtlive-recap-defining-brand-voice/556881/" TargetMode="External" /><Relationship Id="rId24" Type="http://schemas.openxmlformats.org/officeDocument/2006/relationships/hyperlink" Target="https://www.socialmediatoday.com/news/smtlive-recap-defining-brand-voice/556881/?utm_medium=social&amp;utm_campaign=blog-el-rincon" TargetMode="External" /><Relationship Id="rId25" Type="http://schemas.openxmlformats.org/officeDocument/2006/relationships/hyperlink" Target="https://www.socialmediatoday.com/news/smtlive-recap-defining-brand-voice/556881/" TargetMode="External" /><Relationship Id="rId26" Type="http://schemas.openxmlformats.org/officeDocument/2006/relationships/hyperlink" Target="https://www.socialmediatoday.com/news/smtlive-recap-defining-brand-voice/556881/?utm_source=dlvr.it&amp;utm_medium=twitter" TargetMode="External" /><Relationship Id="rId27" Type="http://schemas.openxmlformats.org/officeDocument/2006/relationships/hyperlink" Target="https://www.socialmediatoday.com/news/smtlive-recap-defining-brand-voice/556881/" TargetMode="External" /><Relationship Id="rId28" Type="http://schemas.openxmlformats.org/officeDocument/2006/relationships/hyperlink" Target="https://www.socialmediatoday.com/news/smtlive-recap-defining-brand-voice/556881/" TargetMode="External" /><Relationship Id="rId29" Type="http://schemas.openxmlformats.org/officeDocument/2006/relationships/hyperlink" Target="https://paper.li/Gregcarrasco/1389547462?edition_id=1ffcb140-910c-11e9-8f2d-002590a5ba2d" TargetMode="External" /><Relationship Id="rId30" Type="http://schemas.openxmlformats.org/officeDocument/2006/relationships/hyperlink" Target="https://www.socialmediatoday.com/news/smtlive-recap-defining-brand-voice/556881/" TargetMode="External" /><Relationship Id="rId31" Type="http://schemas.openxmlformats.org/officeDocument/2006/relationships/hyperlink" Target="https://www.socialmediatoday.com/news/smtlive-recap-defining-brand-voice/556881/" TargetMode="External" /><Relationship Id="rId32" Type="http://schemas.openxmlformats.org/officeDocument/2006/relationships/hyperlink" Target="https://www.socialmediatoday.com/news/smtlive-recap-expertly-crafting-your-brand-voice/556982/" TargetMode="External" /><Relationship Id="rId33" Type="http://schemas.openxmlformats.org/officeDocument/2006/relationships/hyperlink" Target="https://www.socialmediatoday.com/news/smtlive-recap-defining-brand-voice/556881/" TargetMode="External" /><Relationship Id="rId34" Type="http://schemas.openxmlformats.org/officeDocument/2006/relationships/hyperlink" Target="https://www.socialmediatoday.com/news/smtlive-recap-expertly-crafting-your-brand-voice/556982/" TargetMode="External" /><Relationship Id="rId35" Type="http://schemas.openxmlformats.org/officeDocument/2006/relationships/hyperlink" Target="https://www.socialmediatoday.com/news/smtlive-recap-defining-brand-voice/556881/" TargetMode="External" /><Relationship Id="rId36" Type="http://schemas.openxmlformats.org/officeDocument/2006/relationships/hyperlink" Target="https://www.socialmediatoday.com/news/smtlive-recap-expertly-crafting-your-brand-voice/556982/" TargetMode="External" /><Relationship Id="rId37" Type="http://schemas.openxmlformats.org/officeDocument/2006/relationships/hyperlink" Target="https://www.socialmediatoday.com/news/smtlive-recap-defining-brand-voice/556881/" TargetMode="External" /><Relationship Id="rId38" Type="http://schemas.openxmlformats.org/officeDocument/2006/relationships/hyperlink" Target="https://www.socialmediatoday.com/news/smtlive-recap-expertly-crafting-your-brand-voice/556982/" TargetMode="External" /><Relationship Id="rId39" Type="http://schemas.openxmlformats.org/officeDocument/2006/relationships/hyperlink" Target="https://www.socialmediatoday.com/news/smtlive-recap-defining-brand-voice/556881/?utm_source=dlvr.it&amp;utm_medium=twitter" TargetMode="External" /><Relationship Id="rId40" Type="http://schemas.openxmlformats.org/officeDocument/2006/relationships/hyperlink" Target="https://www.socialmediatoday.com/news/smtlive-recap-expertly-crafting-your-brand-voice/556982/?utm_source=dlvr.it&amp;utm_medium=twitter" TargetMode="External" /><Relationship Id="rId41" Type="http://schemas.openxmlformats.org/officeDocument/2006/relationships/hyperlink" Target="https://www.socialmediatoday.com/news/smtlive-recap-everything-you-need-to-know-about-tiktok/554765/?utm_source=dlvr.it&amp;utm_medium=twitter" TargetMode="External" /><Relationship Id="rId42" Type="http://schemas.openxmlformats.org/officeDocument/2006/relationships/hyperlink" Target="https://www.socialmediatoday.com/news/smtlive-recap-everything-you-need-to-know-about-tiktok/554765/?utm_source=dlvr.it&amp;utm_medium=twitter" TargetMode="External" /><Relationship Id="rId43" Type="http://schemas.openxmlformats.org/officeDocument/2006/relationships/hyperlink" Target="https://www.socialmediatoday.com/news/smtlive-recap-defining-brand-voice/556881/?utm_source=dlvr.it&amp;utm_medium=twitter" TargetMode="External" /><Relationship Id="rId44" Type="http://schemas.openxmlformats.org/officeDocument/2006/relationships/hyperlink" Target="https://www.socialmediatoday.com/news/smtlive-recap-expertly-crafting-your-brand-voice/556982/?utm_source=dlvr.it&amp;utm_medium=twitter" TargetMode="External" /><Relationship Id="rId45" Type="http://schemas.openxmlformats.org/officeDocument/2006/relationships/hyperlink" Target="https://www.socialmediatoday.com/news/smtlive-recap-defining-brand-voice/556881/" TargetMode="External" /><Relationship Id="rId46" Type="http://schemas.openxmlformats.org/officeDocument/2006/relationships/hyperlink" Target="https://www.socialmediatoday.com/news/smtlive-recap-expertly-crafting-your-brand-voice/556982/" TargetMode="External" /><Relationship Id="rId47" Type="http://schemas.openxmlformats.org/officeDocument/2006/relationships/hyperlink" Target="https://www.socialmediatoday.com/news/smtlive-recap-defining-brand-voice/556881/" TargetMode="External" /><Relationship Id="rId48" Type="http://schemas.openxmlformats.org/officeDocument/2006/relationships/hyperlink" Target="https://www.socialmediatoday.com/news/smtlive-recap-expertly-crafting-your-brand-voice/556982/" TargetMode="External" /><Relationship Id="rId49" Type="http://schemas.openxmlformats.org/officeDocument/2006/relationships/hyperlink" Target="https://www.socialmediatoday.com/news/smtlive-recap-expertly-crafting-your-brand-voice/556982/?utm_source=dlvr.it&amp;utm_medium=twitter" TargetMode="External" /><Relationship Id="rId50" Type="http://schemas.openxmlformats.org/officeDocument/2006/relationships/hyperlink" Target="https://www.socialmediatoday.com/news/smtlive-recap-defining-brand-voice/556881/?utm_source=dlvr.it&amp;utm_medium=twitter" TargetMode="External" /><Relationship Id="rId51" Type="http://schemas.openxmlformats.org/officeDocument/2006/relationships/hyperlink" Target="https://www.socialmediatoday.com/news/smtlive-recap-expertly-crafting-your-brand-voice/556982/?utm_source=dlvr.it&amp;utm_medium=twitter" TargetMode="External" /><Relationship Id="rId52" Type="http://schemas.openxmlformats.org/officeDocument/2006/relationships/hyperlink" Target="https://www.socialmediatoday.com/news/smtlive-recap-defining-brand-voice/556881/" TargetMode="External" /><Relationship Id="rId53" Type="http://schemas.openxmlformats.org/officeDocument/2006/relationships/hyperlink" Target="https://www.socialmediatoday.com/news/smtlive-recap-expertly-crafting-your-brand-voice/556982/" TargetMode="External" /><Relationship Id="rId54" Type="http://schemas.openxmlformats.org/officeDocument/2006/relationships/hyperlink" Target="https://www.socialmediatoday.com/news/smtlive-recap-defining-brand-voice/556881/?utm_source=Sailthru&amp;utm_medium=email&amp;utm_campaign=Issue:%202019-06-17%20Social%20Media%20Today%20Newsletter%20%5Bissue:21452%5D&amp;utm_term=Social%20Media%20Today" TargetMode="External" /><Relationship Id="rId55" Type="http://schemas.openxmlformats.org/officeDocument/2006/relationships/hyperlink" Target="https://www.socialmediatoday.com/news/smtlive-recap-defining-brand-voice/556881/" TargetMode="External" /><Relationship Id="rId56" Type="http://schemas.openxmlformats.org/officeDocument/2006/relationships/hyperlink" Target="https://www.socialmediatoday.com/news/smtlive-recap-expertly-crafting-your-brand-voice/556982/" TargetMode="External" /><Relationship Id="rId57" Type="http://schemas.openxmlformats.org/officeDocument/2006/relationships/hyperlink" Target="https://www.socialmediatoday.com/news/smtlive-recap-expertly-crafting-your-brand-voice/556982/" TargetMode="External" /><Relationship Id="rId58" Type="http://schemas.openxmlformats.org/officeDocument/2006/relationships/hyperlink" Target="https://www.socialmediatoday.com/news/smtlive-recap-expertly-crafting-your-brand-voice/556982/?utm_source=dlvr.it&amp;utm_medium=twitter" TargetMode="External" /><Relationship Id="rId59" Type="http://schemas.openxmlformats.org/officeDocument/2006/relationships/hyperlink" Target="https://www.socialmediatoday.com/news/smtlive-recap-defining-brand-voice/556881/" TargetMode="External" /><Relationship Id="rId60" Type="http://schemas.openxmlformats.org/officeDocument/2006/relationships/hyperlink" Target="https://www.socialmediatoday.com/news/smtlive-recap-expertly-crafting-your-brand-voice/556982/" TargetMode="External" /><Relationship Id="rId61" Type="http://schemas.openxmlformats.org/officeDocument/2006/relationships/hyperlink" Target="https://www.socialmediatoday.com/news/smtlive-recap-defining-brand-voice/556881/" TargetMode="External" /><Relationship Id="rId62" Type="http://schemas.openxmlformats.org/officeDocument/2006/relationships/hyperlink" Target="https://www.socialmediatoday.com/news/smtlive-recap-expertly-crafting-your-brand-voice/556982/" TargetMode="External" /><Relationship Id="rId63" Type="http://schemas.openxmlformats.org/officeDocument/2006/relationships/hyperlink" Target="https://www.socialmediatoday.com/news/smtlive-recap-defining-brand-voice/556881/?utm_source=dlvr.it&amp;utm_medium=twitter" TargetMode="External" /><Relationship Id="rId64" Type="http://schemas.openxmlformats.org/officeDocument/2006/relationships/hyperlink" Target="https://www.socialmediatoday.com/news/smtlive-recap-expertly-crafting-your-brand-voice/556982/?utm_source=dlvr.it&amp;utm_medium=twitter" TargetMode="External" /><Relationship Id="rId65" Type="http://schemas.openxmlformats.org/officeDocument/2006/relationships/hyperlink" Target="https://www.socialmediatoday.com/news/smtlive-recap-defining-brand-voice/556881/" TargetMode="External" /><Relationship Id="rId66" Type="http://schemas.openxmlformats.org/officeDocument/2006/relationships/hyperlink" Target="https://www.socialmediatoday.com/news/smtlive-recap-defining-brand-voice/556881/" TargetMode="External" /><Relationship Id="rId67" Type="http://schemas.openxmlformats.org/officeDocument/2006/relationships/hyperlink" Target="https://www.socialmediatoday.com/news/smtlive-recap-expertly-crafting-your-brand-voice/556982/" TargetMode="External" /><Relationship Id="rId68" Type="http://schemas.openxmlformats.org/officeDocument/2006/relationships/hyperlink" Target="https://www.socialmediatoday.com/news/smtlive-recap-defining-brand-voice/556881/" TargetMode="External" /><Relationship Id="rId69" Type="http://schemas.openxmlformats.org/officeDocument/2006/relationships/hyperlink" Target="https://www.socialmediatoday.com/news/smtlive-recap-defining-brand-voice/556881/" TargetMode="External" /><Relationship Id="rId70" Type="http://schemas.openxmlformats.org/officeDocument/2006/relationships/hyperlink" Target="https://www.socialmediatoday.com/news/smtlive-recap-expertly-crafting-your-brand-voice/556982/" TargetMode="External" /><Relationship Id="rId71" Type="http://schemas.openxmlformats.org/officeDocument/2006/relationships/hyperlink" Target="https://www.socialmediatoday.com/news/smtlive-recap-expertly-crafting-your-brand-voice/556982/" TargetMode="External" /><Relationship Id="rId72" Type="http://schemas.openxmlformats.org/officeDocument/2006/relationships/hyperlink" Target="https://www.socialmediatoday.com/news/smtlive-recap-expertly-crafting-your-brand-voice/556982/" TargetMode="External" /><Relationship Id="rId73" Type="http://schemas.openxmlformats.org/officeDocument/2006/relationships/hyperlink" Target="https://www.socialmediatoday.com/news/smtlive-recap-defining-brand-voice/556881/?utm_source=dlvr.it&amp;utm_medium=twitter" TargetMode="External" /><Relationship Id="rId74" Type="http://schemas.openxmlformats.org/officeDocument/2006/relationships/hyperlink" Target="https://www.socialmediatoday.com/news/smtlive-recap-expertly-crafting-your-brand-voice/556982/?utm_source=dlvr.it&amp;utm_medium=twitter" TargetMode="External" /><Relationship Id="rId75" Type="http://schemas.openxmlformats.org/officeDocument/2006/relationships/hyperlink" Target="https://www.socialmediatoday.com/news/smtlive-recap-expertly-crafting-your-brand-voice/556982/?utm_source=dlvr.it&amp;utm_medium=twitter" TargetMode="External" /><Relationship Id="rId76" Type="http://schemas.openxmlformats.org/officeDocument/2006/relationships/hyperlink" Target="https://www.businessfast.co.uk/smtlive-recap-defining-brand-voice/" TargetMode="External" /><Relationship Id="rId77" Type="http://schemas.openxmlformats.org/officeDocument/2006/relationships/hyperlink" Target="https://www.techregister.co.uk/smtlive-recap-defining-brand-voice/" TargetMode="External" /><Relationship Id="rId78" Type="http://schemas.openxmlformats.org/officeDocument/2006/relationships/hyperlink" Target="https://www.businessfast.co.uk/smtlive-recap-expertly-crafting-your-brand-voice/" TargetMode="External" /><Relationship Id="rId79" Type="http://schemas.openxmlformats.org/officeDocument/2006/relationships/hyperlink" Target="http://dlvr.it/R6ss4L" TargetMode="External" /><Relationship Id="rId80" Type="http://schemas.openxmlformats.org/officeDocument/2006/relationships/hyperlink" Target="https://www.socialmediatoday.com/news/smtlive-recap-defining-brand-voice/556881/?utm_campaign=meetedgar&amp;utm_medium=social&amp;utm_source=meetedgar.com" TargetMode="External" /><Relationship Id="rId81" Type="http://schemas.openxmlformats.org/officeDocument/2006/relationships/hyperlink" Target="https://www.socialmediatoday.com/news/smtlive-recap-expertly-crafting-your-brand-voice/556982/?utm_campaign=meetedgar&amp;utm_medium=social&amp;utm_source=meetedgar.com" TargetMode="External" /><Relationship Id="rId82" Type="http://schemas.openxmlformats.org/officeDocument/2006/relationships/hyperlink" Target="https://twitter.com/GregoryTSimpson/status/1138482586609696769" TargetMode="External" /><Relationship Id="rId83" Type="http://schemas.openxmlformats.org/officeDocument/2006/relationships/hyperlink" Target="https://www.socialmediatoday.com/news/smtlive-recap-expertly-crafting-your-brand-voice/556982/?utm_source=dlvr.it&amp;utm_medium=twitter" TargetMode="External" /><Relationship Id="rId84" Type="http://schemas.openxmlformats.org/officeDocument/2006/relationships/hyperlink" Target="https://lnkd.in/dKtuje3" TargetMode="External" /><Relationship Id="rId85" Type="http://schemas.openxmlformats.org/officeDocument/2006/relationships/hyperlink" Target="https://www.socialmediatoday.com/news/smtlive-recap-defining-brand-voice/556881/" TargetMode="External" /><Relationship Id="rId86" Type="http://schemas.openxmlformats.org/officeDocument/2006/relationships/hyperlink" Target="https://www.socialmediatoday.com/news/smtlive-recap-expertly-crafting-your-brand-voice/556982/" TargetMode="External" /><Relationship Id="rId87" Type="http://schemas.openxmlformats.org/officeDocument/2006/relationships/hyperlink" Target="https://www.socialmediatoday.com/news/smtlive-recap-defining-brand-voice/556881/?utm_source=dlvr.it&amp;utm_medium=twitter" TargetMode="External" /><Relationship Id="rId88" Type="http://schemas.openxmlformats.org/officeDocument/2006/relationships/hyperlink" Target="https://www.socialmediatoday.com/news/smtlive-recap-expertly-crafting-your-brand-voice/556982/?utm_source=dlvr.it&amp;utm_medium=twitter" TargetMode="External" /><Relationship Id="rId89" Type="http://schemas.openxmlformats.org/officeDocument/2006/relationships/hyperlink" Target="https://www.socialmediatoday.com/news/smtlive-recap-expertly-crafting-your-brand-voice/556982/" TargetMode="External" /><Relationship Id="rId90" Type="http://schemas.openxmlformats.org/officeDocument/2006/relationships/hyperlink" Target="https://www.socialmediatoday.com/news/smtlive-twitter-chat-recap-marketing-your-business-on-linkedin/555692/" TargetMode="External" /><Relationship Id="rId91" Type="http://schemas.openxmlformats.org/officeDocument/2006/relationships/hyperlink" Target="https://www.socialmediatoday.com/news/smtlive-recap-expertly-crafting-your-brand-voice/556982/" TargetMode="External" /><Relationship Id="rId92" Type="http://schemas.openxmlformats.org/officeDocument/2006/relationships/hyperlink" Target="https://www.socialmediatoday.com/news/smtlive-recap-expertly-crafting-your-brand-voice/556982/" TargetMode="External" /><Relationship Id="rId93" Type="http://schemas.openxmlformats.org/officeDocument/2006/relationships/hyperlink" Target="https://www.socialmediatoday.com/news/how-to-participate-in-a-twitter-chat/546805/" TargetMode="External" /><Relationship Id="rId94" Type="http://schemas.openxmlformats.org/officeDocument/2006/relationships/hyperlink" Target="https://www.socialmediatoday.com/news/smtlive-recap-expertly-crafting-your-brand-voice/556982/" TargetMode="External" /><Relationship Id="rId95" Type="http://schemas.openxmlformats.org/officeDocument/2006/relationships/hyperlink" Target="https://www.socialmediatoday.com/news/smtlive-recap-expertly-crafting-your-brand-voice/556982/" TargetMode="External" /><Relationship Id="rId96" Type="http://schemas.openxmlformats.org/officeDocument/2006/relationships/hyperlink" Target="https://www.socialmediatoday.com/news/smtlive-recap-expertly-crafting-your-brand-voice/556982/" TargetMode="External" /><Relationship Id="rId97" Type="http://schemas.openxmlformats.org/officeDocument/2006/relationships/hyperlink" Target="https://www.socialmediatoday.com/news/smtlive-recap-expertly-crafting-your-brand-voice/556982/" TargetMode="External" /><Relationship Id="rId98" Type="http://schemas.openxmlformats.org/officeDocument/2006/relationships/hyperlink" Target="https://twitter.com/socialmedia2day/status/1138475845264297984" TargetMode="External" /><Relationship Id="rId99" Type="http://schemas.openxmlformats.org/officeDocument/2006/relationships/hyperlink" Target="https://twitter.com/socialmedia2day/status/1138480004772315136" TargetMode="External" /><Relationship Id="rId100" Type="http://schemas.openxmlformats.org/officeDocument/2006/relationships/hyperlink" Target="https://twitter.com/socialmedia2day/status/1138488113083367424" TargetMode="External" /><Relationship Id="rId101" Type="http://schemas.openxmlformats.org/officeDocument/2006/relationships/hyperlink" Target="https://twitter.com/socialmedia2day/status/1138489639088590848" TargetMode="External" /><Relationship Id="rId102" Type="http://schemas.openxmlformats.org/officeDocument/2006/relationships/hyperlink" Target="https://twitter.com/socialmedia2day/status/1138489944568193024" TargetMode="External" /><Relationship Id="rId103" Type="http://schemas.openxmlformats.org/officeDocument/2006/relationships/hyperlink" Target="https://twitter.com/socialmedia2day/status/1138491307528208384" TargetMode="External" /><Relationship Id="rId104" Type="http://schemas.openxmlformats.org/officeDocument/2006/relationships/hyperlink" Target="https://twitter.com/socialmedia2day/status/1138493502785032193" TargetMode="External" /><Relationship Id="rId105" Type="http://schemas.openxmlformats.org/officeDocument/2006/relationships/hyperlink" Target="https://www.socialmediatoday.com/news/smtlive-recap-expertly-crafting-your-brand-voice/556982/" TargetMode="External" /><Relationship Id="rId106" Type="http://schemas.openxmlformats.org/officeDocument/2006/relationships/hyperlink" Target="https://www.socialmediatoday.com/news/smtlive-recap-expertly-crafting-your-brand-voice/556982/" TargetMode="External" /><Relationship Id="rId107"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08"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09" Type="http://schemas.openxmlformats.org/officeDocument/2006/relationships/hyperlink" Target="https://www.socialmediatoday.com/news/smtlive-recap-expertly-crafting-your-brand-voice/556982/" TargetMode="External" /><Relationship Id="rId110" Type="http://schemas.openxmlformats.org/officeDocument/2006/relationships/hyperlink" Target="https://twitter.com/MadalynSklar/status/1138313410272215043" TargetMode="External" /><Relationship Id="rId111" Type="http://schemas.openxmlformats.org/officeDocument/2006/relationships/hyperlink" Target="https://www.socialmediatoday.com/news/how-to-participate-in-a-twitter-chat/546805/" TargetMode="External" /><Relationship Id="rId112" Type="http://schemas.openxmlformats.org/officeDocument/2006/relationships/hyperlink" Target="https://twitter.com/CCrossJohnson/status/1138480516875902976" TargetMode="External" /><Relationship Id="rId113" Type="http://schemas.openxmlformats.org/officeDocument/2006/relationships/hyperlink" Target="https://www.socialmediatoday.com/community/" TargetMode="External" /><Relationship Id="rId114" Type="http://schemas.openxmlformats.org/officeDocument/2006/relationships/hyperlink" Target="https://www.socialmediatoday.com/news/smtlive-recap-defining-brand-voice/556881/" TargetMode="External" /><Relationship Id="rId115" Type="http://schemas.openxmlformats.org/officeDocument/2006/relationships/hyperlink" Target="https://www.socialmediatoday.com/news/smtlive-recap-defining-brand-voice/556881/" TargetMode="External" /><Relationship Id="rId116" Type="http://schemas.openxmlformats.org/officeDocument/2006/relationships/hyperlink" Target="https://www.socialmediatoday.com/news/smtlive-recap-defining-brand-voice/556881/" TargetMode="External" /><Relationship Id="rId117" Type="http://schemas.openxmlformats.org/officeDocument/2006/relationships/hyperlink" Target="https://www.socialmediatoday.com/news/smtlive-recap-expertly-crafting-your-brand-voice/556982/" TargetMode="External" /><Relationship Id="rId118" Type="http://schemas.openxmlformats.org/officeDocument/2006/relationships/hyperlink" Target="https://www.socialmediatoday.com/news/smtlive-recap-expertly-crafting-your-brand-voice/556982/" TargetMode="External" /><Relationship Id="rId119" Type="http://schemas.openxmlformats.org/officeDocument/2006/relationships/hyperlink" Target="https://www.socialmediatoday.com/news/smtlive-recap-defining-brand-voice/556881/" TargetMode="External" /><Relationship Id="rId120" Type="http://schemas.openxmlformats.org/officeDocument/2006/relationships/hyperlink" Target="https://www.socialmediatoday.com/news/smtlive-recap-expertly-crafting-your-brand-voice/556982/" TargetMode="External" /><Relationship Id="rId121" Type="http://schemas.openxmlformats.org/officeDocument/2006/relationships/hyperlink" Target="https://www.socialmediatoday.com/news/smtlive-recap-defining-brand-voice/556881/" TargetMode="External" /><Relationship Id="rId122" Type="http://schemas.openxmlformats.org/officeDocument/2006/relationships/hyperlink" Target="https://www.socialmediatoday.com/news/smtlive-recap-expertly-crafting-your-brand-voice/556982/" TargetMode="External" /><Relationship Id="rId123" Type="http://schemas.openxmlformats.org/officeDocument/2006/relationships/hyperlink" Target="https://www.socialmediatoday.com/news/smtlive-recap-expertly-crafting-your-brand-voice/556982/" TargetMode="External" /><Relationship Id="rId124" Type="http://schemas.openxmlformats.org/officeDocument/2006/relationships/hyperlink" Target="https://byp.ee/ZBYChq" TargetMode="External" /><Relationship Id="rId125" Type="http://schemas.openxmlformats.org/officeDocument/2006/relationships/hyperlink" Target="https://www.socialmediatoday.com/news/smtlive-recap-defining-brand-voice/556881/" TargetMode="External" /><Relationship Id="rId126" Type="http://schemas.openxmlformats.org/officeDocument/2006/relationships/hyperlink" Target="https://www.socialmediatoday.com/news/smtlive-recap-expertly-crafting-your-brand-voice/556982/" TargetMode="External" /><Relationship Id="rId127" Type="http://schemas.openxmlformats.org/officeDocument/2006/relationships/hyperlink" Target="https://pbs.twimg.com/media/D8yMr_ZW4AAK8vj.jpg" TargetMode="External" /><Relationship Id="rId128" Type="http://schemas.openxmlformats.org/officeDocument/2006/relationships/hyperlink" Target="https://pbs.twimg.com/media/D8ym1joXsAEwGUB.jpg" TargetMode="External" /><Relationship Id="rId129" Type="http://schemas.openxmlformats.org/officeDocument/2006/relationships/hyperlink" Target="https://pbs.twimg.com/media/D8yyYyHXkAIEE6M.jpg" TargetMode="External" /><Relationship Id="rId130" Type="http://schemas.openxmlformats.org/officeDocument/2006/relationships/hyperlink" Target="https://pbs.twimg.com/tweet_video_thumb/D8y2SIxUwAAzJk9.jpg" TargetMode="External" /><Relationship Id="rId131" Type="http://schemas.openxmlformats.org/officeDocument/2006/relationships/hyperlink" Target="https://pbs.twimg.com/tweet_video_thumb/D8y6_1JXoAAseOT.jpg" TargetMode="External" /><Relationship Id="rId132" Type="http://schemas.openxmlformats.org/officeDocument/2006/relationships/hyperlink" Target="https://pbs.twimg.com/media/D8y6nBWXYAE-u4P.jpg" TargetMode="External" /><Relationship Id="rId133" Type="http://schemas.openxmlformats.org/officeDocument/2006/relationships/hyperlink" Target="https://pbs.twimg.com/media/D8y23erWsAALDrV.jpg" TargetMode="External" /><Relationship Id="rId134" Type="http://schemas.openxmlformats.org/officeDocument/2006/relationships/hyperlink" Target="https://pbs.twimg.com/media/D8yvqlWX4AAiovU.jpg" TargetMode="External" /><Relationship Id="rId135" Type="http://schemas.openxmlformats.org/officeDocument/2006/relationships/hyperlink" Target="https://pbs.twimg.com/media/D8y23erWsAALDrV.jpg" TargetMode="External" /><Relationship Id="rId136" Type="http://schemas.openxmlformats.org/officeDocument/2006/relationships/hyperlink" Target="https://pbs.twimg.com/media/D8y23erWsAALDrV.jpg" TargetMode="External" /><Relationship Id="rId137" Type="http://schemas.openxmlformats.org/officeDocument/2006/relationships/hyperlink" Target="https://pbs.twimg.com/media/D8yyYyHXkAIEE6M.jpg" TargetMode="External" /><Relationship Id="rId138" Type="http://schemas.openxmlformats.org/officeDocument/2006/relationships/hyperlink" Target="https://pbs.twimg.com/media/D88jE7EWwAEa7C-.png" TargetMode="External" /><Relationship Id="rId139" Type="http://schemas.openxmlformats.org/officeDocument/2006/relationships/hyperlink" Target="https://pbs.twimg.com/media/D9KgEMXUYAAwP3c.jpg" TargetMode="External" /><Relationship Id="rId140" Type="http://schemas.openxmlformats.org/officeDocument/2006/relationships/hyperlink" Target="https://pbs.twimg.com/media/D9K17TuUYAA5tES.jpg" TargetMode="External" /><Relationship Id="rId141" Type="http://schemas.openxmlformats.org/officeDocument/2006/relationships/hyperlink" Target="https://pbs.twimg.com/media/D9K17WZUwAIrjbL.jpg" TargetMode="External" /><Relationship Id="rId142" Type="http://schemas.openxmlformats.org/officeDocument/2006/relationships/hyperlink" Target="https://pbs.twimg.com/media/D9K_T-sVAAEoPJh.jpg" TargetMode="External" /><Relationship Id="rId143" Type="http://schemas.openxmlformats.org/officeDocument/2006/relationships/hyperlink" Target="https://pbs.twimg.com/media/D9LNRSwU0AMgF38.jpg" TargetMode="External" /><Relationship Id="rId144" Type="http://schemas.openxmlformats.org/officeDocument/2006/relationships/hyperlink" Target="https://pbs.twimg.com/media/D9O4HJWUIAAWmTb.jpg" TargetMode="External" /><Relationship Id="rId145" Type="http://schemas.openxmlformats.org/officeDocument/2006/relationships/hyperlink" Target="https://pbs.twimg.com/media/D9PYhSuUwAA0nmR.jpg" TargetMode="External" /><Relationship Id="rId146" Type="http://schemas.openxmlformats.org/officeDocument/2006/relationships/hyperlink" Target="https://pbs.twimg.com/media/D9QNAiQWwAEQneC.jpg" TargetMode="External" /><Relationship Id="rId147" Type="http://schemas.openxmlformats.org/officeDocument/2006/relationships/hyperlink" Target="https://pbs.twimg.com/media/D8yvqlWX4AAiovU.jpg" TargetMode="External" /><Relationship Id="rId148" Type="http://schemas.openxmlformats.org/officeDocument/2006/relationships/hyperlink" Target="https://pbs.twimg.com/media/D8yyYyHXkAIEE6M.jpg" TargetMode="External" /><Relationship Id="rId149" Type="http://schemas.openxmlformats.org/officeDocument/2006/relationships/hyperlink" Target="https://pbs.twimg.com/media/D9KeWpFUIAIkDFd.jpg" TargetMode="External" /><Relationship Id="rId150" Type="http://schemas.openxmlformats.org/officeDocument/2006/relationships/hyperlink" Target="https://pbs.twimg.com/media/D9U3P_mVAAAr6de.jpg" TargetMode="External" /><Relationship Id="rId151" Type="http://schemas.openxmlformats.org/officeDocument/2006/relationships/hyperlink" Target="https://pbs.twimg.com/media/D6rFVKuUwAMCUw6.jpg" TargetMode="External" /><Relationship Id="rId152" Type="http://schemas.openxmlformats.org/officeDocument/2006/relationships/hyperlink" Target="https://pbs.twimg.com/media/D6rFVKuUwAMCUw6.jpg" TargetMode="External" /><Relationship Id="rId153" Type="http://schemas.openxmlformats.org/officeDocument/2006/relationships/hyperlink" Target="https://pbs.twimg.com/media/D9KeWaEUcAE47oh.jpg" TargetMode="External" /><Relationship Id="rId154" Type="http://schemas.openxmlformats.org/officeDocument/2006/relationships/hyperlink" Target="https://pbs.twimg.com/media/D9U3QAZVUAAf9Ja.jpg" TargetMode="External" /><Relationship Id="rId155" Type="http://schemas.openxmlformats.org/officeDocument/2006/relationships/hyperlink" Target="https://pbs.twimg.com/media/D9VDf_BVAAA0fXi.jpg" TargetMode="External" /><Relationship Id="rId156" Type="http://schemas.openxmlformats.org/officeDocument/2006/relationships/hyperlink" Target="https://pbs.twimg.com/media/D9K900EU0AgxEkT.jpg" TargetMode="External" /><Relationship Id="rId157" Type="http://schemas.openxmlformats.org/officeDocument/2006/relationships/hyperlink" Target="https://pbs.twimg.com/media/D9VF51LUYAAO_wr.jpg" TargetMode="External" /><Relationship Id="rId158" Type="http://schemas.openxmlformats.org/officeDocument/2006/relationships/hyperlink" Target="https://pbs.twimg.com/media/D9VRV41VUAAVs3P.jpg" TargetMode="External" /><Relationship Id="rId159" Type="http://schemas.openxmlformats.org/officeDocument/2006/relationships/hyperlink" Target="https://pbs.twimg.com/media/D9KhNicU4AMQEpC.jpg" TargetMode="External" /><Relationship Id="rId160" Type="http://schemas.openxmlformats.org/officeDocument/2006/relationships/hyperlink" Target="https://pbs.twimg.com/media/D9VaC3AUwAENKcP.jpg" TargetMode="External" /><Relationship Id="rId161" Type="http://schemas.openxmlformats.org/officeDocument/2006/relationships/hyperlink" Target="https://pbs.twimg.com/media/D9Kqtg2VUAAhqGR.jpg" TargetMode="External" /><Relationship Id="rId162" Type="http://schemas.openxmlformats.org/officeDocument/2006/relationships/hyperlink" Target="https://pbs.twimg.com/media/D9U70_FUwAE0t9i.jpg" TargetMode="External" /><Relationship Id="rId163" Type="http://schemas.openxmlformats.org/officeDocument/2006/relationships/hyperlink" Target="https://pbs.twimg.com/media/D9U70_FUwAE0t9i.jpg" TargetMode="External" /><Relationship Id="rId164" Type="http://schemas.openxmlformats.org/officeDocument/2006/relationships/hyperlink" Target="https://pbs.twimg.com/media/D9Z6q55UEAARrzL.jpg" TargetMode="External" /><Relationship Id="rId165" Type="http://schemas.openxmlformats.org/officeDocument/2006/relationships/hyperlink" Target="https://pbs.twimg.com/media/D8y23erWsAALDrV.jpg" TargetMode="External" /><Relationship Id="rId166" Type="http://schemas.openxmlformats.org/officeDocument/2006/relationships/hyperlink" Target="https://pbs.twimg.com/tweet_video_thumb/D8y0KdUVsAAZkE-.jpg" TargetMode="External" /><Relationship Id="rId167" Type="http://schemas.openxmlformats.org/officeDocument/2006/relationships/hyperlink" Target="https://pbs.twimg.com/tweet_video_thumb/D8y3t2xUYAMR2PB.jpg" TargetMode="External" /><Relationship Id="rId168" Type="http://schemas.openxmlformats.org/officeDocument/2006/relationships/hyperlink" Target="https://pbs.twimg.com/media/D9YNB3sU8AA_wAJ.jpg" TargetMode="External" /><Relationship Id="rId169" Type="http://schemas.openxmlformats.org/officeDocument/2006/relationships/hyperlink" Target="https://pbs.twimg.com/media/D9eP1iIUIAIyCIH.jpg" TargetMode="External" /><Relationship Id="rId170" Type="http://schemas.openxmlformats.org/officeDocument/2006/relationships/hyperlink" Target="https://pbs.twimg.com/media/D8yvqlWX4AAiovU.jpg" TargetMode="External" /><Relationship Id="rId171" Type="http://schemas.openxmlformats.org/officeDocument/2006/relationships/hyperlink" Target="https://pbs.twimg.com/media/D8yyYyHXkAIEE6M.jpg" TargetMode="External" /><Relationship Id="rId172" Type="http://schemas.openxmlformats.org/officeDocument/2006/relationships/hyperlink" Target="https://pbs.twimg.com/tweet_video_thumb/D8y8SYgXoAEd2nF.jpg" TargetMode="External" /><Relationship Id="rId173" Type="http://schemas.openxmlformats.org/officeDocument/2006/relationships/hyperlink" Target="https://pbs.twimg.com/tweet_video_thumb/D8y7cNGW4AMJumm.jpg" TargetMode="External" /><Relationship Id="rId174" Type="http://schemas.openxmlformats.org/officeDocument/2006/relationships/hyperlink" Target="https://pbs.twimg.com/media/D8y7JESXoAETtWD.jpg" TargetMode="External" /><Relationship Id="rId175" Type="http://schemas.openxmlformats.org/officeDocument/2006/relationships/hyperlink" Target="https://pbs.twimg.com/tweet_video_thumb/D8y5GtYUcAA3JsY.jpg" TargetMode="External" /><Relationship Id="rId176" Type="http://schemas.openxmlformats.org/officeDocument/2006/relationships/hyperlink" Target="https://pbs.twimg.com/tweet_video_thumb/D8y5odLUYAAo5Cu.jpg" TargetMode="External" /><Relationship Id="rId177" Type="http://schemas.openxmlformats.org/officeDocument/2006/relationships/hyperlink" Target="https://pbs.twimg.com/tweet_video_thumb/D8y7YujUEAALp9f.jpg" TargetMode="External" /><Relationship Id="rId178" Type="http://schemas.openxmlformats.org/officeDocument/2006/relationships/hyperlink" Target="https://pbs.twimg.com/media/D8yyYyHXkAIEE6M.jpg" TargetMode="External" /><Relationship Id="rId179" Type="http://schemas.openxmlformats.org/officeDocument/2006/relationships/hyperlink" Target="https://pbs.twimg.com/tweet_video_thumb/D8ywlujWsAAFM-4.jpg" TargetMode="External" /><Relationship Id="rId180" Type="http://schemas.openxmlformats.org/officeDocument/2006/relationships/hyperlink" Target="https://pbs.twimg.com/tweet_video_thumb/D8y7aQJXsAgmdaQ.jpg" TargetMode="External" /><Relationship Id="rId181" Type="http://schemas.openxmlformats.org/officeDocument/2006/relationships/hyperlink" Target="https://pbs.twimg.com/media/D9Mh8eZWwAMCMB2.jpg" TargetMode="External" /><Relationship Id="rId182" Type="http://schemas.openxmlformats.org/officeDocument/2006/relationships/hyperlink" Target="https://pbs.twimg.com/media/D9WonRjW4AAEK66.jpg" TargetMode="External" /><Relationship Id="rId183" Type="http://schemas.openxmlformats.org/officeDocument/2006/relationships/hyperlink" Target="https://pbs.twimg.com/media/D8ym1joXsAEwGUB.jpg" TargetMode="External" /><Relationship Id="rId184" Type="http://schemas.openxmlformats.org/officeDocument/2006/relationships/hyperlink" Target="https://pbs.twimg.com/media/D8y23erWsAALDrV.jpg" TargetMode="External" /><Relationship Id="rId185" Type="http://schemas.openxmlformats.org/officeDocument/2006/relationships/hyperlink" Target="https://pbs.twimg.com/tweet_video_thumb/D8y5toEWwAEDWeU.jpg" TargetMode="External" /><Relationship Id="rId186" Type="http://schemas.openxmlformats.org/officeDocument/2006/relationships/hyperlink" Target="https://pbs.twimg.com/media/D9g6zMkWwAEeWtb.jpg" TargetMode="External" /><Relationship Id="rId187" Type="http://schemas.openxmlformats.org/officeDocument/2006/relationships/hyperlink" Target="https://pbs.twimg.com/media/D9qRU2lX4AAC_zq.jpg" TargetMode="External" /><Relationship Id="rId188" Type="http://schemas.openxmlformats.org/officeDocument/2006/relationships/hyperlink" Target="https://pbs.twimg.com/tweet_video_thumb/D8ygCq4WsAIH2pw.jpg" TargetMode="External" /><Relationship Id="rId189" Type="http://schemas.openxmlformats.org/officeDocument/2006/relationships/hyperlink" Target="https://pbs.twimg.com/media/D8ym1joXsAEwGUB.jpg" TargetMode="External" /><Relationship Id="rId190" Type="http://schemas.openxmlformats.org/officeDocument/2006/relationships/hyperlink" Target="https://pbs.twimg.com/media/D8yuBeUXUAYGoDQ.jpg" TargetMode="External" /><Relationship Id="rId191" Type="http://schemas.openxmlformats.org/officeDocument/2006/relationships/hyperlink" Target="https://pbs.twimg.com/media/D8yvqlWX4AAiovU.jpg" TargetMode="External" /><Relationship Id="rId192" Type="http://schemas.openxmlformats.org/officeDocument/2006/relationships/hyperlink" Target="https://pbs.twimg.com/media/D8yyYyHXkAIEE6M.jpg" TargetMode="External" /><Relationship Id="rId193" Type="http://schemas.openxmlformats.org/officeDocument/2006/relationships/hyperlink" Target="https://pbs.twimg.com/media/D8y23erWsAALDrV.jpg" TargetMode="External" /><Relationship Id="rId194" Type="http://schemas.openxmlformats.org/officeDocument/2006/relationships/hyperlink" Target="https://pbs.twimg.com/media/D8y6jKmWsAI98Ex.jpg" TargetMode="External" /><Relationship Id="rId195" Type="http://schemas.openxmlformats.org/officeDocument/2006/relationships/hyperlink" Target="http://pbs.twimg.com/profile_images/779710785073262592/u-k02k3g_normal.jpg" TargetMode="External" /><Relationship Id="rId196" Type="http://schemas.openxmlformats.org/officeDocument/2006/relationships/hyperlink" Target="http://pbs.twimg.com/profile_images/827740262348767232/jkrDk2WC_normal.jpg" TargetMode="External" /><Relationship Id="rId197" Type="http://schemas.openxmlformats.org/officeDocument/2006/relationships/hyperlink" Target="http://pbs.twimg.com/profile_images/1142042986949349378/8Tz-i76w_normal.jpg" TargetMode="External" /><Relationship Id="rId198" Type="http://schemas.openxmlformats.org/officeDocument/2006/relationships/hyperlink" Target="https://pbs.twimg.com/media/D8yMr_ZW4AAK8vj.jpg" TargetMode="External" /><Relationship Id="rId199" Type="http://schemas.openxmlformats.org/officeDocument/2006/relationships/hyperlink" Target="https://pbs.twimg.com/media/D8ym1joXsAEwGUB.jpg" TargetMode="External" /><Relationship Id="rId200" Type="http://schemas.openxmlformats.org/officeDocument/2006/relationships/hyperlink" Target="http://pbs.twimg.com/profile_images/1138196305786867712/bPTL_VPl_normal.jpg" TargetMode="External" /><Relationship Id="rId201" Type="http://schemas.openxmlformats.org/officeDocument/2006/relationships/hyperlink" Target="http://pbs.twimg.com/profile_images/1123989893502386177/SXDSPV5W_normal.png" TargetMode="External" /><Relationship Id="rId202" Type="http://schemas.openxmlformats.org/officeDocument/2006/relationships/hyperlink" Target="http://pbs.twimg.com/profile_images/1057051133544415233/G2b7vzsU_normal.jpg" TargetMode="External" /><Relationship Id="rId203" Type="http://schemas.openxmlformats.org/officeDocument/2006/relationships/hyperlink" Target="http://pbs.twimg.com/profile_images/533259350609891328/yAlSdl0H_normal.jpeg" TargetMode="External" /><Relationship Id="rId204" Type="http://schemas.openxmlformats.org/officeDocument/2006/relationships/hyperlink" Target="http://pbs.twimg.com/profile_images/733039850513895429/9DfDLHbP_normal.jpg" TargetMode="External" /><Relationship Id="rId205" Type="http://schemas.openxmlformats.org/officeDocument/2006/relationships/hyperlink" Target="http://pbs.twimg.com/profile_images/1195779228/DSC_0096__1__normal.JPG" TargetMode="External" /><Relationship Id="rId206" Type="http://schemas.openxmlformats.org/officeDocument/2006/relationships/hyperlink" Target="http://pbs.twimg.com/profile_images/883415380957446145/Z6enGChb_normal.jpg" TargetMode="External" /><Relationship Id="rId207" Type="http://schemas.openxmlformats.org/officeDocument/2006/relationships/hyperlink" Target="https://pbs.twimg.com/media/D8yyYyHXkAIEE6M.jpg" TargetMode="External" /><Relationship Id="rId208" Type="http://schemas.openxmlformats.org/officeDocument/2006/relationships/hyperlink" Target="http://pbs.twimg.com/profile_images/855380026996383746/Yh1tIcw__normal.jpg" TargetMode="External" /><Relationship Id="rId209" Type="http://schemas.openxmlformats.org/officeDocument/2006/relationships/hyperlink" Target="http://pbs.twimg.com/profile_images/1115266224768917509/QBfObhBW_normal.jpg" TargetMode="External" /><Relationship Id="rId210" Type="http://schemas.openxmlformats.org/officeDocument/2006/relationships/hyperlink" Target="https://pbs.twimg.com/tweet_video_thumb/D8y2SIxUwAAzJk9.jpg" TargetMode="External" /><Relationship Id="rId211" Type="http://schemas.openxmlformats.org/officeDocument/2006/relationships/hyperlink" Target="http://pbs.twimg.com/profile_images/1047176622598545408/Gy8L5gwM_normal.jpg" TargetMode="External" /><Relationship Id="rId212" Type="http://schemas.openxmlformats.org/officeDocument/2006/relationships/hyperlink" Target="http://pbs.twimg.com/profile_images/1126195046754201600/sjUnzhS2_normal.jpg" TargetMode="External" /><Relationship Id="rId213" Type="http://schemas.openxmlformats.org/officeDocument/2006/relationships/hyperlink" Target="http://pbs.twimg.com/profile_images/1061986914918653952/Lzh_LQtZ_normal.jpg" TargetMode="External" /><Relationship Id="rId214" Type="http://schemas.openxmlformats.org/officeDocument/2006/relationships/hyperlink" Target="http://pbs.twimg.com/profile_images/1061986914918653952/Lzh_LQtZ_normal.jpg" TargetMode="External" /><Relationship Id="rId215" Type="http://schemas.openxmlformats.org/officeDocument/2006/relationships/hyperlink" Target="http://pbs.twimg.com/profile_images/1061986914918653952/Lzh_LQtZ_normal.jpg" TargetMode="External" /><Relationship Id="rId216" Type="http://schemas.openxmlformats.org/officeDocument/2006/relationships/hyperlink" Target="http://pbs.twimg.com/profile_images/1061986914918653952/Lzh_LQtZ_normal.jpg" TargetMode="External" /><Relationship Id="rId217" Type="http://schemas.openxmlformats.org/officeDocument/2006/relationships/hyperlink" Target="http://pbs.twimg.com/profile_images/1061986914918653952/Lzh_LQtZ_normal.jpg" TargetMode="External" /><Relationship Id="rId218" Type="http://schemas.openxmlformats.org/officeDocument/2006/relationships/hyperlink" Target="http://pbs.twimg.com/profile_images/1061986914918653952/Lzh_LQtZ_normal.jpg" TargetMode="External" /><Relationship Id="rId219" Type="http://schemas.openxmlformats.org/officeDocument/2006/relationships/hyperlink" Target="http://pbs.twimg.com/profile_images/1061986914918653952/Lzh_LQtZ_normal.jpg" TargetMode="External" /><Relationship Id="rId220" Type="http://schemas.openxmlformats.org/officeDocument/2006/relationships/hyperlink" Target="https://pbs.twimg.com/tweet_video_thumb/D8y6_1JXoAAseOT.jpg" TargetMode="External" /><Relationship Id="rId221" Type="http://schemas.openxmlformats.org/officeDocument/2006/relationships/hyperlink" Target="https://pbs.twimg.com/media/D8y6nBWXYAE-u4P.jpg" TargetMode="External" /><Relationship Id="rId222" Type="http://schemas.openxmlformats.org/officeDocument/2006/relationships/hyperlink" Target="http://pbs.twimg.com/profile_images/748933945954275328/pPLGvcTn_normal.jpg" TargetMode="External" /><Relationship Id="rId223" Type="http://schemas.openxmlformats.org/officeDocument/2006/relationships/hyperlink" Target="http://pbs.twimg.com/profile_images/748933945954275328/pPLGvcTn_normal.jpg" TargetMode="External" /><Relationship Id="rId224" Type="http://schemas.openxmlformats.org/officeDocument/2006/relationships/hyperlink" Target="http://pbs.twimg.com/profile_images/748933945954275328/pPLGvcTn_normal.jpg" TargetMode="External" /><Relationship Id="rId225" Type="http://schemas.openxmlformats.org/officeDocument/2006/relationships/hyperlink" Target="http://pbs.twimg.com/profile_images/748933945954275328/pPLGvcTn_normal.jpg" TargetMode="External" /><Relationship Id="rId226" Type="http://schemas.openxmlformats.org/officeDocument/2006/relationships/hyperlink" Target="http://pbs.twimg.com/profile_images/748933945954275328/pPLGvcTn_normal.jpg" TargetMode="External" /><Relationship Id="rId227" Type="http://schemas.openxmlformats.org/officeDocument/2006/relationships/hyperlink" Target="http://pbs.twimg.com/profile_images/748933945954275328/pPLGvcTn_normal.jpg" TargetMode="External" /><Relationship Id="rId228" Type="http://schemas.openxmlformats.org/officeDocument/2006/relationships/hyperlink" Target="http://pbs.twimg.com/profile_images/1110483046447362048/AVdBThSa_normal.jpg" TargetMode="External" /><Relationship Id="rId229" Type="http://schemas.openxmlformats.org/officeDocument/2006/relationships/hyperlink" Target="http://pbs.twimg.com/profile_images/1110483046447362048/AVdBThSa_normal.jpg" TargetMode="External" /><Relationship Id="rId230" Type="http://schemas.openxmlformats.org/officeDocument/2006/relationships/hyperlink" Target="http://pbs.twimg.com/profile_images/1110483046447362048/AVdBThSa_normal.jpg" TargetMode="External" /><Relationship Id="rId231" Type="http://schemas.openxmlformats.org/officeDocument/2006/relationships/hyperlink" Target="http://pbs.twimg.com/profile_images/1110483046447362048/AVdBThSa_normal.jpg" TargetMode="External" /><Relationship Id="rId232" Type="http://schemas.openxmlformats.org/officeDocument/2006/relationships/hyperlink" Target="http://pbs.twimg.com/profile_images/1110483046447362048/AVdBThSa_normal.jpg" TargetMode="External" /><Relationship Id="rId233" Type="http://schemas.openxmlformats.org/officeDocument/2006/relationships/hyperlink" Target="http://pbs.twimg.com/profile_images/1059516129595412480/hpvZYEdv_normal.jpg" TargetMode="External" /><Relationship Id="rId234" Type="http://schemas.openxmlformats.org/officeDocument/2006/relationships/hyperlink" Target="http://pbs.twimg.com/profile_images/1101179954337902593/oe-YzmFj_normal.png" TargetMode="External" /><Relationship Id="rId235" Type="http://schemas.openxmlformats.org/officeDocument/2006/relationships/hyperlink" Target="http://pbs.twimg.com/profile_images/1002736917245583365/92bfic81_normal.jpg" TargetMode="External" /><Relationship Id="rId236" Type="http://schemas.openxmlformats.org/officeDocument/2006/relationships/hyperlink" Target="http://pbs.twimg.com/profile_images/1002736917245583365/92bfic81_normal.jpg" TargetMode="External" /><Relationship Id="rId237" Type="http://schemas.openxmlformats.org/officeDocument/2006/relationships/hyperlink" Target="http://pbs.twimg.com/profile_images/1002736917245583365/92bfic81_normal.jpg" TargetMode="External" /><Relationship Id="rId238" Type="http://schemas.openxmlformats.org/officeDocument/2006/relationships/hyperlink" Target="http://pbs.twimg.com/profile_images/1002736917245583365/92bfic81_normal.jpg" TargetMode="External" /><Relationship Id="rId239" Type="http://schemas.openxmlformats.org/officeDocument/2006/relationships/hyperlink" Target="http://pbs.twimg.com/profile_images/1002736917245583365/92bfic81_normal.jpg" TargetMode="External" /><Relationship Id="rId240" Type="http://schemas.openxmlformats.org/officeDocument/2006/relationships/hyperlink" Target="http://pbs.twimg.com/profile_images/1032020484244692993/5XxqoziN_normal.jpg" TargetMode="External" /><Relationship Id="rId241" Type="http://schemas.openxmlformats.org/officeDocument/2006/relationships/hyperlink" Target="http://pbs.twimg.com/profile_images/1032020484244692993/5XxqoziN_normal.jpg" TargetMode="External" /><Relationship Id="rId242" Type="http://schemas.openxmlformats.org/officeDocument/2006/relationships/hyperlink" Target="http://pbs.twimg.com/profile_images/1032020484244692993/5XxqoziN_normal.jpg" TargetMode="External" /><Relationship Id="rId243" Type="http://schemas.openxmlformats.org/officeDocument/2006/relationships/hyperlink" Target="http://pbs.twimg.com/profile_images/1120002100065337344/sZwDtunJ_normal.jpg" TargetMode="External" /><Relationship Id="rId244" Type="http://schemas.openxmlformats.org/officeDocument/2006/relationships/hyperlink" Target="http://pbs.twimg.com/profile_images/1120002100065337344/sZwDtunJ_normal.jpg" TargetMode="External" /><Relationship Id="rId245" Type="http://schemas.openxmlformats.org/officeDocument/2006/relationships/hyperlink" Target="http://pbs.twimg.com/profile_images/1120002100065337344/sZwDtunJ_normal.jpg" TargetMode="External" /><Relationship Id="rId246" Type="http://schemas.openxmlformats.org/officeDocument/2006/relationships/hyperlink" Target="http://pbs.twimg.com/profile_images/684125845523267584/-4NuXHdc_normal.jpg" TargetMode="External" /><Relationship Id="rId247" Type="http://schemas.openxmlformats.org/officeDocument/2006/relationships/hyperlink" Target="http://pbs.twimg.com/profile_images/684125845523267584/-4NuXHdc_normal.jpg" TargetMode="External" /><Relationship Id="rId248" Type="http://schemas.openxmlformats.org/officeDocument/2006/relationships/hyperlink" Target="http://pbs.twimg.com/profile_images/684125845523267584/-4NuXHdc_normal.jpg" TargetMode="External" /><Relationship Id="rId249" Type="http://schemas.openxmlformats.org/officeDocument/2006/relationships/hyperlink" Target="http://pbs.twimg.com/profile_images/1138519290146168833/oN7cTwxJ_normal.png" TargetMode="External" /><Relationship Id="rId250" Type="http://schemas.openxmlformats.org/officeDocument/2006/relationships/hyperlink" Target="https://pbs.twimg.com/media/D8y23erWsAALDrV.jpg" TargetMode="External" /><Relationship Id="rId251" Type="http://schemas.openxmlformats.org/officeDocument/2006/relationships/hyperlink" Target="https://pbs.twimg.com/media/D8yvqlWX4AAiovU.jpg" TargetMode="External" /><Relationship Id="rId252" Type="http://schemas.openxmlformats.org/officeDocument/2006/relationships/hyperlink" Target="http://pbs.twimg.com/profile_images/1135082121033330688/STyHI94p_normal.jpg" TargetMode="External" /><Relationship Id="rId253" Type="http://schemas.openxmlformats.org/officeDocument/2006/relationships/hyperlink" Target="http://pbs.twimg.com/profile_images/3696085537/aa6f87a66956844581148fc800933dca_normal.jpeg" TargetMode="External" /><Relationship Id="rId254" Type="http://schemas.openxmlformats.org/officeDocument/2006/relationships/hyperlink" Target="http://pbs.twimg.com/profile_images/1060019467059572739/DgAu2XEg_normal.jpg" TargetMode="External" /><Relationship Id="rId255" Type="http://schemas.openxmlformats.org/officeDocument/2006/relationships/hyperlink" Target="http://pbs.twimg.com/profile_images/1135600777395707904/S7EjEmET_normal.png" TargetMode="External" /><Relationship Id="rId256" Type="http://schemas.openxmlformats.org/officeDocument/2006/relationships/hyperlink" Target="http://pbs.twimg.com/profile_images/1135600777395707904/S7EjEmET_normal.png" TargetMode="External" /><Relationship Id="rId257" Type="http://schemas.openxmlformats.org/officeDocument/2006/relationships/hyperlink" Target="http://pbs.twimg.com/profile_images/1141990914212212736/0ukWK_SU_normal.jpg" TargetMode="External" /><Relationship Id="rId258" Type="http://schemas.openxmlformats.org/officeDocument/2006/relationships/hyperlink" Target="http://pbs.twimg.com/profile_images/1106697498570227712/B6w3qb3N_normal.jpg" TargetMode="External" /><Relationship Id="rId259" Type="http://schemas.openxmlformats.org/officeDocument/2006/relationships/hyperlink" Target="https://pbs.twimg.com/media/D8y23erWsAALDrV.jpg" TargetMode="External" /><Relationship Id="rId260" Type="http://schemas.openxmlformats.org/officeDocument/2006/relationships/hyperlink" Target="http://pbs.twimg.com/profile_images/1042846734316130304/XRDTQffN_normal.jpg" TargetMode="External" /><Relationship Id="rId261" Type="http://schemas.openxmlformats.org/officeDocument/2006/relationships/hyperlink" Target="http://pbs.twimg.com/profile_images/660805633038401536/awevEdb9_normal.jpg" TargetMode="External" /><Relationship Id="rId262" Type="http://schemas.openxmlformats.org/officeDocument/2006/relationships/hyperlink" Target="http://pbs.twimg.com/profile_images/864593738567303168/PJVeXsri_normal.jpg" TargetMode="External" /><Relationship Id="rId263" Type="http://schemas.openxmlformats.org/officeDocument/2006/relationships/hyperlink" Target="http://pbs.twimg.com/profile_images/1138886860447649792/cwUSCwuR_normal.png" TargetMode="External" /><Relationship Id="rId264" Type="http://schemas.openxmlformats.org/officeDocument/2006/relationships/hyperlink" Target="https://pbs.twimg.com/media/D8y23erWsAALDrV.jpg" TargetMode="External" /><Relationship Id="rId265" Type="http://schemas.openxmlformats.org/officeDocument/2006/relationships/hyperlink" Target="https://pbs.twimg.com/media/D8yyYyHXkAIEE6M.jpg" TargetMode="External" /><Relationship Id="rId266" Type="http://schemas.openxmlformats.org/officeDocument/2006/relationships/hyperlink" Target="http://pbs.twimg.com/profile_images/1078129974941569025/igBP3cwg_normal.jpg" TargetMode="External" /><Relationship Id="rId267" Type="http://schemas.openxmlformats.org/officeDocument/2006/relationships/hyperlink" Target="http://pbs.twimg.com/profile_images/853917644323524609/IPwyTFm2_normal.jpg" TargetMode="External" /><Relationship Id="rId268" Type="http://schemas.openxmlformats.org/officeDocument/2006/relationships/hyperlink" Target="http://pbs.twimg.com/profile_images/1035920562558652417/WEh7FXgL_normal.jpg" TargetMode="External" /><Relationship Id="rId269" Type="http://schemas.openxmlformats.org/officeDocument/2006/relationships/hyperlink" Target="http://pbs.twimg.com/profile_images/1035920562558652417/WEh7FXgL_normal.jpg" TargetMode="External" /><Relationship Id="rId270" Type="http://schemas.openxmlformats.org/officeDocument/2006/relationships/hyperlink" Target="http://pbs.twimg.com/profile_images/1035920562558652417/WEh7FXgL_normal.jpg" TargetMode="External" /><Relationship Id="rId271" Type="http://schemas.openxmlformats.org/officeDocument/2006/relationships/hyperlink" Target="http://pbs.twimg.com/profile_images/1127843538324996096/-HGW9NxC_normal.png" TargetMode="External" /><Relationship Id="rId272" Type="http://schemas.openxmlformats.org/officeDocument/2006/relationships/hyperlink" Target="http://pbs.twimg.com/profile_images/1052820122946215936/gMUo-CC0_normal.jpg" TargetMode="External" /><Relationship Id="rId273" Type="http://schemas.openxmlformats.org/officeDocument/2006/relationships/hyperlink" Target="http://pbs.twimg.com/profile_images/1136326613962858501/pVINrp4B_normal.jpg" TargetMode="External" /><Relationship Id="rId274" Type="http://schemas.openxmlformats.org/officeDocument/2006/relationships/hyperlink" Target="http://pbs.twimg.com/profile_images/882000197437583360/5YsrbFEf_normal.jpg" TargetMode="External" /><Relationship Id="rId275" Type="http://schemas.openxmlformats.org/officeDocument/2006/relationships/hyperlink" Target="http://pbs.twimg.com/profile_images/871790645861654528/qu7C766i_normal.jpg" TargetMode="External" /><Relationship Id="rId276" Type="http://schemas.openxmlformats.org/officeDocument/2006/relationships/hyperlink" Target="http://pbs.twimg.com/profile_images/472060260425801728/W4THeuJz_normal.jpeg" TargetMode="External" /><Relationship Id="rId277" Type="http://schemas.openxmlformats.org/officeDocument/2006/relationships/hyperlink" Target="https://pbs.twimg.com/media/D88jE7EWwAEa7C-.png" TargetMode="External" /><Relationship Id="rId278" Type="http://schemas.openxmlformats.org/officeDocument/2006/relationships/hyperlink" Target="http://pbs.twimg.com/profile_images/1050432840511438850/K6vKTiWm_normal.jpg" TargetMode="External" /><Relationship Id="rId279" Type="http://schemas.openxmlformats.org/officeDocument/2006/relationships/hyperlink" Target="http://pbs.twimg.com/profile_images/750618747463950336/ty1a2AYQ_normal.jpg" TargetMode="External" /><Relationship Id="rId280" Type="http://schemas.openxmlformats.org/officeDocument/2006/relationships/hyperlink" Target="https://pbs.twimg.com/media/D9KgEMXUYAAwP3c.jpg" TargetMode="External" /><Relationship Id="rId281" Type="http://schemas.openxmlformats.org/officeDocument/2006/relationships/hyperlink" Target="http://pbs.twimg.com/profile_images/1938038343/R-SM_normal.jpg" TargetMode="External" /><Relationship Id="rId282" Type="http://schemas.openxmlformats.org/officeDocument/2006/relationships/hyperlink" Target="https://pbs.twimg.com/media/D9K17TuUYAA5tES.jpg" TargetMode="External" /><Relationship Id="rId283" Type="http://schemas.openxmlformats.org/officeDocument/2006/relationships/hyperlink" Target="https://pbs.twimg.com/media/D9K17WZUwAIrjbL.jpg" TargetMode="External" /><Relationship Id="rId284" Type="http://schemas.openxmlformats.org/officeDocument/2006/relationships/hyperlink" Target="https://pbs.twimg.com/media/D9K_T-sVAAEoPJh.jpg" TargetMode="External" /><Relationship Id="rId285" Type="http://schemas.openxmlformats.org/officeDocument/2006/relationships/hyperlink" Target="https://pbs.twimg.com/media/D9LNRSwU0AMgF38.jpg" TargetMode="External" /><Relationship Id="rId286" Type="http://schemas.openxmlformats.org/officeDocument/2006/relationships/hyperlink" Target="http://pbs.twimg.com/profile_images/927317502467731462/kJo1PAci_normal.jpg" TargetMode="External" /><Relationship Id="rId287" Type="http://schemas.openxmlformats.org/officeDocument/2006/relationships/hyperlink" Target="http://pbs.twimg.com/profile_images/2999967920/e6dc0306e5abed340cb05796022c6693_normal.jpeg" TargetMode="External" /><Relationship Id="rId288" Type="http://schemas.openxmlformats.org/officeDocument/2006/relationships/hyperlink" Target="http://pbs.twimg.com/profile_images/909753155977601024/EJDt8aR2_normal.jpg" TargetMode="External" /><Relationship Id="rId289" Type="http://schemas.openxmlformats.org/officeDocument/2006/relationships/hyperlink" Target="http://pbs.twimg.com/profile_images/378800000703257226/b667c7ecaeb46c9739e14925399d4085_normal.png" TargetMode="External" /><Relationship Id="rId290" Type="http://schemas.openxmlformats.org/officeDocument/2006/relationships/hyperlink" Target="https://pbs.twimg.com/media/D9O4HJWUIAAWmTb.jpg" TargetMode="External" /><Relationship Id="rId291" Type="http://schemas.openxmlformats.org/officeDocument/2006/relationships/hyperlink" Target="https://pbs.twimg.com/media/D9PYhSuUwAA0nmR.jpg" TargetMode="External" /><Relationship Id="rId292" Type="http://schemas.openxmlformats.org/officeDocument/2006/relationships/hyperlink" Target="http://pbs.twimg.com/profile_images/2856946373/36c9a22603b705821a368c884a7d169e_normal.png" TargetMode="External" /><Relationship Id="rId293" Type="http://schemas.openxmlformats.org/officeDocument/2006/relationships/hyperlink" Target="http://pbs.twimg.com/profile_images/3435106359/07dc0d8e6f141dd3500a59b1edbbbd87_normal.png" TargetMode="External" /><Relationship Id="rId294" Type="http://schemas.openxmlformats.org/officeDocument/2006/relationships/hyperlink" Target="https://pbs.twimg.com/media/D9QNAiQWwAEQneC.jpg" TargetMode="External" /><Relationship Id="rId295" Type="http://schemas.openxmlformats.org/officeDocument/2006/relationships/hyperlink" Target="http://pbs.twimg.com/profile_images/1133969845035380736/3Ht10o66_normal.jpg" TargetMode="External" /><Relationship Id="rId296" Type="http://schemas.openxmlformats.org/officeDocument/2006/relationships/hyperlink" Target="http://pbs.twimg.com/profile_images/378800000833619103/c20c5ea7ed0f15bfae45152643dd121d_normal.jpeg" TargetMode="External" /><Relationship Id="rId297" Type="http://schemas.openxmlformats.org/officeDocument/2006/relationships/hyperlink" Target="http://pbs.twimg.com/profile_images/913837869034176512/tiHXsYeu_normal.jpg" TargetMode="External" /><Relationship Id="rId298" Type="http://schemas.openxmlformats.org/officeDocument/2006/relationships/hyperlink" Target="http://pbs.twimg.com/profile_images/1131778643003301888/z19P-nGD_normal.jpg" TargetMode="External" /><Relationship Id="rId299" Type="http://schemas.openxmlformats.org/officeDocument/2006/relationships/hyperlink" Target="https://pbs.twimg.com/media/D8yvqlWX4AAiovU.jpg" TargetMode="External" /><Relationship Id="rId300" Type="http://schemas.openxmlformats.org/officeDocument/2006/relationships/hyperlink" Target="https://pbs.twimg.com/media/D8yyYyHXkAIEE6M.jpg" TargetMode="External" /><Relationship Id="rId301" Type="http://schemas.openxmlformats.org/officeDocument/2006/relationships/hyperlink" Target="http://pbs.twimg.com/profile_images/706622262892490753/LB1AjIS-_normal.jpg" TargetMode="External" /><Relationship Id="rId302" Type="http://schemas.openxmlformats.org/officeDocument/2006/relationships/hyperlink" Target="http://pbs.twimg.com/profile_images/706622262892490753/LB1AjIS-_normal.jpg" TargetMode="External" /><Relationship Id="rId303" Type="http://schemas.openxmlformats.org/officeDocument/2006/relationships/hyperlink" Target="http://pbs.twimg.com/profile_images/1080028028284166144/PR__WlG7_normal.jpg" TargetMode="External" /><Relationship Id="rId304" Type="http://schemas.openxmlformats.org/officeDocument/2006/relationships/hyperlink" Target="http://pbs.twimg.com/profile_images/1080028028284166144/PR__WlG7_normal.jpg" TargetMode="External" /><Relationship Id="rId305" Type="http://schemas.openxmlformats.org/officeDocument/2006/relationships/hyperlink" Target="http://pbs.twimg.com/profile_images/1117715035411718144/8V_Gkzcx_normal.jpg" TargetMode="External" /><Relationship Id="rId306" Type="http://schemas.openxmlformats.org/officeDocument/2006/relationships/hyperlink" Target="http://pbs.twimg.com/profile_images/1117715035411718144/8V_Gkzcx_normal.jpg" TargetMode="External" /><Relationship Id="rId307" Type="http://schemas.openxmlformats.org/officeDocument/2006/relationships/hyperlink" Target="http://pbs.twimg.com/profile_images/846409220832473088/-1Wh0Keo_normal.jpg" TargetMode="External" /><Relationship Id="rId308" Type="http://schemas.openxmlformats.org/officeDocument/2006/relationships/hyperlink" Target="http://pbs.twimg.com/profile_images/846409220832473088/-1Wh0Keo_normal.jpg" TargetMode="External" /><Relationship Id="rId309" Type="http://schemas.openxmlformats.org/officeDocument/2006/relationships/hyperlink" Target="https://pbs.twimg.com/media/D9KeWpFUIAIkDFd.jpg" TargetMode="External" /><Relationship Id="rId310" Type="http://schemas.openxmlformats.org/officeDocument/2006/relationships/hyperlink" Target="https://pbs.twimg.com/media/D9U3P_mVAAAr6de.jpg" TargetMode="External" /><Relationship Id="rId311" Type="http://schemas.openxmlformats.org/officeDocument/2006/relationships/hyperlink" Target="https://pbs.twimg.com/media/D6rFVKuUwAMCUw6.jpg" TargetMode="External" /><Relationship Id="rId312" Type="http://schemas.openxmlformats.org/officeDocument/2006/relationships/hyperlink" Target="https://pbs.twimg.com/media/D6rFVKuUwAMCUw6.jpg" TargetMode="External" /><Relationship Id="rId313" Type="http://schemas.openxmlformats.org/officeDocument/2006/relationships/hyperlink" Target="https://pbs.twimg.com/media/D9KeWaEUcAE47oh.jpg" TargetMode="External" /><Relationship Id="rId314" Type="http://schemas.openxmlformats.org/officeDocument/2006/relationships/hyperlink" Target="https://pbs.twimg.com/media/D9U3QAZVUAAf9Ja.jpg" TargetMode="External" /><Relationship Id="rId315" Type="http://schemas.openxmlformats.org/officeDocument/2006/relationships/hyperlink" Target="http://pbs.twimg.com/profile_images/896705564465479681/9Nc3o-uo_normal.jpg" TargetMode="External" /><Relationship Id="rId316" Type="http://schemas.openxmlformats.org/officeDocument/2006/relationships/hyperlink" Target="http://pbs.twimg.com/profile_images/896705564465479681/9Nc3o-uo_normal.jpg" TargetMode="External" /><Relationship Id="rId317" Type="http://schemas.openxmlformats.org/officeDocument/2006/relationships/hyperlink" Target="http://pbs.twimg.com/profile_images/1042648534317596672/XQW2BGvd_normal.jpg" TargetMode="External" /><Relationship Id="rId318" Type="http://schemas.openxmlformats.org/officeDocument/2006/relationships/hyperlink" Target="http://pbs.twimg.com/profile_images/1042648534317596672/XQW2BGvd_normal.jpg" TargetMode="External" /><Relationship Id="rId319" Type="http://schemas.openxmlformats.org/officeDocument/2006/relationships/hyperlink" Target="https://pbs.twimg.com/media/D9VDf_BVAAA0fXi.jpg" TargetMode="External" /><Relationship Id="rId320" Type="http://schemas.openxmlformats.org/officeDocument/2006/relationships/hyperlink" Target="https://pbs.twimg.com/media/D9K900EU0AgxEkT.jpg" TargetMode="External" /><Relationship Id="rId321" Type="http://schemas.openxmlformats.org/officeDocument/2006/relationships/hyperlink" Target="https://pbs.twimg.com/media/D9VF51LUYAAO_wr.jpg" TargetMode="External" /><Relationship Id="rId322" Type="http://schemas.openxmlformats.org/officeDocument/2006/relationships/hyperlink" Target="http://pbs.twimg.com/profile_images/3346866136/44bafe581019fa2603283cbc5e41f3ff_normal.png" TargetMode="External" /><Relationship Id="rId323" Type="http://schemas.openxmlformats.org/officeDocument/2006/relationships/hyperlink" Target="http://pbs.twimg.com/profile_images/3346866136/44bafe581019fa2603283cbc5e41f3ff_normal.png" TargetMode="External" /><Relationship Id="rId324" Type="http://schemas.openxmlformats.org/officeDocument/2006/relationships/hyperlink" Target="http://pbs.twimg.com/profile_images/1123135282784550914/zaT_1nRw_normal.jpg" TargetMode="External" /><Relationship Id="rId325" Type="http://schemas.openxmlformats.org/officeDocument/2006/relationships/hyperlink" Target="http://pbs.twimg.com/profile_images/796829915819675648/IPI1Ko6Q_normal.jpg" TargetMode="External" /><Relationship Id="rId326" Type="http://schemas.openxmlformats.org/officeDocument/2006/relationships/hyperlink" Target="http://pbs.twimg.com/profile_images/796829915819675648/IPI1Ko6Q_normal.jpg" TargetMode="External" /><Relationship Id="rId327" Type="http://schemas.openxmlformats.org/officeDocument/2006/relationships/hyperlink" Target="http://pbs.twimg.com/profile_images/736879472750780416/_GsBKi2F_normal.jpg" TargetMode="External" /><Relationship Id="rId328" Type="http://schemas.openxmlformats.org/officeDocument/2006/relationships/hyperlink" Target="https://pbs.twimg.com/media/D9VRV41VUAAVs3P.jpg" TargetMode="External" /><Relationship Id="rId329" Type="http://schemas.openxmlformats.org/officeDocument/2006/relationships/hyperlink" Target="http://pbs.twimg.com/profile_images/918243413228642304/SNxPOiou_normal.jpg" TargetMode="External" /><Relationship Id="rId330" Type="http://schemas.openxmlformats.org/officeDocument/2006/relationships/hyperlink" Target="http://pbs.twimg.com/profile_images/918243413228642304/SNxPOiou_normal.jpg" TargetMode="External" /><Relationship Id="rId331" Type="http://schemas.openxmlformats.org/officeDocument/2006/relationships/hyperlink" Target="http://pbs.twimg.com/profile_images/3120841902/7276aa9ca2b09cdb1a09fa6029dc8e25_normal.jpeg" TargetMode="External" /><Relationship Id="rId332" Type="http://schemas.openxmlformats.org/officeDocument/2006/relationships/hyperlink" Target="http://pbs.twimg.com/profile_images/3120841902/7276aa9ca2b09cdb1a09fa6029dc8e25_normal.jpeg" TargetMode="External" /><Relationship Id="rId333" Type="http://schemas.openxmlformats.org/officeDocument/2006/relationships/hyperlink" Target="https://pbs.twimg.com/media/D9KhNicU4AMQEpC.jpg" TargetMode="External" /><Relationship Id="rId334" Type="http://schemas.openxmlformats.org/officeDocument/2006/relationships/hyperlink" Target="https://pbs.twimg.com/media/D9VaC3AUwAENKcP.jpg" TargetMode="External" /><Relationship Id="rId335" Type="http://schemas.openxmlformats.org/officeDocument/2006/relationships/hyperlink" Target="http://pbs.twimg.com/profile_images/963126625616277504/1Uemylby_normal.jpg" TargetMode="External" /><Relationship Id="rId336" Type="http://schemas.openxmlformats.org/officeDocument/2006/relationships/hyperlink" Target="http://pbs.twimg.com/profile_images/1140226670638575616/pxKf6sSE_normal.jpg" TargetMode="External" /><Relationship Id="rId337" Type="http://schemas.openxmlformats.org/officeDocument/2006/relationships/hyperlink" Target="http://pbs.twimg.com/profile_images/3472430640/41e9867276e72689c7b815388944c171_normal.jpeg" TargetMode="External" /><Relationship Id="rId338" Type="http://schemas.openxmlformats.org/officeDocument/2006/relationships/hyperlink" Target="http://pbs.twimg.com/profile_images/1133520919752843264/k01PTz6s_normal.jpg" TargetMode="External" /><Relationship Id="rId339" Type="http://schemas.openxmlformats.org/officeDocument/2006/relationships/hyperlink" Target="http://pbs.twimg.com/profile_images/623697160777826305/RFY-hwl__normal.png" TargetMode="External" /><Relationship Id="rId340" Type="http://schemas.openxmlformats.org/officeDocument/2006/relationships/hyperlink" Target="http://pbs.twimg.com/profile_images/623697160777826305/RFY-hwl__normal.png" TargetMode="External" /><Relationship Id="rId341" Type="http://schemas.openxmlformats.org/officeDocument/2006/relationships/hyperlink" Target="http://pbs.twimg.com/profile_images/623697160777826305/RFY-hwl__normal.png" TargetMode="External" /><Relationship Id="rId342" Type="http://schemas.openxmlformats.org/officeDocument/2006/relationships/hyperlink" Target="http://pbs.twimg.com/profile_images/1095743669653696513/PtaZZUX4_normal.jpg" TargetMode="External" /><Relationship Id="rId343" Type="http://schemas.openxmlformats.org/officeDocument/2006/relationships/hyperlink" Target="http://pbs.twimg.com/profile_images/1095743669653696513/PtaZZUX4_normal.jpg" TargetMode="External" /><Relationship Id="rId344" Type="http://schemas.openxmlformats.org/officeDocument/2006/relationships/hyperlink" Target="http://pbs.twimg.com/profile_images/1095743669653696513/PtaZZUX4_normal.jpg" TargetMode="External" /><Relationship Id="rId345" Type="http://schemas.openxmlformats.org/officeDocument/2006/relationships/hyperlink" Target="http://pbs.twimg.com/profile_images/986840344884142080/nHlNfz7c_normal.jpg" TargetMode="External" /><Relationship Id="rId346" Type="http://schemas.openxmlformats.org/officeDocument/2006/relationships/hyperlink" Target="http://pbs.twimg.com/profile_images/513739177809027072/u2iNS-2b_normal.jpeg" TargetMode="External" /><Relationship Id="rId347" Type="http://schemas.openxmlformats.org/officeDocument/2006/relationships/hyperlink" Target="http://pbs.twimg.com/profile_images/1068574976415096832/uAw2NhmA_normal.jpg" TargetMode="External" /><Relationship Id="rId348" Type="http://schemas.openxmlformats.org/officeDocument/2006/relationships/hyperlink" Target="http://pbs.twimg.com/profile_images/1115931363176275968/u_8HPpFC_normal.png" TargetMode="External" /><Relationship Id="rId349" Type="http://schemas.openxmlformats.org/officeDocument/2006/relationships/hyperlink" Target="http://pbs.twimg.com/profile_images/687723622631211010/wbNDhRAd_normal.jpg" TargetMode="External" /><Relationship Id="rId350" Type="http://schemas.openxmlformats.org/officeDocument/2006/relationships/hyperlink" Target="http://pbs.twimg.com/profile_images/1024837641177419776/tJFKIyaw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869220255096201217/sfE2rJKJ_normal.jpg" TargetMode="External" /><Relationship Id="rId353" Type="http://schemas.openxmlformats.org/officeDocument/2006/relationships/hyperlink" Target="https://pbs.twimg.com/media/D9Kqtg2VUAAhqGR.jpg" TargetMode="External" /><Relationship Id="rId354" Type="http://schemas.openxmlformats.org/officeDocument/2006/relationships/hyperlink" Target="https://pbs.twimg.com/media/D9U70_FUwAE0t9i.jpg" TargetMode="External" /><Relationship Id="rId355" Type="http://schemas.openxmlformats.org/officeDocument/2006/relationships/hyperlink" Target="https://pbs.twimg.com/media/D9U70_FUwAE0t9i.jpg" TargetMode="External" /><Relationship Id="rId356" Type="http://schemas.openxmlformats.org/officeDocument/2006/relationships/hyperlink" Target="http://pbs.twimg.com/profile_images/1027353027450101760/7GJRxppp_normal.jpg" TargetMode="External" /><Relationship Id="rId357" Type="http://schemas.openxmlformats.org/officeDocument/2006/relationships/hyperlink" Target="http://pbs.twimg.com/profile_images/1035896694469283840/nMLw8WsR_normal.jpg" TargetMode="External" /><Relationship Id="rId358" Type="http://schemas.openxmlformats.org/officeDocument/2006/relationships/hyperlink" Target="http://pbs.twimg.com/profile_images/1035896694469283840/nMLw8WsR_normal.jpg" TargetMode="External" /><Relationship Id="rId359" Type="http://schemas.openxmlformats.org/officeDocument/2006/relationships/hyperlink" Target="http://pbs.twimg.com/profile_images/1035896694469283840/nMLw8WsR_normal.jpg" TargetMode="External" /><Relationship Id="rId360" Type="http://schemas.openxmlformats.org/officeDocument/2006/relationships/hyperlink" Target="https://pbs.twimg.com/media/D9Z6q55UEAARrzL.jpg" TargetMode="External" /><Relationship Id="rId361" Type="http://schemas.openxmlformats.org/officeDocument/2006/relationships/hyperlink" Target="http://pbs.twimg.com/profile_images/1085227085671686144/ORDbOMYy_normal.jpg" TargetMode="External" /><Relationship Id="rId362" Type="http://schemas.openxmlformats.org/officeDocument/2006/relationships/hyperlink" Target="https://pbs.twimg.com/media/D8y23erWsAALDrV.jpg" TargetMode="External" /><Relationship Id="rId363" Type="http://schemas.openxmlformats.org/officeDocument/2006/relationships/hyperlink" Target="http://pbs.twimg.com/profile_images/1139241933304410112/0O577FfN_normal.jpg" TargetMode="External" /><Relationship Id="rId364" Type="http://schemas.openxmlformats.org/officeDocument/2006/relationships/hyperlink" Target="http://pbs.twimg.com/profile_images/835197609853726721/F2m94jEo_normal.jpg" TargetMode="External" /><Relationship Id="rId365" Type="http://schemas.openxmlformats.org/officeDocument/2006/relationships/hyperlink" Target="http://pbs.twimg.com/profile_images/835197609853726721/F2m94jEo_normal.jpg" TargetMode="External" /><Relationship Id="rId366" Type="http://schemas.openxmlformats.org/officeDocument/2006/relationships/hyperlink" Target="https://pbs.twimg.com/tweet_video_thumb/D8y0KdUVsAAZkE-.jpg" TargetMode="External" /><Relationship Id="rId367" Type="http://schemas.openxmlformats.org/officeDocument/2006/relationships/hyperlink" Target="http://pbs.twimg.com/profile_images/1138952185645920257/96T-exz-_normal.jpg" TargetMode="External" /><Relationship Id="rId368" Type="http://schemas.openxmlformats.org/officeDocument/2006/relationships/hyperlink" Target="http://pbs.twimg.com/profile_images/1138952185645920257/96T-exz-_normal.jpg" TargetMode="External" /><Relationship Id="rId369" Type="http://schemas.openxmlformats.org/officeDocument/2006/relationships/hyperlink" Target="https://pbs.twimg.com/tweet_video_thumb/D8y3t2xUYAMR2PB.jpg" TargetMode="External" /><Relationship Id="rId370" Type="http://schemas.openxmlformats.org/officeDocument/2006/relationships/hyperlink" Target="http://pbs.twimg.com/profile_images/1138952185645920257/96T-exz-_normal.jpg" TargetMode="External" /><Relationship Id="rId371" Type="http://schemas.openxmlformats.org/officeDocument/2006/relationships/hyperlink" Target="http://pbs.twimg.com/profile_images/1047176622598545408/Gy8L5gwM_normal.jpg" TargetMode="External" /><Relationship Id="rId372" Type="http://schemas.openxmlformats.org/officeDocument/2006/relationships/hyperlink" Target="http://pbs.twimg.com/profile_images/1087039147662024704/pVV5ZWgU_normal.jpg" TargetMode="External" /><Relationship Id="rId373" Type="http://schemas.openxmlformats.org/officeDocument/2006/relationships/hyperlink" Target="http://pbs.twimg.com/profile_images/1087039147662024704/pVV5ZWgU_normal.jpg" TargetMode="External" /><Relationship Id="rId374" Type="http://schemas.openxmlformats.org/officeDocument/2006/relationships/hyperlink" Target="http://pbs.twimg.com/profile_images/1087039147662024704/pVV5ZWgU_normal.jpg" TargetMode="External" /><Relationship Id="rId375" Type="http://schemas.openxmlformats.org/officeDocument/2006/relationships/hyperlink" Target="http://pbs.twimg.com/profile_images/1087039147662024704/pVV5ZWgU_normal.jpg" TargetMode="External" /><Relationship Id="rId376" Type="http://schemas.openxmlformats.org/officeDocument/2006/relationships/hyperlink" Target="http://pbs.twimg.com/profile_images/1087039147662024704/pVV5ZWgU_normal.jpg" TargetMode="External" /><Relationship Id="rId377" Type="http://schemas.openxmlformats.org/officeDocument/2006/relationships/hyperlink" Target="http://pbs.twimg.com/profile_images/1087039147662024704/pVV5ZWgU_normal.jpg" TargetMode="External" /><Relationship Id="rId378" Type="http://schemas.openxmlformats.org/officeDocument/2006/relationships/hyperlink" Target="http://pbs.twimg.com/profile_images/1087039147662024704/pVV5ZWgU_normal.jpg" TargetMode="External" /><Relationship Id="rId379" Type="http://schemas.openxmlformats.org/officeDocument/2006/relationships/hyperlink" Target="http://pbs.twimg.com/profile_images/1087039147662024704/pVV5ZWgU_normal.jpg" TargetMode="External" /><Relationship Id="rId380" Type="http://schemas.openxmlformats.org/officeDocument/2006/relationships/hyperlink" Target="http://pbs.twimg.com/profile_images/1087039147662024704/pVV5ZWgU_normal.jpg" TargetMode="External" /><Relationship Id="rId381" Type="http://schemas.openxmlformats.org/officeDocument/2006/relationships/hyperlink" Target="http://pbs.twimg.com/profile_images/1087039147662024704/pVV5ZWgU_normal.jpg" TargetMode="External" /><Relationship Id="rId382" Type="http://schemas.openxmlformats.org/officeDocument/2006/relationships/hyperlink" Target="http://pbs.twimg.com/profile_images/1087039147662024704/pVV5ZWgU_normal.jpg" TargetMode="External" /><Relationship Id="rId383" Type="http://schemas.openxmlformats.org/officeDocument/2006/relationships/hyperlink" Target="http://pbs.twimg.com/profile_images/476707212849467392/I_jVndo-_normal.jpeg" TargetMode="External" /><Relationship Id="rId384" Type="http://schemas.openxmlformats.org/officeDocument/2006/relationships/hyperlink" Target="http://pbs.twimg.com/profile_images/476707212849467392/I_jVndo-_normal.jpeg" TargetMode="External" /><Relationship Id="rId385" Type="http://schemas.openxmlformats.org/officeDocument/2006/relationships/hyperlink" Target="https://pbs.twimg.com/media/D9YNB3sU8AA_wAJ.jpg" TargetMode="External" /><Relationship Id="rId386" Type="http://schemas.openxmlformats.org/officeDocument/2006/relationships/hyperlink" Target="https://pbs.twimg.com/media/D9eP1iIUIAIyCIH.jpg" TargetMode="External" /><Relationship Id="rId387" Type="http://schemas.openxmlformats.org/officeDocument/2006/relationships/hyperlink" Target="http://pbs.twimg.com/profile_images/920628397046366209/uirb1rTv_normal.jpg" TargetMode="External" /><Relationship Id="rId388" Type="http://schemas.openxmlformats.org/officeDocument/2006/relationships/hyperlink" Target="http://pbs.twimg.com/profile_images/1062464463373242375/-SpI7BWn_normal.jpg" TargetMode="External" /><Relationship Id="rId389" Type="http://schemas.openxmlformats.org/officeDocument/2006/relationships/hyperlink" Target="http://pbs.twimg.com/profile_images/1666039394/nextwave-twtter_normal.png" TargetMode="External" /><Relationship Id="rId390" Type="http://schemas.openxmlformats.org/officeDocument/2006/relationships/hyperlink" Target="http://pbs.twimg.com/profile_images/1138842152929288193/OrCpulEk_normal.jpg" TargetMode="External" /><Relationship Id="rId391" Type="http://schemas.openxmlformats.org/officeDocument/2006/relationships/hyperlink" Target="http://pbs.twimg.com/profile_images/1138842152929288193/OrCpulEk_normal.jpg" TargetMode="External" /><Relationship Id="rId392" Type="http://schemas.openxmlformats.org/officeDocument/2006/relationships/hyperlink" Target="http://pbs.twimg.com/profile_images/1138842152929288193/OrCpulEk_normal.jpg" TargetMode="External" /><Relationship Id="rId393" Type="http://schemas.openxmlformats.org/officeDocument/2006/relationships/hyperlink" Target="http://pbs.twimg.com/profile_images/1138842152929288193/OrCpulEk_normal.jpg" TargetMode="External" /><Relationship Id="rId394" Type="http://schemas.openxmlformats.org/officeDocument/2006/relationships/hyperlink" Target="http://pbs.twimg.com/profile_images/1138842152929288193/OrCpulEk_normal.jpg" TargetMode="External" /><Relationship Id="rId395" Type="http://schemas.openxmlformats.org/officeDocument/2006/relationships/hyperlink" Target="http://pbs.twimg.com/profile_images/1138842152929288193/OrCpulEk_normal.jpg" TargetMode="External" /><Relationship Id="rId396" Type="http://schemas.openxmlformats.org/officeDocument/2006/relationships/hyperlink" Target="https://pbs.twimg.com/media/D8yvqlWX4AAiovU.jpg" TargetMode="External" /><Relationship Id="rId397" Type="http://schemas.openxmlformats.org/officeDocument/2006/relationships/hyperlink" Target="http://pbs.twimg.com/profile_images/1138842152929288193/OrCpulEk_normal.jpg" TargetMode="External" /><Relationship Id="rId398" Type="http://schemas.openxmlformats.org/officeDocument/2006/relationships/hyperlink" Target="http://pbs.twimg.com/profile_images/1138842152929288193/OrCpulEk_normal.jpg" TargetMode="External" /><Relationship Id="rId399" Type="http://schemas.openxmlformats.org/officeDocument/2006/relationships/hyperlink" Target="https://pbs.twimg.com/media/D8yyYyHXkAIEE6M.jpg" TargetMode="External" /><Relationship Id="rId400" Type="http://schemas.openxmlformats.org/officeDocument/2006/relationships/hyperlink" Target="http://pbs.twimg.com/profile_images/1138842152929288193/OrCpulEk_normal.jpg" TargetMode="External" /><Relationship Id="rId401" Type="http://schemas.openxmlformats.org/officeDocument/2006/relationships/hyperlink" Target="http://pbs.twimg.com/profile_images/1138842152929288193/OrCpulEk_normal.jpg" TargetMode="External" /><Relationship Id="rId402" Type="http://schemas.openxmlformats.org/officeDocument/2006/relationships/hyperlink" Target="http://pbs.twimg.com/profile_images/1138842152929288193/OrCpulEk_normal.jpg" TargetMode="External" /><Relationship Id="rId403" Type="http://schemas.openxmlformats.org/officeDocument/2006/relationships/hyperlink" Target="https://pbs.twimg.com/tweet_video_thumb/D8y8SYgXoAEd2nF.jpg" TargetMode="External" /><Relationship Id="rId404" Type="http://schemas.openxmlformats.org/officeDocument/2006/relationships/hyperlink" Target="http://pbs.twimg.com/profile_images/1138842152929288193/OrCpulEk_normal.jpg" TargetMode="External" /><Relationship Id="rId405" Type="http://schemas.openxmlformats.org/officeDocument/2006/relationships/hyperlink" Target="http://pbs.twimg.com/profile_images/1059306021296922625/oyxW1qo-_normal.jpg" TargetMode="External" /><Relationship Id="rId406" Type="http://schemas.openxmlformats.org/officeDocument/2006/relationships/hyperlink" Target="http://pbs.twimg.com/profile_images/1059306021296922625/oyxW1qo-_normal.jpg" TargetMode="External" /><Relationship Id="rId407" Type="http://schemas.openxmlformats.org/officeDocument/2006/relationships/hyperlink" Target="http://pbs.twimg.com/profile_images/1059306021296922625/oyxW1qo-_normal.jpg" TargetMode="External" /><Relationship Id="rId408" Type="http://schemas.openxmlformats.org/officeDocument/2006/relationships/hyperlink" Target="http://pbs.twimg.com/profile_images/696143278807375872/_8KOQ7tg_normal.jpg" TargetMode="External" /><Relationship Id="rId409" Type="http://schemas.openxmlformats.org/officeDocument/2006/relationships/hyperlink" Target="http://pbs.twimg.com/profile_images/1047176622598545408/Gy8L5gwM_normal.jpg" TargetMode="External" /><Relationship Id="rId410" Type="http://schemas.openxmlformats.org/officeDocument/2006/relationships/hyperlink" Target="http://pbs.twimg.com/profile_images/1047176622598545408/Gy8L5gwM_normal.jpg" TargetMode="External" /><Relationship Id="rId411" Type="http://schemas.openxmlformats.org/officeDocument/2006/relationships/hyperlink" Target="http://pbs.twimg.com/profile_images/1136326613962858501/pVINrp4B_normal.jpg" TargetMode="External" /><Relationship Id="rId412" Type="http://schemas.openxmlformats.org/officeDocument/2006/relationships/hyperlink" Target="http://pbs.twimg.com/profile_images/696143278807375872/_8KOQ7tg_normal.jpg" TargetMode="External" /><Relationship Id="rId413" Type="http://schemas.openxmlformats.org/officeDocument/2006/relationships/hyperlink" Target="http://pbs.twimg.com/profile_images/930723232440881153/UiMVephh_normal.jpg" TargetMode="External" /><Relationship Id="rId414" Type="http://schemas.openxmlformats.org/officeDocument/2006/relationships/hyperlink" Target="http://pbs.twimg.com/profile_images/930723232440881153/UiMVephh_normal.jpg" TargetMode="External" /><Relationship Id="rId415" Type="http://schemas.openxmlformats.org/officeDocument/2006/relationships/hyperlink" Target="http://pbs.twimg.com/profile_images/1047176622598545408/Gy8L5gwM_normal.jpg" TargetMode="External" /><Relationship Id="rId416" Type="http://schemas.openxmlformats.org/officeDocument/2006/relationships/hyperlink" Target="http://pbs.twimg.com/profile_images/1136326613962858501/pVINrp4B_normal.jpg" TargetMode="External" /><Relationship Id="rId417" Type="http://schemas.openxmlformats.org/officeDocument/2006/relationships/hyperlink" Target="http://pbs.twimg.com/profile_images/1136326613962858501/pVINrp4B_normal.jpg" TargetMode="External" /><Relationship Id="rId418" Type="http://schemas.openxmlformats.org/officeDocument/2006/relationships/hyperlink" Target="http://pbs.twimg.com/profile_images/1136326613962858501/pVINrp4B_normal.jpg" TargetMode="External" /><Relationship Id="rId419" Type="http://schemas.openxmlformats.org/officeDocument/2006/relationships/hyperlink" Target="http://pbs.twimg.com/profile_images/1136326613962858501/pVINrp4B_normal.jpg" TargetMode="External" /><Relationship Id="rId420" Type="http://schemas.openxmlformats.org/officeDocument/2006/relationships/hyperlink" Target="http://pbs.twimg.com/profile_images/1136326613962858501/pVINrp4B_normal.jpg" TargetMode="External" /><Relationship Id="rId421" Type="http://schemas.openxmlformats.org/officeDocument/2006/relationships/hyperlink" Target="http://pbs.twimg.com/profile_images/1136326613962858501/pVINrp4B_normal.jpg" TargetMode="External" /><Relationship Id="rId422" Type="http://schemas.openxmlformats.org/officeDocument/2006/relationships/hyperlink" Target="http://pbs.twimg.com/profile_images/1136326613962858501/pVINrp4B_normal.jpg" TargetMode="External" /><Relationship Id="rId423" Type="http://schemas.openxmlformats.org/officeDocument/2006/relationships/hyperlink" Target="https://pbs.twimg.com/tweet_video_thumb/D8y7cNGW4AMJumm.jpg" TargetMode="External" /><Relationship Id="rId424" Type="http://schemas.openxmlformats.org/officeDocument/2006/relationships/hyperlink" Target="http://pbs.twimg.com/profile_images/1101179954337902593/oe-YzmFj_normal.png" TargetMode="External" /><Relationship Id="rId425" Type="http://schemas.openxmlformats.org/officeDocument/2006/relationships/hyperlink" Target="http://pbs.twimg.com/profile_images/1101179954337902593/oe-YzmFj_normal.png" TargetMode="External" /><Relationship Id="rId426" Type="http://schemas.openxmlformats.org/officeDocument/2006/relationships/hyperlink" Target="http://pbs.twimg.com/profile_images/1101179954337902593/oe-YzmFj_normal.png" TargetMode="External" /><Relationship Id="rId427" Type="http://schemas.openxmlformats.org/officeDocument/2006/relationships/hyperlink" Target="http://pbs.twimg.com/profile_images/1101179954337902593/oe-YzmFj_normal.png" TargetMode="External" /><Relationship Id="rId428" Type="http://schemas.openxmlformats.org/officeDocument/2006/relationships/hyperlink" Target="http://pbs.twimg.com/profile_images/1101179954337902593/oe-YzmFj_normal.png" TargetMode="External" /><Relationship Id="rId429" Type="http://schemas.openxmlformats.org/officeDocument/2006/relationships/hyperlink" Target="http://pbs.twimg.com/profile_images/1101179954337902593/oe-YzmFj_normal.png" TargetMode="External" /><Relationship Id="rId430" Type="http://schemas.openxmlformats.org/officeDocument/2006/relationships/hyperlink" Target="http://pbs.twimg.com/profile_images/1101179954337902593/oe-YzmFj_normal.png" TargetMode="External" /><Relationship Id="rId431" Type="http://schemas.openxmlformats.org/officeDocument/2006/relationships/hyperlink" Target="https://pbs.twimg.com/media/D8y7JESXoAETtWD.jpg" TargetMode="External" /><Relationship Id="rId432" Type="http://schemas.openxmlformats.org/officeDocument/2006/relationships/hyperlink" Target="http://pbs.twimg.com/profile_images/696143278807375872/_8KOQ7tg_normal.jpg" TargetMode="External" /><Relationship Id="rId433" Type="http://schemas.openxmlformats.org/officeDocument/2006/relationships/hyperlink" Target="http://pbs.twimg.com/profile_images/1059516129595412480/hpvZYEdv_normal.jpg" TargetMode="External" /><Relationship Id="rId434" Type="http://schemas.openxmlformats.org/officeDocument/2006/relationships/hyperlink" Target="https://pbs.twimg.com/tweet_video_thumb/D8y5GtYUcAA3JsY.jpg" TargetMode="External" /><Relationship Id="rId435" Type="http://schemas.openxmlformats.org/officeDocument/2006/relationships/hyperlink" Target="https://pbs.twimg.com/tweet_video_thumb/D8y5odLUYAAo5Cu.jpg" TargetMode="External" /><Relationship Id="rId436" Type="http://schemas.openxmlformats.org/officeDocument/2006/relationships/hyperlink" Target="https://pbs.twimg.com/tweet_video_thumb/D8y7YujUEAALp9f.jpg" TargetMode="External" /><Relationship Id="rId437" Type="http://schemas.openxmlformats.org/officeDocument/2006/relationships/hyperlink" Target="http://pbs.twimg.com/profile_images/696143278807375872/_8KOQ7tg_normal.jpg" TargetMode="External" /><Relationship Id="rId438" Type="http://schemas.openxmlformats.org/officeDocument/2006/relationships/hyperlink" Target="https://pbs.twimg.com/media/D8yyYyHXkAIEE6M.jpg" TargetMode="External" /><Relationship Id="rId439" Type="http://schemas.openxmlformats.org/officeDocument/2006/relationships/hyperlink" Target="http://pbs.twimg.com/profile_images/920290068463415296/mTBxCjYa_normal.jpg" TargetMode="External" /><Relationship Id="rId440" Type="http://schemas.openxmlformats.org/officeDocument/2006/relationships/hyperlink" Target="http://pbs.twimg.com/profile_images/920290068463415296/mTBxCjYa_normal.jpg" TargetMode="External" /><Relationship Id="rId441" Type="http://schemas.openxmlformats.org/officeDocument/2006/relationships/hyperlink" Target="http://pbs.twimg.com/profile_images/920290068463415296/mTBxCjYa_normal.jpg" TargetMode="External" /><Relationship Id="rId442" Type="http://schemas.openxmlformats.org/officeDocument/2006/relationships/hyperlink" Target="http://pbs.twimg.com/profile_images/696143278807375872/_8KOQ7tg_normal.jpg" TargetMode="External" /><Relationship Id="rId443" Type="http://schemas.openxmlformats.org/officeDocument/2006/relationships/hyperlink" Target="http://pbs.twimg.com/profile_images/1047587406956953614/0OlHfwRT_normal.jpg" TargetMode="External" /><Relationship Id="rId444" Type="http://schemas.openxmlformats.org/officeDocument/2006/relationships/hyperlink" Target="http://pbs.twimg.com/profile_images/696143278807375872/_8KOQ7tg_normal.jpg" TargetMode="External" /><Relationship Id="rId445" Type="http://schemas.openxmlformats.org/officeDocument/2006/relationships/hyperlink" Target="http://pbs.twimg.com/profile_images/1138658531039535104/NRal9s56_normal.jpg" TargetMode="External" /><Relationship Id="rId446" Type="http://schemas.openxmlformats.org/officeDocument/2006/relationships/hyperlink" Target="http://pbs.twimg.com/profile_images/1138658531039535104/NRal9s56_normal.jpg" TargetMode="External" /><Relationship Id="rId447" Type="http://schemas.openxmlformats.org/officeDocument/2006/relationships/hyperlink" Target="http://pbs.twimg.com/profile_images/1138658531039535104/NRal9s56_normal.jpg" TargetMode="External" /><Relationship Id="rId448" Type="http://schemas.openxmlformats.org/officeDocument/2006/relationships/hyperlink" Target="http://pbs.twimg.com/profile_images/1138658531039535104/NRal9s56_normal.jpg" TargetMode="External" /><Relationship Id="rId449" Type="http://schemas.openxmlformats.org/officeDocument/2006/relationships/hyperlink" Target="http://pbs.twimg.com/profile_images/1138658531039535104/NRal9s56_normal.jpg" TargetMode="External" /><Relationship Id="rId450" Type="http://schemas.openxmlformats.org/officeDocument/2006/relationships/hyperlink" Target="http://pbs.twimg.com/profile_images/1138658531039535104/NRal9s56_normal.jpg" TargetMode="External" /><Relationship Id="rId451" Type="http://schemas.openxmlformats.org/officeDocument/2006/relationships/hyperlink" Target="http://pbs.twimg.com/profile_images/696143278807375872/_8KOQ7tg_normal.jpg" TargetMode="External" /><Relationship Id="rId452" Type="http://schemas.openxmlformats.org/officeDocument/2006/relationships/hyperlink" Target="http://pbs.twimg.com/profile_images/696143278807375872/_8KOQ7tg_normal.jpg" TargetMode="External" /><Relationship Id="rId453" Type="http://schemas.openxmlformats.org/officeDocument/2006/relationships/hyperlink" Target="http://pbs.twimg.com/profile_images/1139347558436888576/OuXStoOw_normal.jpg" TargetMode="External" /><Relationship Id="rId454" Type="http://schemas.openxmlformats.org/officeDocument/2006/relationships/hyperlink" Target="http://pbs.twimg.com/profile_images/696143278807375872/_8KOQ7tg_normal.jpg" TargetMode="External" /><Relationship Id="rId455" Type="http://schemas.openxmlformats.org/officeDocument/2006/relationships/hyperlink" Target="https://pbs.twimg.com/tweet_video_thumb/D8ywlujWsAAFM-4.jpg" TargetMode="External" /><Relationship Id="rId456" Type="http://schemas.openxmlformats.org/officeDocument/2006/relationships/hyperlink" Target="http://pbs.twimg.com/profile_images/1131275260140105728/xz3wRU-f_normal.jpg" TargetMode="External" /><Relationship Id="rId457" Type="http://schemas.openxmlformats.org/officeDocument/2006/relationships/hyperlink" Target="http://pbs.twimg.com/profile_images/1131275260140105728/xz3wRU-f_normal.jpg" TargetMode="External" /><Relationship Id="rId458" Type="http://schemas.openxmlformats.org/officeDocument/2006/relationships/hyperlink" Target="http://pbs.twimg.com/profile_images/1131275260140105728/xz3wRU-f_normal.jpg" TargetMode="External" /><Relationship Id="rId459" Type="http://schemas.openxmlformats.org/officeDocument/2006/relationships/hyperlink" Target="http://pbs.twimg.com/profile_images/1131275260140105728/xz3wRU-f_normal.jpg" TargetMode="External" /><Relationship Id="rId460" Type="http://schemas.openxmlformats.org/officeDocument/2006/relationships/hyperlink" Target="https://pbs.twimg.com/tweet_video_thumb/D8y7aQJXsAgmdaQ.jpg" TargetMode="External" /><Relationship Id="rId461" Type="http://schemas.openxmlformats.org/officeDocument/2006/relationships/hyperlink" Target="http://pbs.twimg.com/profile_images/1131275260140105728/xz3wRU-f_normal.jpg" TargetMode="External" /><Relationship Id="rId462" Type="http://schemas.openxmlformats.org/officeDocument/2006/relationships/hyperlink" Target="http://pbs.twimg.com/profile_images/696143278807375872/_8KOQ7tg_normal.jpg" TargetMode="External" /><Relationship Id="rId463" Type="http://schemas.openxmlformats.org/officeDocument/2006/relationships/hyperlink" Target="http://pbs.twimg.com/profile_images/696143278807375872/_8KOQ7tg_normal.jpg" TargetMode="External" /><Relationship Id="rId464" Type="http://schemas.openxmlformats.org/officeDocument/2006/relationships/hyperlink" Target="https://pbs.twimg.com/media/D9Mh8eZWwAMCMB2.jpg" TargetMode="External" /><Relationship Id="rId465" Type="http://schemas.openxmlformats.org/officeDocument/2006/relationships/hyperlink" Target="http://pbs.twimg.com/profile_images/696143278807375872/_8KOQ7tg_normal.jpg" TargetMode="External" /><Relationship Id="rId466" Type="http://schemas.openxmlformats.org/officeDocument/2006/relationships/hyperlink" Target="https://pbs.twimg.com/media/D9WonRjW4AAEK66.jpg" TargetMode="External" /><Relationship Id="rId467" Type="http://schemas.openxmlformats.org/officeDocument/2006/relationships/hyperlink" Target="http://pbs.twimg.com/profile_images/696143278807375872/_8KOQ7tg_normal.jpg" TargetMode="External" /><Relationship Id="rId468" Type="http://schemas.openxmlformats.org/officeDocument/2006/relationships/hyperlink" Target="https://pbs.twimg.com/media/D8ym1joXsAEwGUB.jpg" TargetMode="External" /><Relationship Id="rId469" Type="http://schemas.openxmlformats.org/officeDocument/2006/relationships/hyperlink" Target="http://pbs.twimg.com/profile_images/696143278807375872/_8KOQ7tg_normal.jpg" TargetMode="External" /><Relationship Id="rId470" Type="http://schemas.openxmlformats.org/officeDocument/2006/relationships/hyperlink" Target="https://pbs.twimg.com/media/D8y23erWsAALDrV.jpg" TargetMode="External" /><Relationship Id="rId471" Type="http://schemas.openxmlformats.org/officeDocument/2006/relationships/hyperlink" Target="http://pbs.twimg.com/profile_images/696143278807375872/_8KOQ7tg_normal.jpg" TargetMode="External" /><Relationship Id="rId472" Type="http://schemas.openxmlformats.org/officeDocument/2006/relationships/hyperlink" Target="http://pbs.twimg.com/profile_images/696143278807375872/_8KOQ7tg_normal.jpg" TargetMode="External" /><Relationship Id="rId473" Type="http://schemas.openxmlformats.org/officeDocument/2006/relationships/hyperlink" Target="http://pbs.twimg.com/profile_images/696143278807375872/_8KOQ7tg_normal.jpg" TargetMode="External" /><Relationship Id="rId474" Type="http://schemas.openxmlformats.org/officeDocument/2006/relationships/hyperlink" Target="http://pbs.twimg.com/profile_images/696143278807375872/_8KOQ7tg_normal.jpg" TargetMode="External" /><Relationship Id="rId475" Type="http://schemas.openxmlformats.org/officeDocument/2006/relationships/hyperlink" Target="http://pbs.twimg.com/profile_images/696143278807375872/_8KOQ7tg_normal.jpg" TargetMode="External" /><Relationship Id="rId476" Type="http://schemas.openxmlformats.org/officeDocument/2006/relationships/hyperlink" Target="http://pbs.twimg.com/profile_images/696143278807375872/_8KOQ7tg_normal.jpg" TargetMode="External" /><Relationship Id="rId477" Type="http://schemas.openxmlformats.org/officeDocument/2006/relationships/hyperlink" Target="http://pbs.twimg.com/profile_images/1057379626547380224/3IayBRL6_normal.jpg" TargetMode="External" /><Relationship Id="rId478" Type="http://schemas.openxmlformats.org/officeDocument/2006/relationships/hyperlink" Target="http://pbs.twimg.com/profile_images/1057379626547380224/3IayBRL6_normal.jpg" TargetMode="External" /><Relationship Id="rId479" Type="http://schemas.openxmlformats.org/officeDocument/2006/relationships/hyperlink" Target="http://pbs.twimg.com/profile_images/834381266959134720/54tYALBI_normal.jpg" TargetMode="External" /><Relationship Id="rId480" Type="http://schemas.openxmlformats.org/officeDocument/2006/relationships/hyperlink" Target="http://pbs.twimg.com/profile_images/834381266959134720/54tYALBI_normal.jpg" TargetMode="External" /><Relationship Id="rId481" Type="http://schemas.openxmlformats.org/officeDocument/2006/relationships/hyperlink" Target="http://pbs.twimg.com/profile_images/1114942744458334209/Zxrqhu7c_normal.jpg" TargetMode="External" /><Relationship Id="rId482" Type="http://schemas.openxmlformats.org/officeDocument/2006/relationships/hyperlink" Target="http://pbs.twimg.com/profile_images/1089086024284889089/T3NuZSIa_normal.jpg" TargetMode="External" /><Relationship Id="rId483" Type="http://schemas.openxmlformats.org/officeDocument/2006/relationships/hyperlink" Target="http://pbs.twimg.com/profile_images/638743553951277056/4LwCevuI_normal.jpg" TargetMode="External" /><Relationship Id="rId484" Type="http://schemas.openxmlformats.org/officeDocument/2006/relationships/hyperlink" Target="http://pbs.twimg.com/profile_images/931102764838588416/51KkKUF4_normal.jpg" TargetMode="External" /><Relationship Id="rId485" Type="http://schemas.openxmlformats.org/officeDocument/2006/relationships/hyperlink" Target="http://pbs.twimg.com/profile_images/61932938/08-08-17-08-drawn-600_normal.jpg" TargetMode="External" /><Relationship Id="rId486" Type="http://schemas.openxmlformats.org/officeDocument/2006/relationships/hyperlink" Target="http://pbs.twimg.com/profile_images/1099385783218290690/2aaaq1sr_normal.png" TargetMode="External" /><Relationship Id="rId487" Type="http://schemas.openxmlformats.org/officeDocument/2006/relationships/hyperlink" Target="http://pbs.twimg.com/profile_images/1099385783218290690/2aaaq1sr_normal.png" TargetMode="External" /><Relationship Id="rId488" Type="http://schemas.openxmlformats.org/officeDocument/2006/relationships/hyperlink" Target="http://pbs.twimg.com/profile_images/1095516462981103616/0MEUpQHQ_normal.png" TargetMode="External" /><Relationship Id="rId489" Type="http://schemas.openxmlformats.org/officeDocument/2006/relationships/hyperlink" Target="http://pbs.twimg.com/profile_images/1103037214005571584/-bB2dNVN_normal.png" TargetMode="External" /><Relationship Id="rId490" Type="http://schemas.openxmlformats.org/officeDocument/2006/relationships/hyperlink" Target="http://pbs.twimg.com/profile_images/1141409124586070018/6_8Ki_4X_normal.jpg" TargetMode="External" /><Relationship Id="rId491" Type="http://schemas.openxmlformats.org/officeDocument/2006/relationships/hyperlink" Target="http://pbs.twimg.com/profile_images/929112443137286144/f9x4tTrN_normal.jpg" TargetMode="External" /><Relationship Id="rId492" Type="http://schemas.openxmlformats.org/officeDocument/2006/relationships/hyperlink" Target="http://pbs.twimg.com/profile_images/826105958728364034/IQKVAXHy_normal.jpg" TargetMode="External" /><Relationship Id="rId493" Type="http://schemas.openxmlformats.org/officeDocument/2006/relationships/hyperlink" Target="http://pbs.twimg.com/profile_images/1047176622598545408/Gy8L5gwM_normal.jpg" TargetMode="External" /><Relationship Id="rId494" Type="http://schemas.openxmlformats.org/officeDocument/2006/relationships/hyperlink" Target="http://pbs.twimg.com/profile_images/1047176622598545408/Gy8L5gwM_normal.jpg" TargetMode="External" /><Relationship Id="rId495" Type="http://schemas.openxmlformats.org/officeDocument/2006/relationships/hyperlink" Target="http://pbs.twimg.com/profile_images/1047176622598545408/Gy8L5gwM_normal.jpg" TargetMode="External" /><Relationship Id="rId496" Type="http://schemas.openxmlformats.org/officeDocument/2006/relationships/hyperlink" Target="http://pbs.twimg.com/profile_images/1047176622598545408/Gy8L5gwM_normal.jpg" TargetMode="External" /><Relationship Id="rId497" Type="http://schemas.openxmlformats.org/officeDocument/2006/relationships/hyperlink" Target="https://pbs.twimg.com/tweet_video_thumb/D8y5toEWwAEDWeU.jpg" TargetMode="External" /><Relationship Id="rId498" Type="http://schemas.openxmlformats.org/officeDocument/2006/relationships/hyperlink" Target="http://pbs.twimg.com/profile_images/1047176622598545408/Gy8L5gwM_normal.jpg" TargetMode="External" /><Relationship Id="rId499" Type="http://schemas.openxmlformats.org/officeDocument/2006/relationships/hyperlink" Target="http://pbs.twimg.com/profile_images/487242217887502337/qOMRQbPk_normal.jpeg" TargetMode="External" /><Relationship Id="rId500" Type="http://schemas.openxmlformats.org/officeDocument/2006/relationships/hyperlink" Target="http://pbs.twimg.com/profile_images/1042821947544018944/88Ev2_yM_normal.jpg" TargetMode="External" /><Relationship Id="rId501" Type="http://schemas.openxmlformats.org/officeDocument/2006/relationships/hyperlink" Target="http://pbs.twimg.com/profile_images/1042821947544018944/88Ev2_yM_normal.jpg" TargetMode="External" /><Relationship Id="rId502" Type="http://schemas.openxmlformats.org/officeDocument/2006/relationships/hyperlink" Target="http://pbs.twimg.com/profile_images/487242217887502337/qOMRQbPk_normal.jpeg" TargetMode="External" /><Relationship Id="rId503" Type="http://schemas.openxmlformats.org/officeDocument/2006/relationships/hyperlink" Target="http://pbs.twimg.com/profile_images/487242217887502337/qOMRQbPk_normal.jpeg" TargetMode="External" /><Relationship Id="rId504" Type="http://schemas.openxmlformats.org/officeDocument/2006/relationships/hyperlink" Target="http://pbs.twimg.com/profile_images/1042821947544018944/88Ev2_yM_normal.jpg" TargetMode="External" /><Relationship Id="rId505" Type="http://schemas.openxmlformats.org/officeDocument/2006/relationships/hyperlink" Target="http://pbs.twimg.com/profile_images/1042821947544018944/88Ev2_yM_normal.jpg" TargetMode="External" /><Relationship Id="rId506" Type="http://schemas.openxmlformats.org/officeDocument/2006/relationships/hyperlink" Target="http://pbs.twimg.com/profile_images/913811675505192960/0xPcrAab_normal.jpg" TargetMode="External" /><Relationship Id="rId507" Type="http://schemas.openxmlformats.org/officeDocument/2006/relationships/hyperlink" Target="http://pbs.twimg.com/profile_images/913811675505192960/0xPcrAab_normal.jpg" TargetMode="External" /><Relationship Id="rId508" Type="http://schemas.openxmlformats.org/officeDocument/2006/relationships/hyperlink" Target="http://pbs.twimg.com/profile_images/913811675505192960/0xPcrAab_normal.jpg" TargetMode="External" /><Relationship Id="rId509" Type="http://schemas.openxmlformats.org/officeDocument/2006/relationships/hyperlink" Target="http://pbs.twimg.com/profile_images/913811675505192960/0xPcrAab_normal.jpg" TargetMode="External" /><Relationship Id="rId510" Type="http://schemas.openxmlformats.org/officeDocument/2006/relationships/hyperlink" Target="http://pbs.twimg.com/profile_images/913811675505192960/0xPcrAab_normal.jpg" TargetMode="External" /><Relationship Id="rId511" Type="http://schemas.openxmlformats.org/officeDocument/2006/relationships/hyperlink" Target="http://pbs.twimg.com/profile_images/913811675505192960/0xPcrAab_normal.jpg" TargetMode="External" /><Relationship Id="rId512" Type="http://schemas.openxmlformats.org/officeDocument/2006/relationships/hyperlink" Target="http://pbs.twimg.com/profile_images/913811675505192960/0xPcrAab_normal.jpg" TargetMode="External" /><Relationship Id="rId513" Type="http://schemas.openxmlformats.org/officeDocument/2006/relationships/hyperlink" Target="http://pbs.twimg.com/profile_images/913811675505192960/0xPcrAab_normal.jpg" TargetMode="External" /><Relationship Id="rId514" Type="http://schemas.openxmlformats.org/officeDocument/2006/relationships/hyperlink" Target="http://pbs.twimg.com/profile_images/913811675505192960/0xPcrAab_normal.jpg" TargetMode="External" /><Relationship Id="rId515" Type="http://schemas.openxmlformats.org/officeDocument/2006/relationships/hyperlink" Target="http://pbs.twimg.com/profile_images/913811675505192960/0xPcrAab_normal.jpg" TargetMode="External" /><Relationship Id="rId516" Type="http://schemas.openxmlformats.org/officeDocument/2006/relationships/hyperlink" Target="http://pbs.twimg.com/profile_images/913811675505192960/0xPcrAab_normal.jpg" TargetMode="External" /><Relationship Id="rId517" Type="http://schemas.openxmlformats.org/officeDocument/2006/relationships/hyperlink" Target="http://pbs.twimg.com/profile_images/913811675505192960/0xPcrAab_normal.jpg" TargetMode="External" /><Relationship Id="rId518" Type="http://schemas.openxmlformats.org/officeDocument/2006/relationships/hyperlink" Target="http://pbs.twimg.com/profile_images/913811675505192960/0xPcrAab_normal.jpg" TargetMode="External" /><Relationship Id="rId519" Type="http://schemas.openxmlformats.org/officeDocument/2006/relationships/hyperlink" Target="http://pbs.twimg.com/profile_images/913811675505192960/0xPcrAab_normal.jpg" TargetMode="External" /><Relationship Id="rId520" Type="http://schemas.openxmlformats.org/officeDocument/2006/relationships/hyperlink" Target="http://pbs.twimg.com/profile_images/913811675505192960/0xPcrAab_normal.jpg" TargetMode="External" /><Relationship Id="rId521" Type="http://schemas.openxmlformats.org/officeDocument/2006/relationships/hyperlink" Target="http://pbs.twimg.com/profile_images/913811675505192960/0xPcrAab_normal.jpg" TargetMode="External" /><Relationship Id="rId522" Type="http://schemas.openxmlformats.org/officeDocument/2006/relationships/hyperlink" Target="http://pbs.twimg.com/profile_images/913811675505192960/0xPcrAab_normal.jpg" TargetMode="External" /><Relationship Id="rId523" Type="http://schemas.openxmlformats.org/officeDocument/2006/relationships/hyperlink" Target="http://pbs.twimg.com/profile_images/913811675505192960/0xPcrAab_normal.jpg" TargetMode="External" /><Relationship Id="rId524" Type="http://schemas.openxmlformats.org/officeDocument/2006/relationships/hyperlink" Target="http://pbs.twimg.com/profile_images/913811675505192960/0xPcrAab_normal.jpg" TargetMode="External" /><Relationship Id="rId525" Type="http://schemas.openxmlformats.org/officeDocument/2006/relationships/hyperlink" Target="http://pbs.twimg.com/profile_images/913811675505192960/0xPcrAab_normal.jpg" TargetMode="External" /><Relationship Id="rId526" Type="http://schemas.openxmlformats.org/officeDocument/2006/relationships/hyperlink" Target="http://pbs.twimg.com/profile_images/913811675505192960/0xPcrAab_normal.jpg" TargetMode="External" /><Relationship Id="rId527" Type="http://schemas.openxmlformats.org/officeDocument/2006/relationships/hyperlink" Target="http://pbs.twimg.com/profile_images/913811675505192960/0xPcrAab_normal.jpg" TargetMode="External" /><Relationship Id="rId528" Type="http://schemas.openxmlformats.org/officeDocument/2006/relationships/hyperlink" Target="http://pbs.twimg.com/profile_images/913811675505192960/0xPcrAab_normal.jpg" TargetMode="External" /><Relationship Id="rId529" Type="http://schemas.openxmlformats.org/officeDocument/2006/relationships/hyperlink" Target="http://pbs.twimg.com/profile_images/913811675505192960/0xPcrAab_normal.jpg" TargetMode="External" /><Relationship Id="rId530" Type="http://schemas.openxmlformats.org/officeDocument/2006/relationships/hyperlink" Target="http://pbs.twimg.com/profile_images/913811675505192960/0xPcrAab_normal.jpg" TargetMode="External" /><Relationship Id="rId531" Type="http://schemas.openxmlformats.org/officeDocument/2006/relationships/hyperlink" Target="https://pbs.twimg.com/media/D9g6zMkWwAEeWtb.jpg" TargetMode="External" /><Relationship Id="rId532" Type="http://schemas.openxmlformats.org/officeDocument/2006/relationships/hyperlink" Target="http://pbs.twimg.com/profile_images/708751114552811521/HghjzyMv_normal.jpg" TargetMode="External" /><Relationship Id="rId533" Type="http://schemas.openxmlformats.org/officeDocument/2006/relationships/hyperlink" Target="https://pbs.twimg.com/media/D9qRU2lX4AAC_zq.jpg" TargetMode="External" /><Relationship Id="rId534" Type="http://schemas.openxmlformats.org/officeDocument/2006/relationships/hyperlink" Target="http://pbs.twimg.com/profile_images/1137997473090363392/EyZeHbj1_normal.jpg" TargetMode="External" /><Relationship Id="rId535" Type="http://schemas.openxmlformats.org/officeDocument/2006/relationships/hyperlink" Target="http://pbs.twimg.com/profile_images/1081211195871371264/ETPYeugA_normal.jpg" TargetMode="External" /><Relationship Id="rId536" Type="http://schemas.openxmlformats.org/officeDocument/2006/relationships/hyperlink" Target="http://pbs.twimg.com/profile_images/971518376076984320/eQdX_nIQ_normal.jpg" TargetMode="External" /><Relationship Id="rId537" Type="http://schemas.openxmlformats.org/officeDocument/2006/relationships/hyperlink" Target="http://pbs.twimg.com/profile_images/713702978440601601/of_6jI2N_normal.jpg" TargetMode="External" /><Relationship Id="rId538" Type="http://schemas.openxmlformats.org/officeDocument/2006/relationships/hyperlink" Target="https://pbs.twimg.com/tweet_video_thumb/D8ygCq4WsAIH2pw.jpg" TargetMode="External" /><Relationship Id="rId539" Type="http://schemas.openxmlformats.org/officeDocument/2006/relationships/hyperlink" Target="https://pbs.twimg.com/media/D8ym1joXsAEwGUB.jpg" TargetMode="External" /><Relationship Id="rId540" Type="http://schemas.openxmlformats.org/officeDocument/2006/relationships/hyperlink" Target="http://pbs.twimg.com/profile_images/487242217887502337/qOMRQbPk_normal.jpeg" TargetMode="External" /><Relationship Id="rId541" Type="http://schemas.openxmlformats.org/officeDocument/2006/relationships/hyperlink" Target="https://pbs.twimg.com/media/D8yuBeUXUAYGoDQ.jpg" TargetMode="External" /><Relationship Id="rId542" Type="http://schemas.openxmlformats.org/officeDocument/2006/relationships/hyperlink" Target="https://pbs.twimg.com/media/D8yvqlWX4AAiovU.jpg" TargetMode="External" /><Relationship Id="rId543" Type="http://schemas.openxmlformats.org/officeDocument/2006/relationships/hyperlink" Target="https://pbs.twimg.com/media/D8yyYyHXkAIEE6M.jpg" TargetMode="External" /><Relationship Id="rId544" Type="http://schemas.openxmlformats.org/officeDocument/2006/relationships/hyperlink" Target="http://pbs.twimg.com/profile_images/487242217887502337/qOMRQbPk_normal.jpeg" TargetMode="External" /><Relationship Id="rId545" Type="http://schemas.openxmlformats.org/officeDocument/2006/relationships/hyperlink" Target="https://pbs.twimg.com/media/D8y23erWsAALDrV.jpg" TargetMode="External" /><Relationship Id="rId546" Type="http://schemas.openxmlformats.org/officeDocument/2006/relationships/hyperlink" Target="http://pbs.twimg.com/profile_images/487242217887502337/qOMRQbPk_normal.jpeg" TargetMode="External" /><Relationship Id="rId547" Type="http://schemas.openxmlformats.org/officeDocument/2006/relationships/hyperlink" Target="https://pbs.twimg.com/media/D8y6jKmWsAI98Ex.jpg" TargetMode="External" /><Relationship Id="rId548" Type="http://schemas.openxmlformats.org/officeDocument/2006/relationships/hyperlink" Target="http://pbs.twimg.com/profile_images/487242217887502337/qOMRQbPk_normal.jpeg" TargetMode="External" /><Relationship Id="rId549" Type="http://schemas.openxmlformats.org/officeDocument/2006/relationships/hyperlink" Target="http://pbs.twimg.com/profile_images/487242217887502337/qOMRQbPk_normal.jpeg" TargetMode="External" /><Relationship Id="rId550" Type="http://schemas.openxmlformats.org/officeDocument/2006/relationships/hyperlink" Target="http://pbs.twimg.com/profile_images/487242217887502337/qOMRQbPk_normal.jpeg" TargetMode="External" /><Relationship Id="rId551" Type="http://schemas.openxmlformats.org/officeDocument/2006/relationships/hyperlink" Target="http://pbs.twimg.com/profile_images/487242217887502337/qOMRQbPk_normal.jpeg" TargetMode="External" /><Relationship Id="rId552" Type="http://schemas.openxmlformats.org/officeDocument/2006/relationships/hyperlink" Target="http://pbs.twimg.com/profile_images/487242217887502337/qOMRQbPk_normal.jpeg" TargetMode="External" /><Relationship Id="rId553" Type="http://schemas.openxmlformats.org/officeDocument/2006/relationships/hyperlink" Target="http://pbs.twimg.com/profile_images/487242217887502337/qOMRQbPk_normal.jpeg" TargetMode="External" /><Relationship Id="rId554" Type="http://schemas.openxmlformats.org/officeDocument/2006/relationships/hyperlink" Target="http://pbs.twimg.com/profile_images/487242217887502337/qOMRQbPk_normal.jpeg" TargetMode="External" /><Relationship Id="rId555" Type="http://schemas.openxmlformats.org/officeDocument/2006/relationships/hyperlink" Target="http://pbs.twimg.com/profile_images/487242217887502337/qOMRQbPk_normal.jpeg" TargetMode="External" /><Relationship Id="rId556" Type="http://schemas.openxmlformats.org/officeDocument/2006/relationships/hyperlink" Target="http://pbs.twimg.com/profile_images/487242217887502337/qOMRQbPk_normal.jpeg" TargetMode="External" /><Relationship Id="rId557" Type="http://schemas.openxmlformats.org/officeDocument/2006/relationships/hyperlink" Target="http://pbs.twimg.com/profile_images/487242217887502337/qOMRQbPk_normal.jpeg" TargetMode="External" /><Relationship Id="rId558" Type="http://schemas.openxmlformats.org/officeDocument/2006/relationships/hyperlink" Target="http://pbs.twimg.com/profile_images/487242217887502337/qOMRQbPk_normal.jpeg" TargetMode="External" /><Relationship Id="rId559" Type="http://schemas.openxmlformats.org/officeDocument/2006/relationships/hyperlink" Target="http://pbs.twimg.com/profile_images/487242217887502337/qOMRQbPk_normal.jpeg" TargetMode="External" /><Relationship Id="rId560" Type="http://schemas.openxmlformats.org/officeDocument/2006/relationships/hyperlink" Target="http://pbs.twimg.com/profile_images/487242217887502337/qOMRQbPk_normal.jpeg" TargetMode="External" /><Relationship Id="rId561" Type="http://schemas.openxmlformats.org/officeDocument/2006/relationships/hyperlink" Target="http://pbs.twimg.com/profile_images/713702978440601601/of_6jI2N_normal.jpg" TargetMode="External" /><Relationship Id="rId562" Type="http://schemas.openxmlformats.org/officeDocument/2006/relationships/hyperlink" Target="http://pbs.twimg.com/profile_images/765923204380651520/mGV6s7t3_normal.jpg" TargetMode="External" /><Relationship Id="rId563" Type="http://schemas.openxmlformats.org/officeDocument/2006/relationships/hyperlink" Target="http://pbs.twimg.com/profile_images/1116448696642744322/gfixxYfC_normal.jpg" TargetMode="External" /><Relationship Id="rId564" Type="http://schemas.openxmlformats.org/officeDocument/2006/relationships/hyperlink" Target="http://pbs.twimg.com/profile_images/1116448696642744322/gfixxYfC_normal.jpg" TargetMode="External" /><Relationship Id="rId565" Type="http://schemas.openxmlformats.org/officeDocument/2006/relationships/hyperlink" Target="https://twitter.com/#!/imsrfaisal/status/1134445445323866113" TargetMode="External" /><Relationship Id="rId566" Type="http://schemas.openxmlformats.org/officeDocument/2006/relationships/hyperlink" Target="https://twitter.com/#!/linkbuildingmoz/status/1137992054758412288" TargetMode="External" /><Relationship Id="rId567" Type="http://schemas.openxmlformats.org/officeDocument/2006/relationships/hyperlink" Target="https://twitter.com/#!/christhames35/status/1138218282908098560" TargetMode="External" /><Relationship Id="rId568" Type="http://schemas.openxmlformats.org/officeDocument/2006/relationships/hyperlink" Target="https://twitter.com/#!/marisalouw/status/1138439494498230272" TargetMode="External" /><Relationship Id="rId569" Type="http://schemas.openxmlformats.org/officeDocument/2006/relationships/hyperlink" Target="https://twitter.com/#!/violetsriy/status/1138468346184253440" TargetMode="External" /><Relationship Id="rId570" Type="http://schemas.openxmlformats.org/officeDocument/2006/relationships/hyperlink" Target="https://twitter.com/#!/mftnjd/status/1138477625612165126" TargetMode="External" /><Relationship Id="rId571" Type="http://schemas.openxmlformats.org/officeDocument/2006/relationships/hyperlink" Target="https://twitter.com/#!/redphantom/status/1138478023160737792" TargetMode="External" /><Relationship Id="rId572" Type="http://schemas.openxmlformats.org/officeDocument/2006/relationships/hyperlink" Target="https://twitter.com/#!/clowerycontent/status/1138481530395906048" TargetMode="External" /><Relationship Id="rId573" Type="http://schemas.openxmlformats.org/officeDocument/2006/relationships/hyperlink" Target="https://twitter.com/#!/jennykim/status/1138481597290897408" TargetMode="External" /><Relationship Id="rId574" Type="http://schemas.openxmlformats.org/officeDocument/2006/relationships/hyperlink" Target="https://twitter.com/#!/markcbiddle/status/1138482887710429188" TargetMode="External" /><Relationship Id="rId575" Type="http://schemas.openxmlformats.org/officeDocument/2006/relationships/hyperlink" Target="https://twitter.com/#!/mrand247/status/1138482979628552200" TargetMode="External" /><Relationship Id="rId576" Type="http://schemas.openxmlformats.org/officeDocument/2006/relationships/hyperlink" Target="https://twitter.com/#!/growmap/status/1138484514483822594" TargetMode="External" /><Relationship Id="rId577" Type="http://schemas.openxmlformats.org/officeDocument/2006/relationships/hyperlink" Target="https://twitter.com/#!/smcstl/status/1138485332675112965" TargetMode="External" /><Relationship Id="rId578" Type="http://schemas.openxmlformats.org/officeDocument/2006/relationships/hyperlink" Target="https://twitter.com/#!/tamkoen/status/1138486435307147264" TargetMode="External" /><Relationship Id="rId579" Type="http://schemas.openxmlformats.org/officeDocument/2006/relationships/hyperlink" Target="https://twitter.com/#!/annanaylor__/status/1138484085800755200" TargetMode="External" /><Relationship Id="rId580" Type="http://schemas.openxmlformats.org/officeDocument/2006/relationships/hyperlink" Target="https://twitter.com/#!/pnmcpherson/status/1138485237963403264" TargetMode="External" /><Relationship Id="rId581" Type="http://schemas.openxmlformats.org/officeDocument/2006/relationships/hyperlink" Target="https://twitter.com/#!/morelove_lessh8/status/1138485005875863552" TargetMode="External" /><Relationship Id="rId582" Type="http://schemas.openxmlformats.org/officeDocument/2006/relationships/hyperlink" Target="https://twitter.com/#!/medialabsmpd/status/1138490256808919041" TargetMode="External" /><Relationship Id="rId583" Type="http://schemas.openxmlformats.org/officeDocument/2006/relationships/hyperlink" Target="https://twitter.com/#!/elevatedonline/status/1138477587209080833" TargetMode="External" /><Relationship Id="rId584" Type="http://schemas.openxmlformats.org/officeDocument/2006/relationships/hyperlink" Target="https://twitter.com/#!/elevatedonline/status/1138478576330784769" TargetMode="External" /><Relationship Id="rId585" Type="http://schemas.openxmlformats.org/officeDocument/2006/relationships/hyperlink" Target="https://twitter.com/#!/elevatedonline/status/1138479179815632897" TargetMode="External" /><Relationship Id="rId586" Type="http://schemas.openxmlformats.org/officeDocument/2006/relationships/hyperlink" Target="https://twitter.com/#!/elevatedonline/status/1138479198035677184" TargetMode="External" /><Relationship Id="rId587" Type="http://schemas.openxmlformats.org/officeDocument/2006/relationships/hyperlink" Target="https://twitter.com/#!/elevatedonline/status/1138482270803779585" TargetMode="External" /><Relationship Id="rId588" Type="http://schemas.openxmlformats.org/officeDocument/2006/relationships/hyperlink" Target="https://twitter.com/#!/elevatedonline/status/1138487423548178434" TargetMode="External" /><Relationship Id="rId589" Type="http://schemas.openxmlformats.org/officeDocument/2006/relationships/hyperlink" Target="https://twitter.com/#!/elevatedonline/status/1138489502421409793" TargetMode="External" /><Relationship Id="rId590" Type="http://schemas.openxmlformats.org/officeDocument/2006/relationships/hyperlink" Target="https://twitter.com/#!/elevatedonline/status/1138490419120103424" TargetMode="External" /><Relationship Id="rId591" Type="http://schemas.openxmlformats.org/officeDocument/2006/relationships/hyperlink" Target="https://twitter.com/#!/jenniferbakerco/status/1138490036918390786" TargetMode="External" /><Relationship Id="rId592" Type="http://schemas.openxmlformats.org/officeDocument/2006/relationships/hyperlink" Target="https://twitter.com/#!/silalott/status/1138482698446606337" TargetMode="External" /><Relationship Id="rId593" Type="http://schemas.openxmlformats.org/officeDocument/2006/relationships/hyperlink" Target="https://twitter.com/#!/silalott/status/1138483045177143297" TargetMode="External" /><Relationship Id="rId594" Type="http://schemas.openxmlformats.org/officeDocument/2006/relationships/hyperlink" Target="https://twitter.com/#!/silalott/status/1138483223313432576" TargetMode="External" /><Relationship Id="rId595" Type="http://schemas.openxmlformats.org/officeDocument/2006/relationships/hyperlink" Target="https://twitter.com/#!/silalott/status/1138486656976195584" TargetMode="External" /><Relationship Id="rId596" Type="http://schemas.openxmlformats.org/officeDocument/2006/relationships/hyperlink" Target="https://twitter.com/#!/silalott/status/1138490286823358465" TargetMode="External" /><Relationship Id="rId597" Type="http://schemas.openxmlformats.org/officeDocument/2006/relationships/hyperlink" Target="https://twitter.com/#!/silalott/status/1138490637731487744" TargetMode="External" /><Relationship Id="rId598" Type="http://schemas.openxmlformats.org/officeDocument/2006/relationships/hyperlink" Target="https://twitter.com/#!/michelle__roy/status/1138477126326411267" TargetMode="External" /><Relationship Id="rId599" Type="http://schemas.openxmlformats.org/officeDocument/2006/relationships/hyperlink" Target="https://twitter.com/#!/michelle__roy/status/1138480533158223879" TargetMode="External" /><Relationship Id="rId600" Type="http://schemas.openxmlformats.org/officeDocument/2006/relationships/hyperlink" Target="https://twitter.com/#!/michelle__roy/status/1138487645213003777" TargetMode="External" /><Relationship Id="rId601" Type="http://schemas.openxmlformats.org/officeDocument/2006/relationships/hyperlink" Target="https://twitter.com/#!/michelle__roy/status/1138487728738377730" TargetMode="External" /><Relationship Id="rId602" Type="http://schemas.openxmlformats.org/officeDocument/2006/relationships/hyperlink" Target="https://twitter.com/#!/michelle__roy/status/1138488821501349889" TargetMode="External" /><Relationship Id="rId603" Type="http://schemas.openxmlformats.org/officeDocument/2006/relationships/hyperlink" Target="https://twitter.com/#!/mycorporation/status/1138489721514934272" TargetMode="External" /><Relationship Id="rId604" Type="http://schemas.openxmlformats.org/officeDocument/2006/relationships/hyperlink" Target="https://twitter.com/#!/jenniferbakerco/status/1138480476891623425" TargetMode="External" /><Relationship Id="rId605" Type="http://schemas.openxmlformats.org/officeDocument/2006/relationships/hyperlink" Target="https://twitter.com/#!/bfrodriguez_/status/1138480916672733185" TargetMode="External" /><Relationship Id="rId606" Type="http://schemas.openxmlformats.org/officeDocument/2006/relationships/hyperlink" Target="https://twitter.com/#!/bfrodriguez_/status/1138483525001326593" TargetMode="External" /><Relationship Id="rId607" Type="http://schemas.openxmlformats.org/officeDocument/2006/relationships/hyperlink" Target="https://twitter.com/#!/bfrodriguez_/status/1138489738409730049" TargetMode="External" /><Relationship Id="rId608" Type="http://schemas.openxmlformats.org/officeDocument/2006/relationships/hyperlink" Target="https://twitter.com/#!/bfrodriguez_/status/1138491022424576006" TargetMode="External" /><Relationship Id="rId609" Type="http://schemas.openxmlformats.org/officeDocument/2006/relationships/hyperlink" Target="https://twitter.com/#!/bfrodriguez_/status/1138491382027436032" TargetMode="External" /><Relationship Id="rId610" Type="http://schemas.openxmlformats.org/officeDocument/2006/relationships/hyperlink" Target="https://twitter.com/#!/frogplum/status/1138487308598927360" TargetMode="External" /><Relationship Id="rId611" Type="http://schemas.openxmlformats.org/officeDocument/2006/relationships/hyperlink" Target="https://twitter.com/#!/frogplum/status/1138488940896215045" TargetMode="External" /><Relationship Id="rId612" Type="http://schemas.openxmlformats.org/officeDocument/2006/relationships/hyperlink" Target="https://twitter.com/#!/frogplum/status/1138490695059030016" TargetMode="External" /><Relationship Id="rId613" Type="http://schemas.openxmlformats.org/officeDocument/2006/relationships/hyperlink" Target="https://twitter.com/#!/ccrossjohnson/status/1138490814466789377" TargetMode="External" /><Relationship Id="rId614" Type="http://schemas.openxmlformats.org/officeDocument/2006/relationships/hyperlink" Target="https://twitter.com/#!/ccrossjohnson/status/1138480516875902976" TargetMode="External" /><Relationship Id="rId615" Type="http://schemas.openxmlformats.org/officeDocument/2006/relationships/hyperlink" Target="https://twitter.com/#!/ccrossjohnson/status/1138491518438842368" TargetMode="External" /><Relationship Id="rId616" Type="http://schemas.openxmlformats.org/officeDocument/2006/relationships/hyperlink" Target="https://twitter.com/#!/imarketinginc/status/1138486887654469632" TargetMode="External" /><Relationship Id="rId617" Type="http://schemas.openxmlformats.org/officeDocument/2006/relationships/hyperlink" Target="https://twitter.com/#!/imarketinginc/status/1138487880215482368" TargetMode="External" /><Relationship Id="rId618" Type="http://schemas.openxmlformats.org/officeDocument/2006/relationships/hyperlink" Target="https://twitter.com/#!/imarketinginc/status/1138491901911359489" TargetMode="External" /><Relationship Id="rId619" Type="http://schemas.openxmlformats.org/officeDocument/2006/relationships/hyperlink" Target="https://twitter.com/#!/scupbrasil/status/1138492042101841921" TargetMode="External" /><Relationship Id="rId620" Type="http://schemas.openxmlformats.org/officeDocument/2006/relationships/hyperlink" Target="https://twitter.com/#!/iamdesireaka/status/1138492063786438656" TargetMode="External" /><Relationship Id="rId621" Type="http://schemas.openxmlformats.org/officeDocument/2006/relationships/hyperlink" Target="https://twitter.com/#!/svanismail/status/1138491034344787970" TargetMode="External" /><Relationship Id="rId622" Type="http://schemas.openxmlformats.org/officeDocument/2006/relationships/hyperlink" Target="https://twitter.com/#!/svanismail/status/1138492090483167233" TargetMode="External" /><Relationship Id="rId623" Type="http://schemas.openxmlformats.org/officeDocument/2006/relationships/hyperlink" Target="https://twitter.com/#!/aranducito/status/1138493207220805632" TargetMode="External" /><Relationship Id="rId624" Type="http://schemas.openxmlformats.org/officeDocument/2006/relationships/hyperlink" Target="https://twitter.com/#!/jfouts/status/1138497446961541120" TargetMode="External" /><Relationship Id="rId625" Type="http://schemas.openxmlformats.org/officeDocument/2006/relationships/hyperlink" Target="https://twitter.com/#!/elenacsalazar/status/1138502977763733505" TargetMode="External" /><Relationship Id="rId626" Type="http://schemas.openxmlformats.org/officeDocument/2006/relationships/hyperlink" Target="https://twitter.com/#!/elenacsalazar/status/1138503128393736192" TargetMode="External" /><Relationship Id="rId627" Type="http://schemas.openxmlformats.org/officeDocument/2006/relationships/hyperlink" Target="https://twitter.com/#!/angelastack/status/1138506070144552961" TargetMode="External" /><Relationship Id="rId628" Type="http://schemas.openxmlformats.org/officeDocument/2006/relationships/hyperlink" Target="https://twitter.com/#!/ahikiiriza/status/1138489823940005888" TargetMode="External" /><Relationship Id="rId629" Type="http://schemas.openxmlformats.org/officeDocument/2006/relationships/hyperlink" Target="https://twitter.com/#!/ahikiiriza/status/1138507951487037440" TargetMode="External" /><Relationship Id="rId630" Type="http://schemas.openxmlformats.org/officeDocument/2006/relationships/hyperlink" Target="https://twitter.com/#!/staymotivated_7/status/1138508733879898113" TargetMode="External" /><Relationship Id="rId631" Type="http://schemas.openxmlformats.org/officeDocument/2006/relationships/hyperlink" Target="https://twitter.com/#!/bwatwood/status/1138509402196119553" TargetMode="External" /><Relationship Id="rId632" Type="http://schemas.openxmlformats.org/officeDocument/2006/relationships/hyperlink" Target="https://twitter.com/#!/paulcharrison/status/1138518254572441600" TargetMode="External" /><Relationship Id="rId633" Type="http://schemas.openxmlformats.org/officeDocument/2006/relationships/hyperlink" Target="https://twitter.com/#!/genepetrovlmc/status/1138522538215170048" TargetMode="External" /><Relationship Id="rId634" Type="http://schemas.openxmlformats.org/officeDocument/2006/relationships/hyperlink" Target="https://twitter.com/#!/marifasanaro/status/1138527135163981830" TargetMode="External" /><Relationship Id="rId635" Type="http://schemas.openxmlformats.org/officeDocument/2006/relationships/hyperlink" Target="https://twitter.com/#!/seoscottsdale/status/1138619368319922176" TargetMode="External" /><Relationship Id="rId636" Type="http://schemas.openxmlformats.org/officeDocument/2006/relationships/hyperlink" Target="https://twitter.com/#!/phoebebain/status/1138631267300327424" TargetMode="External" /><Relationship Id="rId637" Type="http://schemas.openxmlformats.org/officeDocument/2006/relationships/hyperlink" Target="https://twitter.com/#!/directmediatips/status/1138646339653423105" TargetMode="External" /><Relationship Id="rId638" Type="http://schemas.openxmlformats.org/officeDocument/2006/relationships/hyperlink" Target="https://twitter.com/#!/xoxogoldie/status/1138702408962445314" TargetMode="External" /><Relationship Id="rId639" Type="http://schemas.openxmlformats.org/officeDocument/2006/relationships/hyperlink" Target="https://twitter.com/#!/xoxogoldie/status/1138702712760131584" TargetMode="External" /><Relationship Id="rId640" Type="http://schemas.openxmlformats.org/officeDocument/2006/relationships/hyperlink" Target="https://twitter.com/#!/xoxogoldie/status/1138702752060715008" TargetMode="External" /><Relationship Id="rId641" Type="http://schemas.openxmlformats.org/officeDocument/2006/relationships/hyperlink" Target="https://twitter.com/#!/epagedigitalind/status/1138787200164716545" TargetMode="External" /><Relationship Id="rId642" Type="http://schemas.openxmlformats.org/officeDocument/2006/relationships/hyperlink" Target="https://twitter.com/#!/carvesocial/status/1138479068079362049" TargetMode="External" /><Relationship Id="rId643" Type="http://schemas.openxmlformats.org/officeDocument/2006/relationships/hyperlink" Target="https://twitter.com/#!/noble_vn/status/1138482967087652866" TargetMode="External" /><Relationship Id="rId644" Type="http://schemas.openxmlformats.org/officeDocument/2006/relationships/hyperlink" Target="https://twitter.com/#!/vshadders/status/1138850982702583813" TargetMode="External" /><Relationship Id="rId645" Type="http://schemas.openxmlformats.org/officeDocument/2006/relationships/hyperlink" Target="https://twitter.com/#!/peeljoanna/status/1138879561725169664" TargetMode="External" /><Relationship Id="rId646" Type="http://schemas.openxmlformats.org/officeDocument/2006/relationships/hyperlink" Target="https://twitter.com/#!/mojodaddy/status/1138958773937156096" TargetMode="External" /><Relationship Id="rId647" Type="http://schemas.openxmlformats.org/officeDocument/2006/relationships/hyperlink" Target="https://twitter.com/#!/flowery6/status/1139167803221716993" TargetMode="External" /><Relationship Id="rId648" Type="http://schemas.openxmlformats.org/officeDocument/2006/relationships/hyperlink" Target="https://twitter.com/#!/jbethjs/status/1139172783429181440" TargetMode="External" /><Relationship Id="rId649" Type="http://schemas.openxmlformats.org/officeDocument/2006/relationships/hyperlink" Target="https://twitter.com/#!/wajihtabish/status/1139701644969611265" TargetMode="External" /><Relationship Id="rId650" Type="http://schemas.openxmlformats.org/officeDocument/2006/relationships/hyperlink" Target="https://twitter.com/#!/wisenotherwise/status/1139935004136529920" TargetMode="External" /><Relationship Id="rId651" Type="http://schemas.openxmlformats.org/officeDocument/2006/relationships/hyperlink" Target="https://twitter.com/#!/andiramdani/status/1140149651187744768" TargetMode="External" /><Relationship Id="rId652" Type="http://schemas.openxmlformats.org/officeDocument/2006/relationships/hyperlink" Target="https://twitter.com/#!/richmckinney/status/1140149778401189889" TargetMode="External" /><Relationship Id="rId653" Type="http://schemas.openxmlformats.org/officeDocument/2006/relationships/hyperlink" Target="https://twitter.com/#!/novumarketing/status/1140173687833808896" TargetMode="External" /><Relationship Id="rId654" Type="http://schemas.openxmlformats.org/officeDocument/2006/relationships/hyperlink" Target="https://twitter.com/#!/socialmedianex/status/1140173688639119361" TargetMode="External" /><Relationship Id="rId655" Type="http://schemas.openxmlformats.org/officeDocument/2006/relationships/hyperlink" Target="https://twitter.com/#!/kaizenads/status/1140184007386136576" TargetMode="External" /><Relationship Id="rId656" Type="http://schemas.openxmlformats.org/officeDocument/2006/relationships/hyperlink" Target="https://twitter.com/#!/sam18th/status/1140199354197630976" TargetMode="External" /><Relationship Id="rId657" Type="http://schemas.openxmlformats.org/officeDocument/2006/relationships/hyperlink" Target="https://twitter.com/#!/web_pixelportal/status/1140224439298211841" TargetMode="External" /><Relationship Id="rId658" Type="http://schemas.openxmlformats.org/officeDocument/2006/relationships/hyperlink" Target="https://twitter.com/#!/ricardozam/status/1140232483314778112" TargetMode="External" /><Relationship Id="rId659" Type="http://schemas.openxmlformats.org/officeDocument/2006/relationships/hyperlink" Target="https://twitter.com/#!/prospertaru/status/1140303134578941952" TargetMode="External" /><Relationship Id="rId660" Type="http://schemas.openxmlformats.org/officeDocument/2006/relationships/hyperlink" Target="https://twitter.com/#!/romanjancic/status/1140344274262904834" TargetMode="External" /><Relationship Id="rId661" Type="http://schemas.openxmlformats.org/officeDocument/2006/relationships/hyperlink" Target="https://twitter.com/#!/ginevraadamoli/status/1140457565068746753" TargetMode="External" /><Relationship Id="rId662" Type="http://schemas.openxmlformats.org/officeDocument/2006/relationships/hyperlink" Target="https://twitter.com/#!/binaryic/status/1140493207479828481" TargetMode="External" /><Relationship Id="rId663" Type="http://schemas.openxmlformats.org/officeDocument/2006/relationships/hyperlink" Target="https://twitter.com/#!/tejashweta/status/1140494509509234688" TargetMode="External" /><Relationship Id="rId664" Type="http://schemas.openxmlformats.org/officeDocument/2006/relationships/hyperlink" Target="https://twitter.com/#!/qtttutors/status/1140527639683371008" TargetMode="External" /><Relationship Id="rId665" Type="http://schemas.openxmlformats.org/officeDocument/2006/relationships/hyperlink" Target="https://twitter.com/#!/elainebeare/status/1140550909870706689" TargetMode="External" /><Relationship Id="rId666" Type="http://schemas.openxmlformats.org/officeDocument/2006/relationships/hyperlink" Target="https://twitter.com/#!/lindseybwashere/status/1140561351640866817" TargetMode="External" /><Relationship Id="rId667" Type="http://schemas.openxmlformats.org/officeDocument/2006/relationships/hyperlink" Target="https://twitter.com/#!/gregcarrasco/status/1140627191744458752" TargetMode="External" /><Relationship Id="rId668" Type="http://schemas.openxmlformats.org/officeDocument/2006/relationships/hyperlink" Target="https://twitter.com/#!/robcairns/status/1140752246566785041" TargetMode="External" /><Relationship Id="rId669" Type="http://schemas.openxmlformats.org/officeDocument/2006/relationships/hyperlink" Target="https://twitter.com/#!/wisd0m_bridge/status/1140780793934958592" TargetMode="External" /><Relationship Id="rId670" Type="http://schemas.openxmlformats.org/officeDocument/2006/relationships/hyperlink" Target="https://twitter.com/#!/wisd0m_bridge/status/1140780908040998913" TargetMode="External" /><Relationship Id="rId671" Type="http://schemas.openxmlformats.org/officeDocument/2006/relationships/hyperlink" Target="https://twitter.com/#!/wisd0m_bridge/status/1140781016673476609" TargetMode="External" /><Relationship Id="rId672" Type="http://schemas.openxmlformats.org/officeDocument/2006/relationships/hyperlink" Target="https://twitter.com/#!/bestclerks/status/1140147504262066176" TargetMode="External" /><Relationship Id="rId673" Type="http://schemas.openxmlformats.org/officeDocument/2006/relationships/hyperlink" Target="https://twitter.com/#!/bestclerks/status/1140877504082841600" TargetMode="External" /><Relationship Id="rId674" Type="http://schemas.openxmlformats.org/officeDocument/2006/relationships/hyperlink" Target="https://twitter.com/#!/dewieirig/status/1140146774868406272" TargetMode="External" /><Relationship Id="rId675" Type="http://schemas.openxmlformats.org/officeDocument/2006/relationships/hyperlink" Target="https://twitter.com/#!/dewieirig/status/1140877873152221185" TargetMode="External" /><Relationship Id="rId676" Type="http://schemas.openxmlformats.org/officeDocument/2006/relationships/hyperlink" Target="https://twitter.com/#!/micwonderland/status/1140147558360276992" TargetMode="External" /><Relationship Id="rId677" Type="http://schemas.openxmlformats.org/officeDocument/2006/relationships/hyperlink" Target="https://twitter.com/#!/micwonderland/status/1140878225775747072" TargetMode="External" /><Relationship Id="rId678" Type="http://schemas.openxmlformats.org/officeDocument/2006/relationships/hyperlink" Target="https://twitter.com/#!/cjscribe/status/1140146798075502593" TargetMode="External" /><Relationship Id="rId679" Type="http://schemas.openxmlformats.org/officeDocument/2006/relationships/hyperlink" Target="https://twitter.com/#!/cjscribe/status/1140878440268214273" TargetMode="External" /><Relationship Id="rId680" Type="http://schemas.openxmlformats.org/officeDocument/2006/relationships/hyperlink" Target="https://twitter.com/#!/jamesbullock81/status/1140147769035747329" TargetMode="External" /><Relationship Id="rId681" Type="http://schemas.openxmlformats.org/officeDocument/2006/relationships/hyperlink" Target="https://twitter.com/#!/jamesbullock81/status/1140878830111883264" TargetMode="External" /><Relationship Id="rId682" Type="http://schemas.openxmlformats.org/officeDocument/2006/relationships/hyperlink" Target="https://twitter.com/#!/blairallenagen1/status/1128931625461411840" TargetMode="External" /><Relationship Id="rId683" Type="http://schemas.openxmlformats.org/officeDocument/2006/relationships/hyperlink" Target="https://twitter.com/#!/blairallenagen1/status/1139803130491617280" TargetMode="External" /><Relationship Id="rId684" Type="http://schemas.openxmlformats.org/officeDocument/2006/relationships/hyperlink" Target="https://twitter.com/#!/blairallenagen1/status/1140147765206327296" TargetMode="External" /><Relationship Id="rId685" Type="http://schemas.openxmlformats.org/officeDocument/2006/relationships/hyperlink" Target="https://twitter.com/#!/blairallenagen1/status/1140878830267035648" TargetMode="External" /><Relationship Id="rId686" Type="http://schemas.openxmlformats.org/officeDocument/2006/relationships/hyperlink" Target="https://twitter.com/#!/bzsms/status/1140154870684618752" TargetMode="External" /><Relationship Id="rId687" Type="http://schemas.openxmlformats.org/officeDocument/2006/relationships/hyperlink" Target="https://twitter.com/#!/bzsms/status/1140879659720237056" TargetMode="External" /><Relationship Id="rId688" Type="http://schemas.openxmlformats.org/officeDocument/2006/relationships/hyperlink" Target="https://twitter.com/#!/keithflynn/status/1140166436339535872" TargetMode="External" /><Relationship Id="rId689" Type="http://schemas.openxmlformats.org/officeDocument/2006/relationships/hyperlink" Target="https://twitter.com/#!/keithflynn/status/1140891267909541888" TargetMode="External" /><Relationship Id="rId690" Type="http://schemas.openxmlformats.org/officeDocument/2006/relationships/hyperlink" Target="https://twitter.com/#!/junelevenco/status/1140892299078975489" TargetMode="External" /><Relationship Id="rId691" Type="http://schemas.openxmlformats.org/officeDocument/2006/relationships/hyperlink" Target="https://twitter.com/#!/giovanbatistag/status/1140182372270276610" TargetMode="External" /><Relationship Id="rId692" Type="http://schemas.openxmlformats.org/officeDocument/2006/relationships/hyperlink" Target="https://twitter.com/#!/giovanbatistag/status/1140894941981233153" TargetMode="External" /><Relationship Id="rId693" Type="http://schemas.openxmlformats.org/officeDocument/2006/relationships/hyperlink" Target="https://twitter.com/#!/followermob/status/1140171494041034752" TargetMode="External" /><Relationship Id="rId694" Type="http://schemas.openxmlformats.org/officeDocument/2006/relationships/hyperlink" Target="https://twitter.com/#!/followermob/status/1140896840663150593" TargetMode="External" /><Relationship Id="rId695" Type="http://schemas.openxmlformats.org/officeDocument/2006/relationships/hyperlink" Target="https://twitter.com/#!/janevlyang/status/1140899878597353472" TargetMode="External" /><Relationship Id="rId696" Type="http://schemas.openxmlformats.org/officeDocument/2006/relationships/hyperlink" Target="https://twitter.com/#!/some_marinosson/status/1140154401807638528" TargetMode="External" /><Relationship Id="rId697" Type="http://schemas.openxmlformats.org/officeDocument/2006/relationships/hyperlink" Target="https://twitter.com/#!/some_marinosson/status/1140901856081797120" TargetMode="External" /><Relationship Id="rId698" Type="http://schemas.openxmlformats.org/officeDocument/2006/relationships/hyperlink" Target="https://twitter.com/#!/dmalert/status/1140902139033804800" TargetMode="External" /><Relationship Id="rId699" Type="http://schemas.openxmlformats.org/officeDocument/2006/relationships/hyperlink" Target="https://twitter.com/#!/missshandarenee/status/1140907518715031552" TargetMode="External" /><Relationship Id="rId700" Type="http://schemas.openxmlformats.org/officeDocument/2006/relationships/hyperlink" Target="https://twitter.com/#!/danagarrison/status/1140169643325362176" TargetMode="External" /><Relationship Id="rId701" Type="http://schemas.openxmlformats.org/officeDocument/2006/relationships/hyperlink" Target="https://twitter.com/#!/danagarrison/status/1140909519033307137" TargetMode="External" /><Relationship Id="rId702" Type="http://schemas.openxmlformats.org/officeDocument/2006/relationships/hyperlink" Target="https://twitter.com/#!/robinyearsley/status/1140183996363620352" TargetMode="External" /><Relationship Id="rId703" Type="http://schemas.openxmlformats.org/officeDocument/2006/relationships/hyperlink" Target="https://twitter.com/#!/robinyearsley/status/1140913800981471232" TargetMode="External" /><Relationship Id="rId704" Type="http://schemas.openxmlformats.org/officeDocument/2006/relationships/hyperlink" Target="https://twitter.com/#!/tastefullyso/status/1140150911383158784" TargetMode="External" /><Relationship Id="rId705" Type="http://schemas.openxmlformats.org/officeDocument/2006/relationships/hyperlink" Target="https://twitter.com/#!/tastefullyso/status/1140917087906304002" TargetMode="External" /><Relationship Id="rId706" Type="http://schemas.openxmlformats.org/officeDocument/2006/relationships/hyperlink" Target="https://twitter.com/#!/memoserrano/status/1140941181796397058" TargetMode="External" /><Relationship Id="rId707" Type="http://schemas.openxmlformats.org/officeDocument/2006/relationships/hyperlink" Target="https://twitter.com/#!/margfontana/status/1140941517718265856" TargetMode="External" /><Relationship Id="rId708" Type="http://schemas.openxmlformats.org/officeDocument/2006/relationships/hyperlink" Target="https://twitter.com/#!/savvy_writer/status/1140941819099930624" TargetMode="External" /><Relationship Id="rId709" Type="http://schemas.openxmlformats.org/officeDocument/2006/relationships/hyperlink" Target="https://twitter.com/#!/saralmarino/status/1140942872604270593" TargetMode="External" /><Relationship Id="rId710" Type="http://schemas.openxmlformats.org/officeDocument/2006/relationships/hyperlink" Target="https://twitter.com/#!/mediamashsocial/status/1140174928655855616" TargetMode="External" /><Relationship Id="rId711" Type="http://schemas.openxmlformats.org/officeDocument/2006/relationships/hyperlink" Target="https://twitter.com/#!/mediamashsocial/status/1140500387906183168" TargetMode="External" /><Relationship Id="rId712" Type="http://schemas.openxmlformats.org/officeDocument/2006/relationships/hyperlink" Target="https://twitter.com/#!/mediamashsocial/status/1140988097578053637" TargetMode="External" /><Relationship Id="rId713" Type="http://schemas.openxmlformats.org/officeDocument/2006/relationships/hyperlink" Target="https://twitter.com/#!/valorey/status/1140184338534948864" TargetMode="External" /><Relationship Id="rId714" Type="http://schemas.openxmlformats.org/officeDocument/2006/relationships/hyperlink" Target="https://twitter.com/#!/valorey/status/1140441064681218048" TargetMode="External" /><Relationship Id="rId715" Type="http://schemas.openxmlformats.org/officeDocument/2006/relationships/hyperlink" Target="https://twitter.com/#!/valorey/status/1140990163050536961" TargetMode="External" /><Relationship Id="rId716" Type="http://schemas.openxmlformats.org/officeDocument/2006/relationships/hyperlink" Target="https://twitter.com/#!/bombandbossy/status/1140991899723059200" TargetMode="External" /><Relationship Id="rId717" Type="http://schemas.openxmlformats.org/officeDocument/2006/relationships/hyperlink" Target="https://twitter.com/#!/tiinakirves/status/1141016275277271040" TargetMode="External" /><Relationship Id="rId718" Type="http://schemas.openxmlformats.org/officeDocument/2006/relationships/hyperlink" Target="https://twitter.com/#!/thedfellow/status/1141017296183296000" TargetMode="External" /><Relationship Id="rId719" Type="http://schemas.openxmlformats.org/officeDocument/2006/relationships/hyperlink" Target="https://twitter.com/#!/k_mccullough/status/1141017699713245184" TargetMode="External" /><Relationship Id="rId720" Type="http://schemas.openxmlformats.org/officeDocument/2006/relationships/hyperlink" Target="https://twitter.com/#!/scottdavthrive/status/1141049805428256768" TargetMode="External" /><Relationship Id="rId721" Type="http://schemas.openxmlformats.org/officeDocument/2006/relationships/hyperlink" Target="https://twitter.com/#!/brewervasocial/status/1141061845677223936" TargetMode="External" /><Relationship Id="rId722" Type="http://schemas.openxmlformats.org/officeDocument/2006/relationships/hyperlink" Target="https://twitter.com/#!/muhsinalaca/status/1141061964342398976" TargetMode="External" /><Relationship Id="rId723" Type="http://schemas.openxmlformats.org/officeDocument/2006/relationships/hyperlink" Target="https://twitter.com/#!/fiscalcliffw/status/1141063180883357696" TargetMode="External" /><Relationship Id="rId724" Type="http://schemas.openxmlformats.org/officeDocument/2006/relationships/hyperlink" Target="https://twitter.com/#!/mediabulge/status/1140161356923990016" TargetMode="External" /><Relationship Id="rId725" Type="http://schemas.openxmlformats.org/officeDocument/2006/relationships/hyperlink" Target="https://twitter.com/#!/mediabulge/status/1140883863540916224" TargetMode="External" /><Relationship Id="rId726" Type="http://schemas.openxmlformats.org/officeDocument/2006/relationships/hyperlink" Target="https://twitter.com/#!/net_ambition/status/1141101891960524800" TargetMode="External" /><Relationship Id="rId727" Type="http://schemas.openxmlformats.org/officeDocument/2006/relationships/hyperlink" Target="https://twitter.com/#!/robinquinninla/status/1141135714198802432" TargetMode="External" /><Relationship Id="rId728" Type="http://schemas.openxmlformats.org/officeDocument/2006/relationships/hyperlink" Target="https://twitter.com/#!/techieappy/status/1140228357969367041" TargetMode="External" /><Relationship Id="rId729" Type="http://schemas.openxmlformats.org/officeDocument/2006/relationships/hyperlink" Target="https://twitter.com/#!/techieappy/status/1140389374317797387" TargetMode="External" /><Relationship Id="rId730" Type="http://schemas.openxmlformats.org/officeDocument/2006/relationships/hyperlink" Target="https://twitter.com/#!/techieappy/status/1141192083841200128" TargetMode="External" /><Relationship Id="rId731" Type="http://schemas.openxmlformats.org/officeDocument/2006/relationships/hyperlink" Target="https://twitter.com/#!/webgirltj/status/1141234434617663488" TargetMode="External" /><Relationship Id="rId732" Type="http://schemas.openxmlformats.org/officeDocument/2006/relationships/hyperlink" Target="https://twitter.com/#!/nlpwarrior/status/1141259299445981185" TargetMode="External" /><Relationship Id="rId733" Type="http://schemas.openxmlformats.org/officeDocument/2006/relationships/hyperlink" Target="https://twitter.com/#!/danijel49195594/status/1138486070872555521" TargetMode="External" /><Relationship Id="rId734" Type="http://schemas.openxmlformats.org/officeDocument/2006/relationships/hyperlink" Target="https://twitter.com/#!/danijel49195594/status/1141312557908729856" TargetMode="External" /><Relationship Id="rId735" Type="http://schemas.openxmlformats.org/officeDocument/2006/relationships/hyperlink" Target="https://twitter.com/#!/sorilbrans/status/1140672970005852160" TargetMode="External" /><Relationship Id="rId736" Type="http://schemas.openxmlformats.org/officeDocument/2006/relationships/hyperlink" Target="https://twitter.com/#!/sorilbrans/status/1141397744629821445" TargetMode="External" /><Relationship Id="rId737" Type="http://schemas.openxmlformats.org/officeDocument/2006/relationships/hyperlink" Target="https://twitter.com/#!/pnmcpherson/status/1138482902847578112" TargetMode="External" /><Relationship Id="rId738" Type="http://schemas.openxmlformats.org/officeDocument/2006/relationships/hyperlink" Target="https://twitter.com/#!/pnmcpherson/status/1138483605439623168" TargetMode="External" /><Relationship Id="rId739" Type="http://schemas.openxmlformats.org/officeDocument/2006/relationships/hyperlink" Target="https://twitter.com/#!/pnmcpherson/status/1138486099855069184" TargetMode="External" /><Relationship Id="rId740" Type="http://schemas.openxmlformats.org/officeDocument/2006/relationships/hyperlink" Target="https://twitter.com/#!/pnmcpherson/status/1138486813662695424" TargetMode="External" /><Relationship Id="rId741" Type="http://schemas.openxmlformats.org/officeDocument/2006/relationships/hyperlink" Target="https://twitter.com/#!/pnmcpherson/status/1138488107496497152" TargetMode="External" /><Relationship Id="rId742" Type="http://schemas.openxmlformats.org/officeDocument/2006/relationships/hyperlink" Target="https://twitter.com/#!/morelove_lessh8/status/1138487633821261828" TargetMode="External" /><Relationship Id="rId743" Type="http://schemas.openxmlformats.org/officeDocument/2006/relationships/hyperlink" Target="https://twitter.com/#!/gregorytsimpson/status/1138483889431883777" TargetMode="External" /><Relationship Id="rId744" Type="http://schemas.openxmlformats.org/officeDocument/2006/relationships/hyperlink" Target="https://twitter.com/#!/gregorytsimpson/status/1138476589614804992" TargetMode="External" /><Relationship Id="rId745" Type="http://schemas.openxmlformats.org/officeDocument/2006/relationships/hyperlink" Target="https://twitter.com/#!/gregorytsimpson/status/1138476878107480065" TargetMode="External" /><Relationship Id="rId746" Type="http://schemas.openxmlformats.org/officeDocument/2006/relationships/hyperlink" Target="https://twitter.com/#!/gregorytsimpson/status/1138479622440570887" TargetMode="External" /><Relationship Id="rId747" Type="http://schemas.openxmlformats.org/officeDocument/2006/relationships/hyperlink" Target="https://twitter.com/#!/gregorytsimpson/status/1138482586609696769" TargetMode="External" /><Relationship Id="rId748" Type="http://schemas.openxmlformats.org/officeDocument/2006/relationships/hyperlink" Target="https://twitter.com/#!/gregorytsimpson/status/1138486748839854081" TargetMode="External" /><Relationship Id="rId749" Type="http://schemas.openxmlformats.org/officeDocument/2006/relationships/hyperlink" Target="https://twitter.com/#!/gregorytsimpson/status/1138489542351175680" TargetMode="External" /><Relationship Id="rId750" Type="http://schemas.openxmlformats.org/officeDocument/2006/relationships/hyperlink" Target="https://twitter.com/#!/gregorytsimpson/status/1138491641659105280" TargetMode="External" /><Relationship Id="rId751" Type="http://schemas.openxmlformats.org/officeDocument/2006/relationships/hyperlink" Target="https://twitter.com/#!/gregorytsimpson/status/1138492641748930560" TargetMode="External" /><Relationship Id="rId752" Type="http://schemas.openxmlformats.org/officeDocument/2006/relationships/hyperlink" Target="https://twitter.com/#!/gregorytsimpson/status/1141052676165308416" TargetMode="External" /><Relationship Id="rId753" Type="http://schemas.openxmlformats.org/officeDocument/2006/relationships/hyperlink" Target="https://twitter.com/#!/gregorytsimpson/status/1141432751268278273" TargetMode="External" /><Relationship Id="rId754" Type="http://schemas.openxmlformats.org/officeDocument/2006/relationships/hyperlink" Target="https://twitter.com/#!/socialguru007/status/1140169402173796353" TargetMode="External" /><Relationship Id="rId755" Type="http://schemas.openxmlformats.org/officeDocument/2006/relationships/hyperlink" Target="https://twitter.com/#!/socialguru007/status/1140889239678324736" TargetMode="External" /><Relationship Id="rId756" Type="http://schemas.openxmlformats.org/officeDocument/2006/relationships/hyperlink" Target="https://twitter.com/#!/socialguru007/status/1141113882867466241" TargetMode="External" /><Relationship Id="rId757" Type="http://schemas.openxmlformats.org/officeDocument/2006/relationships/hyperlink" Target="https://twitter.com/#!/socialguru007/status/1141539182059200513" TargetMode="External" /><Relationship Id="rId758" Type="http://schemas.openxmlformats.org/officeDocument/2006/relationships/hyperlink" Target="https://twitter.com/#!/hashtagify/status/1141649429889507334" TargetMode="External" /><Relationship Id="rId759" Type="http://schemas.openxmlformats.org/officeDocument/2006/relationships/hyperlink" Target="https://twitter.com/#!/sweetypw88/status/1141736888736329731" TargetMode="External" /><Relationship Id="rId760" Type="http://schemas.openxmlformats.org/officeDocument/2006/relationships/hyperlink" Target="https://twitter.com/#!/nextwave/status/1141750320692961283" TargetMode="External" /><Relationship Id="rId761" Type="http://schemas.openxmlformats.org/officeDocument/2006/relationships/hyperlink" Target="https://twitter.com/#!/vrajshahspeaks/status/1138492354455920640" TargetMode="External" /><Relationship Id="rId762" Type="http://schemas.openxmlformats.org/officeDocument/2006/relationships/hyperlink" Target="https://twitter.com/#!/vrajshahspeaks/status/1138914248640344064" TargetMode="External" /><Relationship Id="rId763" Type="http://schemas.openxmlformats.org/officeDocument/2006/relationships/hyperlink" Target="https://twitter.com/#!/vrajshahspeaks/status/1141762347637153793" TargetMode="External" /><Relationship Id="rId764" Type="http://schemas.openxmlformats.org/officeDocument/2006/relationships/hyperlink" Target="https://twitter.com/#!/vrajshahspeaks/status/1138477048719003648" TargetMode="External" /><Relationship Id="rId765" Type="http://schemas.openxmlformats.org/officeDocument/2006/relationships/hyperlink" Target="https://twitter.com/#!/vrajshahspeaks/status/1138477108689285120" TargetMode="External" /><Relationship Id="rId766" Type="http://schemas.openxmlformats.org/officeDocument/2006/relationships/hyperlink" Target="https://twitter.com/#!/vrajshahspeaks/status/1138479013230522369" TargetMode="External" /><Relationship Id="rId767" Type="http://schemas.openxmlformats.org/officeDocument/2006/relationships/hyperlink" Target="https://twitter.com/#!/vrajshahspeaks/status/1138479535396085761" TargetMode="External" /><Relationship Id="rId768" Type="http://schemas.openxmlformats.org/officeDocument/2006/relationships/hyperlink" Target="https://twitter.com/#!/vrajshahspeaks/status/1138480279251763201" TargetMode="External" /><Relationship Id="rId769" Type="http://schemas.openxmlformats.org/officeDocument/2006/relationships/hyperlink" Target="https://twitter.com/#!/vrajshahspeaks/status/1138482899676684290" TargetMode="External" /><Relationship Id="rId770" Type="http://schemas.openxmlformats.org/officeDocument/2006/relationships/hyperlink" Target="https://twitter.com/#!/vrajshahspeaks/status/1138483736188604417" TargetMode="External" /><Relationship Id="rId771" Type="http://schemas.openxmlformats.org/officeDocument/2006/relationships/hyperlink" Target="https://twitter.com/#!/vrajshahspeaks/status/1138487484189331456" TargetMode="External" /><Relationship Id="rId772" Type="http://schemas.openxmlformats.org/officeDocument/2006/relationships/hyperlink" Target="https://twitter.com/#!/vrajshahspeaks/status/1138489431629946882" TargetMode="External" /><Relationship Id="rId773" Type="http://schemas.openxmlformats.org/officeDocument/2006/relationships/hyperlink" Target="https://twitter.com/#!/vrajshahspeaks/status/1138491143807614977" TargetMode="External" /><Relationship Id="rId774" Type="http://schemas.openxmlformats.org/officeDocument/2006/relationships/hyperlink" Target="https://twitter.com/#!/vrajshahspeaks/status/1138491835939250178" TargetMode="External" /><Relationship Id="rId775" Type="http://schemas.openxmlformats.org/officeDocument/2006/relationships/hyperlink" Target="https://twitter.com/#!/vrajshahspeaks/status/1140480626778202112" TargetMode="External" /><Relationship Id="rId776" Type="http://schemas.openxmlformats.org/officeDocument/2006/relationships/hyperlink" Target="https://twitter.com/#!/calocollective/status/1138480471975665664" TargetMode="External" /><Relationship Id="rId777" Type="http://schemas.openxmlformats.org/officeDocument/2006/relationships/hyperlink" Target="https://twitter.com/#!/calocollective/status/1138482428018798592" TargetMode="External" /><Relationship Id="rId778" Type="http://schemas.openxmlformats.org/officeDocument/2006/relationships/hyperlink" Target="https://twitter.com/#!/calocollective/status/1138483380264218624" TargetMode="External" /><Relationship Id="rId779" Type="http://schemas.openxmlformats.org/officeDocument/2006/relationships/hyperlink" Target="https://twitter.com/#!/ammarketing_nl/status/1138482585326276615" TargetMode="External" /><Relationship Id="rId780" Type="http://schemas.openxmlformats.org/officeDocument/2006/relationships/hyperlink" Target="https://twitter.com/#!/morelove_lessh8/status/1138477283814105089" TargetMode="External" /><Relationship Id="rId781" Type="http://schemas.openxmlformats.org/officeDocument/2006/relationships/hyperlink" Target="https://twitter.com/#!/morelove_lessh8/status/1138483910143348740" TargetMode="External" /><Relationship Id="rId782" Type="http://schemas.openxmlformats.org/officeDocument/2006/relationships/hyperlink" Target="https://twitter.com/#!/noble_vn/status/1138486205891395584" TargetMode="External" /><Relationship Id="rId783" Type="http://schemas.openxmlformats.org/officeDocument/2006/relationships/hyperlink" Target="https://twitter.com/#!/ammarketing_nl/status/1138486311684382727" TargetMode="External" /><Relationship Id="rId784" Type="http://schemas.openxmlformats.org/officeDocument/2006/relationships/hyperlink" Target="https://twitter.com/#!/zelstom/status/1138476699237126150" TargetMode="External" /><Relationship Id="rId785" Type="http://schemas.openxmlformats.org/officeDocument/2006/relationships/hyperlink" Target="https://twitter.com/#!/zelstom/status/1138480607607119873" TargetMode="External" /><Relationship Id="rId786" Type="http://schemas.openxmlformats.org/officeDocument/2006/relationships/hyperlink" Target="https://twitter.com/#!/morelove_lessh8/status/1138479587489406976" TargetMode="External" /><Relationship Id="rId787" Type="http://schemas.openxmlformats.org/officeDocument/2006/relationships/hyperlink" Target="https://twitter.com/#!/noble_vn/status/1138482656314875905" TargetMode="External" /><Relationship Id="rId788" Type="http://schemas.openxmlformats.org/officeDocument/2006/relationships/hyperlink" Target="https://twitter.com/#!/noble_vn/status/1138482741534756866" TargetMode="External" /><Relationship Id="rId789" Type="http://schemas.openxmlformats.org/officeDocument/2006/relationships/hyperlink" Target="https://twitter.com/#!/noble_vn/status/1138483795370348545" TargetMode="External" /><Relationship Id="rId790" Type="http://schemas.openxmlformats.org/officeDocument/2006/relationships/hyperlink" Target="https://twitter.com/#!/noble_vn/status/1138486907350978563" TargetMode="External" /><Relationship Id="rId791" Type="http://schemas.openxmlformats.org/officeDocument/2006/relationships/hyperlink" Target="https://twitter.com/#!/noble_vn/status/1138487981898162178" TargetMode="External" /><Relationship Id="rId792" Type="http://schemas.openxmlformats.org/officeDocument/2006/relationships/hyperlink" Target="https://twitter.com/#!/noble_vn/status/1138489728716759041" TargetMode="External" /><Relationship Id="rId793" Type="http://schemas.openxmlformats.org/officeDocument/2006/relationships/hyperlink" Target="https://twitter.com/#!/noble_vn/status/1138489814385401859" TargetMode="External" /><Relationship Id="rId794" Type="http://schemas.openxmlformats.org/officeDocument/2006/relationships/hyperlink" Target="https://twitter.com/#!/noble_vn/status/1138490915826360327" TargetMode="External" /><Relationship Id="rId795" Type="http://schemas.openxmlformats.org/officeDocument/2006/relationships/hyperlink" Target="https://twitter.com/#!/jenniferbakerco/status/1138478774788481024" TargetMode="External" /><Relationship Id="rId796" Type="http://schemas.openxmlformats.org/officeDocument/2006/relationships/hyperlink" Target="https://twitter.com/#!/jenniferbakerco/status/1138478916090368000" TargetMode="External" /><Relationship Id="rId797" Type="http://schemas.openxmlformats.org/officeDocument/2006/relationships/hyperlink" Target="https://twitter.com/#!/jenniferbakerco/status/1138481847078465540" TargetMode="External" /><Relationship Id="rId798" Type="http://schemas.openxmlformats.org/officeDocument/2006/relationships/hyperlink" Target="https://twitter.com/#!/jenniferbakerco/status/1138485931147759616" TargetMode="External" /><Relationship Id="rId799" Type="http://schemas.openxmlformats.org/officeDocument/2006/relationships/hyperlink" Target="https://twitter.com/#!/jenniferbakerco/status/1138487326030663682" TargetMode="External" /><Relationship Id="rId800" Type="http://schemas.openxmlformats.org/officeDocument/2006/relationships/hyperlink" Target="https://twitter.com/#!/jenniferbakerco/status/1138488317903888389" TargetMode="External" /><Relationship Id="rId801" Type="http://schemas.openxmlformats.org/officeDocument/2006/relationships/hyperlink" Target="https://twitter.com/#!/jenniferbakerco/status/1138488892980682759" TargetMode="External" /><Relationship Id="rId802" Type="http://schemas.openxmlformats.org/officeDocument/2006/relationships/hyperlink" Target="https://twitter.com/#!/jenniferbakerco/status/1138490592919465987" TargetMode="External" /><Relationship Id="rId803" Type="http://schemas.openxmlformats.org/officeDocument/2006/relationships/hyperlink" Target="https://twitter.com/#!/ammarketing_nl/status/1138486386913357826" TargetMode="External" /><Relationship Id="rId804" Type="http://schemas.openxmlformats.org/officeDocument/2006/relationships/hyperlink" Target="https://twitter.com/#!/mycorporation/status/1138482096882606080" TargetMode="External" /><Relationship Id="rId805" Type="http://schemas.openxmlformats.org/officeDocument/2006/relationships/hyperlink" Target="https://twitter.com/#!/mycorporation/status/1138488478520434688" TargetMode="External" /><Relationship Id="rId806" Type="http://schemas.openxmlformats.org/officeDocument/2006/relationships/hyperlink" Target="https://twitter.com/#!/mycorporation/status/1138488927155699713" TargetMode="External" /><Relationship Id="rId807" Type="http://schemas.openxmlformats.org/officeDocument/2006/relationships/hyperlink" Target="https://twitter.com/#!/mycorporation/status/1138490909027213312" TargetMode="External" /><Relationship Id="rId808" Type="http://schemas.openxmlformats.org/officeDocument/2006/relationships/hyperlink" Target="https://twitter.com/#!/ammarketing_nl/status/1138490185639968769" TargetMode="External" /><Relationship Id="rId809" Type="http://schemas.openxmlformats.org/officeDocument/2006/relationships/hyperlink" Target="https://twitter.com/#!/imananahuja/status/1138490273296785408" TargetMode="External" /><Relationship Id="rId810" Type="http://schemas.openxmlformats.org/officeDocument/2006/relationships/hyperlink" Target="https://twitter.com/#!/imananahuja/status/1138492495325814784" TargetMode="External" /><Relationship Id="rId811" Type="http://schemas.openxmlformats.org/officeDocument/2006/relationships/hyperlink" Target="https://twitter.com/#!/imananahuja/status/1138496544087433218" TargetMode="External" /><Relationship Id="rId812" Type="http://schemas.openxmlformats.org/officeDocument/2006/relationships/hyperlink" Target="https://twitter.com/#!/imananahuja/status/1138497542063370250" TargetMode="External" /><Relationship Id="rId813" Type="http://schemas.openxmlformats.org/officeDocument/2006/relationships/hyperlink" Target="https://twitter.com/#!/ammarketing_nl/status/1138497646518308865" TargetMode="External" /><Relationship Id="rId814" Type="http://schemas.openxmlformats.org/officeDocument/2006/relationships/hyperlink" Target="https://twitter.com/#!/tapcrawlers/status/1138495544479948800" TargetMode="External" /><Relationship Id="rId815" Type="http://schemas.openxmlformats.org/officeDocument/2006/relationships/hyperlink" Target="https://twitter.com/#!/ammarketing_nl/status/1138497697483251712" TargetMode="External" /><Relationship Id="rId816" Type="http://schemas.openxmlformats.org/officeDocument/2006/relationships/hyperlink" Target="https://twitter.com/#!/blairepaiso/status/1138498698462126080" TargetMode="External" /><Relationship Id="rId817" Type="http://schemas.openxmlformats.org/officeDocument/2006/relationships/hyperlink" Target="https://twitter.com/#!/blairepaiso/status/1138499189460033536" TargetMode="External" /><Relationship Id="rId818" Type="http://schemas.openxmlformats.org/officeDocument/2006/relationships/hyperlink" Target="https://twitter.com/#!/blairepaiso/status/1138499553005408256" TargetMode="External" /><Relationship Id="rId819" Type="http://schemas.openxmlformats.org/officeDocument/2006/relationships/hyperlink" Target="https://twitter.com/#!/blairepaiso/status/1138499943763652608" TargetMode="External" /><Relationship Id="rId820" Type="http://schemas.openxmlformats.org/officeDocument/2006/relationships/hyperlink" Target="https://twitter.com/#!/blairepaiso/status/1138500447503732736" TargetMode="External" /><Relationship Id="rId821" Type="http://schemas.openxmlformats.org/officeDocument/2006/relationships/hyperlink" Target="https://twitter.com/#!/blairepaiso/status/1138501161101586432" TargetMode="External" /><Relationship Id="rId822" Type="http://schemas.openxmlformats.org/officeDocument/2006/relationships/hyperlink" Target="https://twitter.com/#!/ammarketing_nl/status/1138501411749212160" TargetMode="External" /><Relationship Id="rId823" Type="http://schemas.openxmlformats.org/officeDocument/2006/relationships/hyperlink" Target="https://twitter.com/#!/ammarketing_nl/status/1138501525947527168" TargetMode="External" /><Relationship Id="rId824" Type="http://schemas.openxmlformats.org/officeDocument/2006/relationships/hyperlink" Target="https://twitter.com/#!/paigedoerner/status/1138477232765186051" TargetMode="External" /><Relationship Id="rId825" Type="http://schemas.openxmlformats.org/officeDocument/2006/relationships/hyperlink" Target="https://twitter.com/#!/ammarketing_nl/status/1138505282450001923" TargetMode="External" /><Relationship Id="rId826" Type="http://schemas.openxmlformats.org/officeDocument/2006/relationships/hyperlink" Target="https://twitter.com/#!/brandi_rand/status/1138479079576023041" TargetMode="External" /><Relationship Id="rId827" Type="http://schemas.openxmlformats.org/officeDocument/2006/relationships/hyperlink" Target="https://twitter.com/#!/brandi_rand/status/1138479850921103362" TargetMode="External" /><Relationship Id="rId828" Type="http://schemas.openxmlformats.org/officeDocument/2006/relationships/hyperlink" Target="https://twitter.com/#!/brandi_rand/status/1138480569988329482" TargetMode="External" /><Relationship Id="rId829" Type="http://schemas.openxmlformats.org/officeDocument/2006/relationships/hyperlink" Target="https://twitter.com/#!/brandi_rand/status/1138482333022085125" TargetMode="External" /><Relationship Id="rId830" Type="http://schemas.openxmlformats.org/officeDocument/2006/relationships/hyperlink" Target="https://twitter.com/#!/brandi_rand/status/1138487591739805696" TargetMode="External" /><Relationship Id="rId831" Type="http://schemas.openxmlformats.org/officeDocument/2006/relationships/hyperlink" Target="https://twitter.com/#!/brandi_rand/status/1138490962487980034" TargetMode="External" /><Relationship Id="rId832" Type="http://schemas.openxmlformats.org/officeDocument/2006/relationships/hyperlink" Target="https://twitter.com/#!/brandi_rand/status/1138492171219329024" TargetMode="External" /><Relationship Id="rId833" Type="http://schemas.openxmlformats.org/officeDocument/2006/relationships/hyperlink" Target="https://twitter.com/#!/ammarketing_nl/status/1138482684081180673" TargetMode="External" /><Relationship Id="rId834" Type="http://schemas.openxmlformats.org/officeDocument/2006/relationships/hyperlink" Target="https://twitter.com/#!/ammarketing_nl/status/1138505321503186944" TargetMode="External" /><Relationship Id="rId835" Type="http://schemas.openxmlformats.org/officeDocument/2006/relationships/hyperlink" Target="https://twitter.com/#!/nismpulse/status/1140292455251742721" TargetMode="External" /><Relationship Id="rId836" Type="http://schemas.openxmlformats.org/officeDocument/2006/relationships/hyperlink" Target="https://twitter.com/#!/ammarketing_nl/status/1140294568782499840" TargetMode="External" /><Relationship Id="rId837" Type="http://schemas.openxmlformats.org/officeDocument/2006/relationships/hyperlink" Target="https://twitter.com/#!/jaimeshine/status/1141003475108749312" TargetMode="External" /><Relationship Id="rId838" Type="http://schemas.openxmlformats.org/officeDocument/2006/relationships/hyperlink" Target="https://twitter.com/#!/ammarketing_nl/status/1141004226837000193" TargetMode="External" /><Relationship Id="rId839" Type="http://schemas.openxmlformats.org/officeDocument/2006/relationships/hyperlink" Target="https://twitter.com/#!/ammarketing_nl/status/1138471237578043392" TargetMode="External" /><Relationship Id="rId840" Type="http://schemas.openxmlformats.org/officeDocument/2006/relationships/hyperlink" Target="https://twitter.com/#!/ammarketing_nl/status/1138478859312123904" TargetMode="External" /><Relationship Id="rId841" Type="http://schemas.openxmlformats.org/officeDocument/2006/relationships/hyperlink" Target="https://twitter.com/#!/ammarketing_nl/status/1138486334220374017" TargetMode="External" /><Relationship Id="rId842" Type="http://schemas.openxmlformats.org/officeDocument/2006/relationships/hyperlink" Target="https://twitter.com/#!/ammarketing_nl/status/1138490167306661890" TargetMode="External" /><Relationship Id="rId843" Type="http://schemas.openxmlformats.org/officeDocument/2006/relationships/hyperlink" Target="https://twitter.com/#!/ammarketing_nl/status/1138490208528285697" TargetMode="External" /><Relationship Id="rId844" Type="http://schemas.openxmlformats.org/officeDocument/2006/relationships/hyperlink" Target="https://twitter.com/#!/ammarketing_nl/status/1138493934110461954" TargetMode="External" /><Relationship Id="rId845" Type="http://schemas.openxmlformats.org/officeDocument/2006/relationships/hyperlink" Target="https://twitter.com/#!/ammarketing_nl/status/1141064559316340736" TargetMode="External" /><Relationship Id="rId846" Type="http://schemas.openxmlformats.org/officeDocument/2006/relationships/hyperlink" Target="https://twitter.com/#!/ammarketing_nl/status/1141728985715478528" TargetMode="External" /><Relationship Id="rId847" Type="http://schemas.openxmlformats.org/officeDocument/2006/relationships/hyperlink" Target="https://twitter.com/#!/ammarketing_nl/status/1141781825548935174" TargetMode="External" /><Relationship Id="rId848" Type="http://schemas.openxmlformats.org/officeDocument/2006/relationships/hyperlink" Target="https://twitter.com/#!/brandsdiscovery/status/1141780862423511040" TargetMode="External" /><Relationship Id="rId849" Type="http://schemas.openxmlformats.org/officeDocument/2006/relationships/hyperlink" Target="https://twitter.com/#!/brandsdiscovery/status/1141793843123281921" TargetMode="External" /><Relationship Id="rId850" Type="http://schemas.openxmlformats.org/officeDocument/2006/relationships/hyperlink" Target="https://twitter.com/#!/koomekevo/status/1141808060874276876" TargetMode="External" /><Relationship Id="rId851" Type="http://schemas.openxmlformats.org/officeDocument/2006/relationships/hyperlink" Target="https://twitter.com/#!/koomekevo/status/1141809648170876929" TargetMode="External" /><Relationship Id="rId852" Type="http://schemas.openxmlformats.org/officeDocument/2006/relationships/hyperlink" Target="https://twitter.com/#!/itskac/status/1141850022511820806" TargetMode="External" /><Relationship Id="rId853" Type="http://schemas.openxmlformats.org/officeDocument/2006/relationships/hyperlink" Target="https://twitter.com/#!/fraasco85/status/1141853645870379009" TargetMode="External" /><Relationship Id="rId854" Type="http://schemas.openxmlformats.org/officeDocument/2006/relationships/hyperlink" Target="https://twitter.com/#!/popup_2015/status/1141854727539449856" TargetMode="External" /><Relationship Id="rId855" Type="http://schemas.openxmlformats.org/officeDocument/2006/relationships/hyperlink" Target="https://twitter.com/#!/startupmag17/status/1141854891738054656" TargetMode="External" /><Relationship Id="rId856" Type="http://schemas.openxmlformats.org/officeDocument/2006/relationships/hyperlink" Target="https://twitter.com/#!/richardbouchez/status/1141855850098806790" TargetMode="External" /><Relationship Id="rId857" Type="http://schemas.openxmlformats.org/officeDocument/2006/relationships/hyperlink" Target="https://twitter.com/#!/agencysimply/status/1138543583869452293" TargetMode="External" /><Relationship Id="rId858" Type="http://schemas.openxmlformats.org/officeDocument/2006/relationships/hyperlink" Target="https://twitter.com/#!/agencysimply/status/1141871482819268608" TargetMode="External" /><Relationship Id="rId859" Type="http://schemas.openxmlformats.org/officeDocument/2006/relationships/hyperlink" Target="https://twitter.com/#!/supersaiyantoto/status/1141912670494310400" TargetMode="External" /><Relationship Id="rId860" Type="http://schemas.openxmlformats.org/officeDocument/2006/relationships/hyperlink" Target="https://twitter.com/#!/cooeesocialhq/status/1141945632707567616" TargetMode="External" /><Relationship Id="rId861" Type="http://schemas.openxmlformats.org/officeDocument/2006/relationships/hyperlink" Target="https://twitter.com/#!/manojpallai/status/1141964672003977216" TargetMode="External" /><Relationship Id="rId862" Type="http://schemas.openxmlformats.org/officeDocument/2006/relationships/hyperlink" Target="https://twitter.com/#!/brettdixon/status/1142091366626934784" TargetMode="External" /><Relationship Id="rId863" Type="http://schemas.openxmlformats.org/officeDocument/2006/relationships/hyperlink" Target="https://twitter.com/#!/dpomuk/status/1142093111679696896" TargetMode="External" /><Relationship Id="rId864" Type="http://schemas.openxmlformats.org/officeDocument/2006/relationships/hyperlink" Target="https://twitter.com/#!/morelove_lessh8/status/1138477931104280576" TargetMode="External" /><Relationship Id="rId865" Type="http://schemas.openxmlformats.org/officeDocument/2006/relationships/hyperlink" Target="https://twitter.com/#!/morelove_lessh8/status/1138478895823540234" TargetMode="External" /><Relationship Id="rId866" Type="http://schemas.openxmlformats.org/officeDocument/2006/relationships/hyperlink" Target="https://twitter.com/#!/morelove_lessh8/status/1138480446847815681" TargetMode="External" /><Relationship Id="rId867" Type="http://schemas.openxmlformats.org/officeDocument/2006/relationships/hyperlink" Target="https://twitter.com/#!/morelove_lessh8/status/1138481739217739778" TargetMode="External" /><Relationship Id="rId868" Type="http://schemas.openxmlformats.org/officeDocument/2006/relationships/hyperlink" Target="https://twitter.com/#!/morelove_lessh8/status/1138489009204842497" TargetMode="External" /><Relationship Id="rId869" Type="http://schemas.openxmlformats.org/officeDocument/2006/relationships/hyperlink" Target="https://twitter.com/#!/morelove_lessh8/status/1138489795511017473" TargetMode="External" /><Relationship Id="rId870" Type="http://schemas.openxmlformats.org/officeDocument/2006/relationships/hyperlink" Target="https://twitter.com/#!/socialmedia2day/status/1138480004772315136" TargetMode="External" /><Relationship Id="rId871" Type="http://schemas.openxmlformats.org/officeDocument/2006/relationships/hyperlink" Target="https://twitter.com/#!/sociallight_/status/1138487266853212160" TargetMode="External" /><Relationship Id="rId872" Type="http://schemas.openxmlformats.org/officeDocument/2006/relationships/hyperlink" Target="https://twitter.com/#!/sociallight_/status/1138489467684249606" TargetMode="External" /><Relationship Id="rId873" Type="http://schemas.openxmlformats.org/officeDocument/2006/relationships/hyperlink" Target="https://twitter.com/#!/socialmedia2day/status/1138488793844060166" TargetMode="External" /><Relationship Id="rId874" Type="http://schemas.openxmlformats.org/officeDocument/2006/relationships/hyperlink" Target="https://twitter.com/#!/socialmedia2day/status/1138489639088590848" TargetMode="External" /><Relationship Id="rId875" Type="http://schemas.openxmlformats.org/officeDocument/2006/relationships/hyperlink" Target="https://twitter.com/#!/sociallight_/status/1138483215465943040" TargetMode="External" /><Relationship Id="rId876" Type="http://schemas.openxmlformats.org/officeDocument/2006/relationships/hyperlink" Target="https://twitter.com/#!/sociallight_/status/1138487042617290753" TargetMode="External" /><Relationship Id="rId877" Type="http://schemas.openxmlformats.org/officeDocument/2006/relationships/hyperlink" Target="https://twitter.com/#!/monisbukhari/status/1138461237283631104" TargetMode="External" /><Relationship Id="rId878" Type="http://schemas.openxmlformats.org/officeDocument/2006/relationships/hyperlink" Target="https://twitter.com/#!/monisbukhari/status/1138468723285794816" TargetMode="External" /><Relationship Id="rId879" Type="http://schemas.openxmlformats.org/officeDocument/2006/relationships/hyperlink" Target="https://twitter.com/#!/monisbukhari/status/1138476292448358400" TargetMode="External" /><Relationship Id="rId880" Type="http://schemas.openxmlformats.org/officeDocument/2006/relationships/hyperlink" Target="https://twitter.com/#!/monisbukhari/status/1138478818224742400" TargetMode="External" /><Relationship Id="rId881" Type="http://schemas.openxmlformats.org/officeDocument/2006/relationships/hyperlink" Target="https://twitter.com/#!/monisbukhari/status/1138478821819211782" TargetMode="External" /><Relationship Id="rId882" Type="http://schemas.openxmlformats.org/officeDocument/2006/relationships/hyperlink" Target="https://twitter.com/#!/monisbukhari/status/1138481349780807681" TargetMode="External" /><Relationship Id="rId883" Type="http://schemas.openxmlformats.org/officeDocument/2006/relationships/hyperlink" Target="https://twitter.com/#!/monisbukhari/status/1138481351710183425" TargetMode="External" /><Relationship Id="rId884" Type="http://schemas.openxmlformats.org/officeDocument/2006/relationships/hyperlink" Target="https://twitter.com/#!/monisbukhari/status/1138486360606748674" TargetMode="External" /><Relationship Id="rId885" Type="http://schemas.openxmlformats.org/officeDocument/2006/relationships/hyperlink" Target="https://twitter.com/#!/monisbukhari/status/1138486365514096640" TargetMode="External" /><Relationship Id="rId886" Type="http://schemas.openxmlformats.org/officeDocument/2006/relationships/hyperlink" Target="https://twitter.com/#!/monisbukhari/status/1138488846633590784" TargetMode="External" /><Relationship Id="rId887" Type="http://schemas.openxmlformats.org/officeDocument/2006/relationships/hyperlink" Target="https://twitter.com/#!/monisbukhari/status/1138491419365191680" TargetMode="External" /><Relationship Id="rId888" Type="http://schemas.openxmlformats.org/officeDocument/2006/relationships/hyperlink" Target="https://twitter.com/#!/monisbukhari/status/1138491422829686786" TargetMode="External" /><Relationship Id="rId889" Type="http://schemas.openxmlformats.org/officeDocument/2006/relationships/hyperlink" Target="https://twitter.com/#!/monisbukhari/status/1138491427804078081" TargetMode="External" /><Relationship Id="rId890" Type="http://schemas.openxmlformats.org/officeDocument/2006/relationships/hyperlink" Target="https://twitter.com/#!/monisbukhari/status/1138491429628645377" TargetMode="External" /><Relationship Id="rId891" Type="http://schemas.openxmlformats.org/officeDocument/2006/relationships/hyperlink" Target="https://twitter.com/#!/monisbukhari/status/1138496417952129025" TargetMode="External" /><Relationship Id="rId892" Type="http://schemas.openxmlformats.org/officeDocument/2006/relationships/hyperlink" Target="https://twitter.com/#!/monisbukhari/status/1140220839054495749" TargetMode="External" /><Relationship Id="rId893" Type="http://schemas.openxmlformats.org/officeDocument/2006/relationships/hyperlink" Target="https://twitter.com/#!/monisbukhari/status/1140358003276820481" TargetMode="External" /><Relationship Id="rId894" Type="http://schemas.openxmlformats.org/officeDocument/2006/relationships/hyperlink" Target="https://twitter.com/#!/monisbukhari/status/1140477468974956545" TargetMode="External" /><Relationship Id="rId895" Type="http://schemas.openxmlformats.org/officeDocument/2006/relationships/hyperlink" Target="https://twitter.com/#!/monisbukhari/status/1140945724819103745" TargetMode="External" /><Relationship Id="rId896" Type="http://schemas.openxmlformats.org/officeDocument/2006/relationships/hyperlink" Target="https://twitter.com/#!/monisbukhari/status/1141062580460490752" TargetMode="External" /><Relationship Id="rId897" Type="http://schemas.openxmlformats.org/officeDocument/2006/relationships/hyperlink" Target="https://twitter.com/#!/monisbukhari/status/1141126766246936576" TargetMode="External" /><Relationship Id="rId898" Type="http://schemas.openxmlformats.org/officeDocument/2006/relationships/hyperlink" Target="https://twitter.com/#!/monisbukhari/status/1141199709723340801" TargetMode="External" /><Relationship Id="rId899" Type="http://schemas.openxmlformats.org/officeDocument/2006/relationships/hyperlink" Target="https://twitter.com/#!/monisbukhari/status/1141732589235056641" TargetMode="External" /><Relationship Id="rId900" Type="http://schemas.openxmlformats.org/officeDocument/2006/relationships/hyperlink" Target="https://twitter.com/#!/monisbukhari/status/1141848376360787969" TargetMode="External" /><Relationship Id="rId901" Type="http://schemas.openxmlformats.org/officeDocument/2006/relationships/hyperlink" Target="https://twitter.com/#!/monisbukhari/status/1142349120948101120" TargetMode="External" /><Relationship Id="rId902" Type="http://schemas.openxmlformats.org/officeDocument/2006/relationships/hyperlink" Target="https://twitter.com/#!/leadtail/status/1141727158714404865" TargetMode="External" /><Relationship Id="rId903" Type="http://schemas.openxmlformats.org/officeDocument/2006/relationships/hyperlink" Target="https://twitter.com/#!/dankmbp/status/1142385378529337345" TargetMode="External" /><Relationship Id="rId904" Type="http://schemas.openxmlformats.org/officeDocument/2006/relationships/hyperlink" Target="https://twitter.com/#!/bloggingtop25/status/1142385246446505984" TargetMode="External" /><Relationship Id="rId905" Type="http://schemas.openxmlformats.org/officeDocument/2006/relationships/hyperlink" Target="https://twitter.com/#!/scholezforum/status/1142385944433217536" TargetMode="External" /><Relationship Id="rId906" Type="http://schemas.openxmlformats.org/officeDocument/2006/relationships/hyperlink" Target="https://twitter.com/#!/maupanas/status/1142417721918926850" TargetMode="External" /><Relationship Id="rId907" Type="http://schemas.openxmlformats.org/officeDocument/2006/relationships/hyperlink" Target="https://twitter.com/#!/madalynsklar/status/1138480240467021825" TargetMode="External" /><Relationship Id="rId908" Type="http://schemas.openxmlformats.org/officeDocument/2006/relationships/hyperlink" Target="https://twitter.com/#!/franconegot/status/1138513505789927424" TargetMode="External" /><Relationship Id="rId909" Type="http://schemas.openxmlformats.org/officeDocument/2006/relationships/hyperlink" Target="https://twitter.com/#!/socialmedia2day/status/1138460828422811649" TargetMode="External" /><Relationship Id="rId910" Type="http://schemas.openxmlformats.org/officeDocument/2006/relationships/hyperlink" Target="https://twitter.com/#!/socialmedia2day/status/1138468289670262784" TargetMode="External" /><Relationship Id="rId911" Type="http://schemas.openxmlformats.org/officeDocument/2006/relationships/hyperlink" Target="https://twitter.com/#!/socialmedia2day/status/1138475845264297984" TargetMode="External" /><Relationship Id="rId912" Type="http://schemas.openxmlformats.org/officeDocument/2006/relationships/hyperlink" Target="https://twitter.com/#!/socialmedia2day/status/1138476373520068608" TargetMode="External" /><Relationship Id="rId913" Type="http://schemas.openxmlformats.org/officeDocument/2006/relationships/hyperlink" Target="https://twitter.com/#!/socialmedia2day/status/1138478081264562179" TargetMode="External" /><Relationship Id="rId914" Type="http://schemas.openxmlformats.org/officeDocument/2006/relationships/hyperlink" Target="https://twitter.com/#!/socialmedia2day/status/1138481229119053825" TargetMode="External" /><Relationship Id="rId915" Type="http://schemas.openxmlformats.org/officeDocument/2006/relationships/hyperlink" Target="https://twitter.com/#!/socialmedia2day/status/1138483524216983554" TargetMode="External" /><Relationship Id="rId916" Type="http://schemas.openxmlformats.org/officeDocument/2006/relationships/hyperlink" Target="https://twitter.com/#!/socialmedia2day/status/1138485923707068416" TargetMode="External" /><Relationship Id="rId917" Type="http://schemas.openxmlformats.org/officeDocument/2006/relationships/hyperlink" Target="https://twitter.com/#!/socialmedia2day/status/1138488113083367424" TargetMode="External" /><Relationship Id="rId918" Type="http://schemas.openxmlformats.org/officeDocument/2006/relationships/hyperlink" Target="https://twitter.com/#!/socialmedia2day/status/1138489944568193024" TargetMode="External" /><Relationship Id="rId919" Type="http://schemas.openxmlformats.org/officeDocument/2006/relationships/hyperlink" Target="https://twitter.com/#!/socialmedia2day/status/1138491306269904898" TargetMode="External" /><Relationship Id="rId920" Type="http://schemas.openxmlformats.org/officeDocument/2006/relationships/hyperlink" Target="https://twitter.com/#!/socialmedia2day/status/1138491307528208384" TargetMode="External" /><Relationship Id="rId921" Type="http://schemas.openxmlformats.org/officeDocument/2006/relationships/hyperlink" Target="https://twitter.com/#!/socialmedia2day/status/1138493502785032193" TargetMode="External" /><Relationship Id="rId922" Type="http://schemas.openxmlformats.org/officeDocument/2006/relationships/hyperlink" Target="https://twitter.com/#!/socialmedia2day/status/1140220075607244801" TargetMode="External" /><Relationship Id="rId923" Type="http://schemas.openxmlformats.org/officeDocument/2006/relationships/hyperlink" Target="https://twitter.com/#!/socialmedia2day/status/1140355932683218950" TargetMode="External" /><Relationship Id="rId924" Type="http://schemas.openxmlformats.org/officeDocument/2006/relationships/hyperlink" Target="https://twitter.com/#!/socialmedia2day/status/1140476717510942720" TargetMode="External" /><Relationship Id="rId925" Type="http://schemas.openxmlformats.org/officeDocument/2006/relationships/hyperlink" Target="https://twitter.com/#!/socialmedia2day/status/1140941019220971520" TargetMode="External" /><Relationship Id="rId926" Type="http://schemas.openxmlformats.org/officeDocument/2006/relationships/hyperlink" Target="https://twitter.com/#!/socialmedia2day/status/1141061833304027139" TargetMode="External" /><Relationship Id="rId927" Type="http://schemas.openxmlformats.org/officeDocument/2006/relationships/hyperlink" Target="https://twitter.com/#!/socialmedia2day/status/1141126040053583872" TargetMode="External" /><Relationship Id="rId928" Type="http://schemas.openxmlformats.org/officeDocument/2006/relationships/hyperlink" Target="https://twitter.com/#!/socialmedia2day/status/1141197692229554176" TargetMode="External" /><Relationship Id="rId929" Type="http://schemas.openxmlformats.org/officeDocument/2006/relationships/hyperlink" Target="https://twitter.com/#!/socialmedia2day/status/1141730168165285889" TargetMode="External" /><Relationship Id="rId930" Type="http://schemas.openxmlformats.org/officeDocument/2006/relationships/hyperlink" Target="https://twitter.com/#!/socialmedia2day/status/1141846982761295874" TargetMode="External" /><Relationship Id="rId931" Type="http://schemas.openxmlformats.org/officeDocument/2006/relationships/hyperlink" Target="https://twitter.com/#!/socialmedia2day/status/1142349087511126016" TargetMode="External" /><Relationship Id="rId932" Type="http://schemas.openxmlformats.org/officeDocument/2006/relationships/hyperlink" Target="https://twitter.com/#!/franconegot/status/1142676192283254785" TargetMode="External" /><Relationship Id="rId933" Type="http://schemas.openxmlformats.org/officeDocument/2006/relationships/hyperlink" Target="https://twitter.com/#!/bypeers/status/1142712426753744896" TargetMode="External" /><Relationship Id="rId934" Type="http://schemas.openxmlformats.org/officeDocument/2006/relationships/hyperlink" Target="https://twitter.com/#!/samirlahlabat/status/1140242720021274624" TargetMode="External" /><Relationship Id="rId935" Type="http://schemas.openxmlformats.org/officeDocument/2006/relationships/hyperlink" Target="https://twitter.com/#!/samirlahlabat/status/1142839869225492481" TargetMode="External" /><Relationship Id="rId936" Type="http://schemas.openxmlformats.org/officeDocument/2006/relationships/hyperlink" Target="https://api.twitter.com/1.1/geo/id/00486f39ae8bd30d.json" TargetMode="External" /><Relationship Id="rId937" Type="http://schemas.openxmlformats.org/officeDocument/2006/relationships/hyperlink" Target="https://api.twitter.com/1.1/geo/id/01e4b0c84959d430.json" TargetMode="External" /><Relationship Id="rId938" Type="http://schemas.openxmlformats.org/officeDocument/2006/relationships/hyperlink" Target="https://api.twitter.com/1.1/geo/id/272983f6b52c196e.json" TargetMode="External" /><Relationship Id="rId939" Type="http://schemas.openxmlformats.org/officeDocument/2006/relationships/hyperlink" Target="https://api.twitter.com/1.1/geo/id/272983f6b52c196e.json" TargetMode="External" /><Relationship Id="rId940" Type="http://schemas.openxmlformats.org/officeDocument/2006/relationships/hyperlink" Target="https://api.twitter.com/1.1/geo/id/272983f6b52c196e.json" TargetMode="External" /><Relationship Id="rId941" Type="http://schemas.openxmlformats.org/officeDocument/2006/relationships/hyperlink" Target="https://api.twitter.com/1.1/geo/id/272983f6b52c196e.json" TargetMode="External" /><Relationship Id="rId942" Type="http://schemas.openxmlformats.org/officeDocument/2006/relationships/hyperlink" Target="https://api.twitter.com/1.1/geo/id/272983f6b52c196e.json" TargetMode="External" /><Relationship Id="rId943" Type="http://schemas.openxmlformats.org/officeDocument/2006/relationships/hyperlink" Target="https://api.twitter.com/1.1/geo/id/272983f6b52c196e.json" TargetMode="External" /><Relationship Id="rId944" Type="http://schemas.openxmlformats.org/officeDocument/2006/relationships/hyperlink" Target="https://api.twitter.com/1.1/geo/id/272983f6b52c196e.json" TargetMode="External" /><Relationship Id="rId945" Type="http://schemas.openxmlformats.org/officeDocument/2006/relationships/hyperlink" Target="https://api.twitter.com/1.1/geo/id/272983f6b52c196e.json" TargetMode="External" /><Relationship Id="rId946" Type="http://schemas.openxmlformats.org/officeDocument/2006/relationships/comments" Target="../comments12.xml" /><Relationship Id="rId947" Type="http://schemas.openxmlformats.org/officeDocument/2006/relationships/vmlDrawing" Target="../drawings/vmlDrawing6.vml" /><Relationship Id="rId948" Type="http://schemas.openxmlformats.org/officeDocument/2006/relationships/table" Target="../tables/table22.xml" /><Relationship Id="rId94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ONMDHDIPS" TargetMode="External" /><Relationship Id="rId2" Type="http://schemas.openxmlformats.org/officeDocument/2006/relationships/hyperlink" Target="https://t.co/7sUaotdacY" TargetMode="External" /><Relationship Id="rId3" Type="http://schemas.openxmlformats.org/officeDocument/2006/relationships/hyperlink" Target="https://t.co/ooEn1l64HP" TargetMode="External" /><Relationship Id="rId4" Type="http://schemas.openxmlformats.org/officeDocument/2006/relationships/hyperlink" Target="https://t.co/oEiAuqaLCI" TargetMode="External" /><Relationship Id="rId5" Type="http://schemas.openxmlformats.org/officeDocument/2006/relationships/hyperlink" Target="https://t.co/aLihlssrnG" TargetMode="External" /><Relationship Id="rId6" Type="http://schemas.openxmlformats.org/officeDocument/2006/relationships/hyperlink" Target="http://t.co/JMt5ZSahQF" TargetMode="External" /><Relationship Id="rId7" Type="http://schemas.openxmlformats.org/officeDocument/2006/relationships/hyperlink" Target="https://t.co/GEI6sv4Vw9" TargetMode="External" /><Relationship Id="rId8" Type="http://schemas.openxmlformats.org/officeDocument/2006/relationships/hyperlink" Target="https://t.co/liaRaSEIAJ" TargetMode="External" /><Relationship Id="rId9" Type="http://schemas.openxmlformats.org/officeDocument/2006/relationships/hyperlink" Target="https://t.co/Oaeqp32FDf" TargetMode="External" /><Relationship Id="rId10" Type="http://schemas.openxmlformats.org/officeDocument/2006/relationships/hyperlink" Target="https://t.co/nEswCzr5xL" TargetMode="External" /><Relationship Id="rId11" Type="http://schemas.openxmlformats.org/officeDocument/2006/relationships/hyperlink" Target="http://t.co/4FyF32BjEV" TargetMode="External" /><Relationship Id="rId12" Type="http://schemas.openxmlformats.org/officeDocument/2006/relationships/hyperlink" Target="https://t.co/Fhohz4af4Y" TargetMode="External" /><Relationship Id="rId13" Type="http://schemas.openxmlformats.org/officeDocument/2006/relationships/hyperlink" Target="https://t.co/OvK5IbKIIt" TargetMode="External" /><Relationship Id="rId14" Type="http://schemas.openxmlformats.org/officeDocument/2006/relationships/hyperlink" Target="https://t.co/fvw2VlI4wh" TargetMode="External" /><Relationship Id="rId15" Type="http://schemas.openxmlformats.org/officeDocument/2006/relationships/hyperlink" Target="https://t.co/5LZ91byShP" TargetMode="External" /><Relationship Id="rId16" Type="http://schemas.openxmlformats.org/officeDocument/2006/relationships/hyperlink" Target="https://t.co/ceLMaSlRlB" TargetMode="External" /><Relationship Id="rId17" Type="http://schemas.openxmlformats.org/officeDocument/2006/relationships/hyperlink" Target="https://t.co/A565kBm1GR" TargetMode="External" /><Relationship Id="rId18" Type="http://schemas.openxmlformats.org/officeDocument/2006/relationships/hyperlink" Target="https://t.co/X3m125OTUl" TargetMode="External" /><Relationship Id="rId19" Type="http://schemas.openxmlformats.org/officeDocument/2006/relationships/hyperlink" Target="https://t.co/KPf7Kq0aAP" TargetMode="External" /><Relationship Id="rId20" Type="http://schemas.openxmlformats.org/officeDocument/2006/relationships/hyperlink" Target="https://t.co/QPgkxzUSOb" TargetMode="External" /><Relationship Id="rId21" Type="http://schemas.openxmlformats.org/officeDocument/2006/relationships/hyperlink" Target="https://t.co/cr1lvuHRxO" TargetMode="External" /><Relationship Id="rId22" Type="http://schemas.openxmlformats.org/officeDocument/2006/relationships/hyperlink" Target="http://t.co/rWOfYFYDmn" TargetMode="External" /><Relationship Id="rId23" Type="http://schemas.openxmlformats.org/officeDocument/2006/relationships/hyperlink" Target="https://t.co/MRoBUcVBm1" TargetMode="External" /><Relationship Id="rId24" Type="http://schemas.openxmlformats.org/officeDocument/2006/relationships/hyperlink" Target="https://t.co/7kQF605Dnu" TargetMode="External" /><Relationship Id="rId25" Type="http://schemas.openxmlformats.org/officeDocument/2006/relationships/hyperlink" Target="http://t.co/qbNCVnUy2E" TargetMode="External" /><Relationship Id="rId26" Type="http://schemas.openxmlformats.org/officeDocument/2006/relationships/hyperlink" Target="https://t.co/nDt2LyeqAB" TargetMode="External" /><Relationship Id="rId27" Type="http://schemas.openxmlformats.org/officeDocument/2006/relationships/hyperlink" Target="https://t.co/PltzWLPhCn" TargetMode="External" /><Relationship Id="rId28" Type="http://schemas.openxmlformats.org/officeDocument/2006/relationships/hyperlink" Target="https://t.co/MMVlpny36N" TargetMode="External" /><Relationship Id="rId29" Type="http://schemas.openxmlformats.org/officeDocument/2006/relationships/hyperlink" Target="https://t.co/Ci8CtxaeL9" TargetMode="External" /><Relationship Id="rId30" Type="http://schemas.openxmlformats.org/officeDocument/2006/relationships/hyperlink" Target="https://t.co/i35pQ8zmIv" TargetMode="External" /><Relationship Id="rId31" Type="http://schemas.openxmlformats.org/officeDocument/2006/relationships/hyperlink" Target="https://t.co/bYIC3b5qL3" TargetMode="External" /><Relationship Id="rId32" Type="http://schemas.openxmlformats.org/officeDocument/2006/relationships/hyperlink" Target="https://t.co/C70zwkc4hD" TargetMode="External" /><Relationship Id="rId33" Type="http://schemas.openxmlformats.org/officeDocument/2006/relationships/hyperlink" Target="https://t.co/7seTRQ4vky" TargetMode="External" /><Relationship Id="rId34" Type="http://schemas.openxmlformats.org/officeDocument/2006/relationships/hyperlink" Target="https://t.co/yK3BjD8zeP" TargetMode="External" /><Relationship Id="rId35" Type="http://schemas.openxmlformats.org/officeDocument/2006/relationships/hyperlink" Target="https://t.co/ftGOK9h0Bv" TargetMode="External" /><Relationship Id="rId36" Type="http://schemas.openxmlformats.org/officeDocument/2006/relationships/hyperlink" Target="https://t.co/xp5AcWQDAR" TargetMode="External" /><Relationship Id="rId37" Type="http://schemas.openxmlformats.org/officeDocument/2006/relationships/hyperlink" Target="https://t.co/ndA7B6o88x" TargetMode="External" /><Relationship Id="rId38" Type="http://schemas.openxmlformats.org/officeDocument/2006/relationships/hyperlink" Target="https://t.co/CiyZnkhchp" TargetMode="External" /><Relationship Id="rId39" Type="http://schemas.openxmlformats.org/officeDocument/2006/relationships/hyperlink" Target="https://t.co/4BGwg8BeWH" TargetMode="External" /><Relationship Id="rId40" Type="http://schemas.openxmlformats.org/officeDocument/2006/relationships/hyperlink" Target="https://t.co/e2DoIMFnl4" TargetMode="External" /><Relationship Id="rId41" Type="http://schemas.openxmlformats.org/officeDocument/2006/relationships/hyperlink" Target="https://t.co/aArwPsKg5u" TargetMode="External" /><Relationship Id="rId42" Type="http://schemas.openxmlformats.org/officeDocument/2006/relationships/hyperlink" Target="http://t.co/5sYa7iII7R" TargetMode="External" /><Relationship Id="rId43" Type="http://schemas.openxmlformats.org/officeDocument/2006/relationships/hyperlink" Target="https://t.co/U2C7zsYoU1" TargetMode="External" /><Relationship Id="rId44" Type="http://schemas.openxmlformats.org/officeDocument/2006/relationships/hyperlink" Target="http://t.co/rjbuETYnH7" TargetMode="External" /><Relationship Id="rId45" Type="http://schemas.openxmlformats.org/officeDocument/2006/relationships/hyperlink" Target="https://t.co/ebYwIQkN5J" TargetMode="External" /><Relationship Id="rId46" Type="http://schemas.openxmlformats.org/officeDocument/2006/relationships/hyperlink" Target="https://t.co/n7WtOZMJk2" TargetMode="External" /><Relationship Id="rId47" Type="http://schemas.openxmlformats.org/officeDocument/2006/relationships/hyperlink" Target="http://t.co/nUSorlxU6C" TargetMode="External" /><Relationship Id="rId48" Type="http://schemas.openxmlformats.org/officeDocument/2006/relationships/hyperlink" Target="http://t.co/zjrIG0czkR" TargetMode="External" /><Relationship Id="rId49" Type="http://schemas.openxmlformats.org/officeDocument/2006/relationships/hyperlink" Target="https://t.co/PcjgK3waOY" TargetMode="External" /><Relationship Id="rId50" Type="http://schemas.openxmlformats.org/officeDocument/2006/relationships/hyperlink" Target="http://t.co/4SjO8rufud" TargetMode="External" /><Relationship Id="rId51" Type="http://schemas.openxmlformats.org/officeDocument/2006/relationships/hyperlink" Target="https://t.co/vQPJT7ziNO" TargetMode="External" /><Relationship Id="rId52" Type="http://schemas.openxmlformats.org/officeDocument/2006/relationships/hyperlink" Target="https://t.co/3Pz1X8OtX6" TargetMode="External" /><Relationship Id="rId53" Type="http://schemas.openxmlformats.org/officeDocument/2006/relationships/hyperlink" Target="https://t.co/KCV8MUECbn" TargetMode="External" /><Relationship Id="rId54" Type="http://schemas.openxmlformats.org/officeDocument/2006/relationships/hyperlink" Target="https://t.co/3s3ZmZpLZD" TargetMode="External" /><Relationship Id="rId55" Type="http://schemas.openxmlformats.org/officeDocument/2006/relationships/hyperlink" Target="https://t.co/xswnD9Oilj" TargetMode="External" /><Relationship Id="rId56" Type="http://schemas.openxmlformats.org/officeDocument/2006/relationships/hyperlink" Target="https://t.co/fFUDDsiVuZ" TargetMode="External" /><Relationship Id="rId57" Type="http://schemas.openxmlformats.org/officeDocument/2006/relationships/hyperlink" Target="https://t.co/8HFFyF4QWk" TargetMode="External" /><Relationship Id="rId58" Type="http://schemas.openxmlformats.org/officeDocument/2006/relationships/hyperlink" Target="http://t.co/hMS2zbIezG" TargetMode="External" /><Relationship Id="rId59" Type="http://schemas.openxmlformats.org/officeDocument/2006/relationships/hyperlink" Target="http://t.co/E1j9FVRjVa" TargetMode="External" /><Relationship Id="rId60" Type="http://schemas.openxmlformats.org/officeDocument/2006/relationships/hyperlink" Target="https://t.co/GZ3obtsCQd" TargetMode="External" /><Relationship Id="rId61" Type="http://schemas.openxmlformats.org/officeDocument/2006/relationships/hyperlink" Target="https://t.co/L4svASHgfd" TargetMode="External" /><Relationship Id="rId62" Type="http://schemas.openxmlformats.org/officeDocument/2006/relationships/hyperlink" Target="https://t.co/U3pC8zP7JF" TargetMode="External" /><Relationship Id="rId63" Type="http://schemas.openxmlformats.org/officeDocument/2006/relationships/hyperlink" Target="https://t.co/lXUu797Mxg" TargetMode="External" /><Relationship Id="rId64" Type="http://schemas.openxmlformats.org/officeDocument/2006/relationships/hyperlink" Target="https://t.co/Ub5quRSFER" TargetMode="External" /><Relationship Id="rId65" Type="http://schemas.openxmlformats.org/officeDocument/2006/relationships/hyperlink" Target="https://t.co/q45FUPW0PE" TargetMode="External" /><Relationship Id="rId66" Type="http://schemas.openxmlformats.org/officeDocument/2006/relationships/hyperlink" Target="https://t.co/bDV45uDPDE" TargetMode="External" /><Relationship Id="rId67" Type="http://schemas.openxmlformats.org/officeDocument/2006/relationships/hyperlink" Target="https://t.co/SfGS1nlUDM" TargetMode="External" /><Relationship Id="rId68" Type="http://schemas.openxmlformats.org/officeDocument/2006/relationships/hyperlink" Target="https://t.co/ok3eozlyzP" TargetMode="External" /><Relationship Id="rId69" Type="http://schemas.openxmlformats.org/officeDocument/2006/relationships/hyperlink" Target="https://t.co/9IPBSrh0VP" TargetMode="External" /><Relationship Id="rId70" Type="http://schemas.openxmlformats.org/officeDocument/2006/relationships/hyperlink" Target="https://t.co/jel783U7Dd" TargetMode="External" /><Relationship Id="rId71" Type="http://schemas.openxmlformats.org/officeDocument/2006/relationships/hyperlink" Target="https://t.co/HUn9byIPeC" TargetMode="External" /><Relationship Id="rId72" Type="http://schemas.openxmlformats.org/officeDocument/2006/relationships/hyperlink" Target="https://t.co/ZaMcfq8pZU" TargetMode="External" /><Relationship Id="rId73" Type="http://schemas.openxmlformats.org/officeDocument/2006/relationships/hyperlink" Target="https://t.co/ISpCcwqlH3" TargetMode="External" /><Relationship Id="rId74" Type="http://schemas.openxmlformats.org/officeDocument/2006/relationships/hyperlink" Target="https://t.co/yJarz6jYLR" TargetMode="External" /><Relationship Id="rId75" Type="http://schemas.openxmlformats.org/officeDocument/2006/relationships/hyperlink" Target="https://t.co/HySqUVoDAI" TargetMode="External" /><Relationship Id="rId76" Type="http://schemas.openxmlformats.org/officeDocument/2006/relationships/hyperlink" Target="https://t.co/GsJg0XG6NW" TargetMode="External" /><Relationship Id="rId77" Type="http://schemas.openxmlformats.org/officeDocument/2006/relationships/hyperlink" Target="https://t.co/7ORgL12Ugb" TargetMode="External" /><Relationship Id="rId78" Type="http://schemas.openxmlformats.org/officeDocument/2006/relationships/hyperlink" Target="https://t.co/1KKakUEGxa" TargetMode="External" /><Relationship Id="rId79" Type="http://schemas.openxmlformats.org/officeDocument/2006/relationships/hyperlink" Target="https://t.co/vtkdL47Gji" TargetMode="External" /><Relationship Id="rId80" Type="http://schemas.openxmlformats.org/officeDocument/2006/relationships/hyperlink" Target="http://t.co/Cz0K0CqAgO" TargetMode="External" /><Relationship Id="rId81" Type="http://schemas.openxmlformats.org/officeDocument/2006/relationships/hyperlink" Target="https://t.co/KzuBaZuxDP" TargetMode="External" /><Relationship Id="rId82" Type="http://schemas.openxmlformats.org/officeDocument/2006/relationships/hyperlink" Target="http://t.co/AnVqCC7bHg" TargetMode="External" /><Relationship Id="rId83" Type="http://schemas.openxmlformats.org/officeDocument/2006/relationships/hyperlink" Target="https://t.co/nJBluNrAdF" TargetMode="External" /><Relationship Id="rId84" Type="http://schemas.openxmlformats.org/officeDocument/2006/relationships/hyperlink" Target="https://t.co/5FTYp08ePh" TargetMode="External" /><Relationship Id="rId85" Type="http://schemas.openxmlformats.org/officeDocument/2006/relationships/hyperlink" Target="https://t.co/ERnSAUp1WC" TargetMode="External" /><Relationship Id="rId86" Type="http://schemas.openxmlformats.org/officeDocument/2006/relationships/hyperlink" Target="https://t.co/YtJz0u6ekv" TargetMode="External" /><Relationship Id="rId87" Type="http://schemas.openxmlformats.org/officeDocument/2006/relationships/hyperlink" Target="https://t.co/ZgOF2x5plk" TargetMode="External" /><Relationship Id="rId88" Type="http://schemas.openxmlformats.org/officeDocument/2006/relationships/hyperlink" Target="http://t.co/dJlbYmgUTG" TargetMode="External" /><Relationship Id="rId89" Type="http://schemas.openxmlformats.org/officeDocument/2006/relationships/hyperlink" Target="https://t.co/KQbYD9JeR2" TargetMode="External" /><Relationship Id="rId90" Type="http://schemas.openxmlformats.org/officeDocument/2006/relationships/hyperlink" Target="https://t.co/aGNbPPnxuH" TargetMode="External" /><Relationship Id="rId91" Type="http://schemas.openxmlformats.org/officeDocument/2006/relationships/hyperlink" Target="https://t.co/rDxPcZxbnR" TargetMode="External" /><Relationship Id="rId92" Type="http://schemas.openxmlformats.org/officeDocument/2006/relationships/hyperlink" Target="https://t.co/fxPseJQMrM" TargetMode="External" /><Relationship Id="rId93" Type="http://schemas.openxmlformats.org/officeDocument/2006/relationships/hyperlink" Target="http://t.co/kYnR3c37uT" TargetMode="External" /><Relationship Id="rId94" Type="http://schemas.openxmlformats.org/officeDocument/2006/relationships/hyperlink" Target="http://t.co/mSIOYh9Otp" TargetMode="External" /><Relationship Id="rId95" Type="http://schemas.openxmlformats.org/officeDocument/2006/relationships/hyperlink" Target="http://t.co/ecrMaPhis9" TargetMode="External" /><Relationship Id="rId96" Type="http://schemas.openxmlformats.org/officeDocument/2006/relationships/hyperlink" Target="https://t.co/wVulKuROWG" TargetMode="External" /><Relationship Id="rId97" Type="http://schemas.openxmlformats.org/officeDocument/2006/relationships/hyperlink" Target="http://t.co/CFvkOAGa4B" TargetMode="External" /><Relationship Id="rId98" Type="http://schemas.openxmlformats.org/officeDocument/2006/relationships/hyperlink" Target="https://t.co/SBrULeEKat" TargetMode="External" /><Relationship Id="rId99" Type="http://schemas.openxmlformats.org/officeDocument/2006/relationships/hyperlink" Target="https://t.co/X7jQUZdrjr" TargetMode="External" /><Relationship Id="rId100" Type="http://schemas.openxmlformats.org/officeDocument/2006/relationships/hyperlink" Target="https://t.co/SIsu3McNas" TargetMode="External" /><Relationship Id="rId101" Type="http://schemas.openxmlformats.org/officeDocument/2006/relationships/hyperlink" Target="https://t.co/ZvnpheZnsJ" TargetMode="External" /><Relationship Id="rId102" Type="http://schemas.openxmlformats.org/officeDocument/2006/relationships/hyperlink" Target="http://t.co/ei9ii8DwcW" TargetMode="External" /><Relationship Id="rId103" Type="http://schemas.openxmlformats.org/officeDocument/2006/relationships/hyperlink" Target="https://t.co/uWd01Pzvva" TargetMode="External" /><Relationship Id="rId104" Type="http://schemas.openxmlformats.org/officeDocument/2006/relationships/hyperlink" Target="http://t.co/izj3PveHoy" TargetMode="External" /><Relationship Id="rId105" Type="http://schemas.openxmlformats.org/officeDocument/2006/relationships/hyperlink" Target="https://t.co/LF3kvn8yyA" TargetMode="External" /><Relationship Id="rId106" Type="http://schemas.openxmlformats.org/officeDocument/2006/relationships/hyperlink" Target="http://t.co/13SxMlpVXI" TargetMode="External" /><Relationship Id="rId107" Type="http://schemas.openxmlformats.org/officeDocument/2006/relationships/hyperlink" Target="https://t.co/FhQRHU7l8Y" TargetMode="External" /><Relationship Id="rId108" Type="http://schemas.openxmlformats.org/officeDocument/2006/relationships/hyperlink" Target="https://t.co/FhQRHU7l8Y" TargetMode="External" /><Relationship Id="rId109" Type="http://schemas.openxmlformats.org/officeDocument/2006/relationships/hyperlink" Target="https://t.co/XjM1aHpC3F" TargetMode="External" /><Relationship Id="rId110" Type="http://schemas.openxmlformats.org/officeDocument/2006/relationships/hyperlink" Target="https://t.co/uJJvxkRtyn" TargetMode="External" /><Relationship Id="rId111" Type="http://schemas.openxmlformats.org/officeDocument/2006/relationships/hyperlink" Target="https://t.co/Oq8Jrlatj5" TargetMode="External" /><Relationship Id="rId112" Type="http://schemas.openxmlformats.org/officeDocument/2006/relationships/hyperlink" Target="https://t.co/9xpSG8HHrY" TargetMode="External" /><Relationship Id="rId113" Type="http://schemas.openxmlformats.org/officeDocument/2006/relationships/hyperlink" Target="https://t.co/Qmv60BTNH8" TargetMode="External" /><Relationship Id="rId114" Type="http://schemas.openxmlformats.org/officeDocument/2006/relationships/hyperlink" Target="http://t.co/emb0zaHiCn" TargetMode="External" /><Relationship Id="rId115" Type="http://schemas.openxmlformats.org/officeDocument/2006/relationships/hyperlink" Target="https://t.co/ysKrXdOpje" TargetMode="External" /><Relationship Id="rId116" Type="http://schemas.openxmlformats.org/officeDocument/2006/relationships/hyperlink" Target="https://t.co/NoBG1nMQym" TargetMode="External" /><Relationship Id="rId117" Type="http://schemas.openxmlformats.org/officeDocument/2006/relationships/hyperlink" Target="https://t.co/nmvLPtwMLK" TargetMode="External" /><Relationship Id="rId118" Type="http://schemas.openxmlformats.org/officeDocument/2006/relationships/hyperlink" Target="https://t.co/t3LT6bNaTe" TargetMode="External" /><Relationship Id="rId119" Type="http://schemas.openxmlformats.org/officeDocument/2006/relationships/hyperlink" Target="https://t.co/i8G2pUzkVh" TargetMode="External" /><Relationship Id="rId120" Type="http://schemas.openxmlformats.org/officeDocument/2006/relationships/hyperlink" Target="https://t.co/quQiJ3OAlD" TargetMode="External" /><Relationship Id="rId121" Type="http://schemas.openxmlformats.org/officeDocument/2006/relationships/hyperlink" Target="https://t.co/2FjY56WHNJ" TargetMode="External" /><Relationship Id="rId122" Type="http://schemas.openxmlformats.org/officeDocument/2006/relationships/hyperlink" Target="https://t.co/FrevbGeZGW" TargetMode="External" /><Relationship Id="rId123" Type="http://schemas.openxmlformats.org/officeDocument/2006/relationships/hyperlink" Target="https://t.co/stkpgntUis" TargetMode="External" /><Relationship Id="rId124" Type="http://schemas.openxmlformats.org/officeDocument/2006/relationships/hyperlink" Target="https://t.co/9UuSGWPY0C" TargetMode="External" /><Relationship Id="rId125" Type="http://schemas.openxmlformats.org/officeDocument/2006/relationships/hyperlink" Target="https://t.co/qWsRXeXFoY" TargetMode="External" /><Relationship Id="rId126" Type="http://schemas.openxmlformats.org/officeDocument/2006/relationships/hyperlink" Target="https://t.co/ckVfJdggkJ" TargetMode="External" /><Relationship Id="rId127" Type="http://schemas.openxmlformats.org/officeDocument/2006/relationships/hyperlink" Target="https://pbs.twimg.com/profile_banners/2179348804/1524915026" TargetMode="External" /><Relationship Id="rId128" Type="http://schemas.openxmlformats.org/officeDocument/2006/relationships/hyperlink" Target="https://pbs.twimg.com/profile_banners/827739148618436608/1486183752" TargetMode="External" /><Relationship Id="rId129" Type="http://schemas.openxmlformats.org/officeDocument/2006/relationships/hyperlink" Target="https://pbs.twimg.com/profile_banners/919655180118917121/1560591258" TargetMode="External" /><Relationship Id="rId130" Type="http://schemas.openxmlformats.org/officeDocument/2006/relationships/hyperlink" Target="https://pbs.twimg.com/profile_banners/118354896/1555388413" TargetMode="External" /><Relationship Id="rId131" Type="http://schemas.openxmlformats.org/officeDocument/2006/relationships/hyperlink" Target="https://pbs.twimg.com/profile_banners/395892219/1559315511" TargetMode="External" /><Relationship Id="rId132" Type="http://schemas.openxmlformats.org/officeDocument/2006/relationships/hyperlink" Target="https://pbs.twimg.com/profile_banners/15441074/1507233102" TargetMode="External" /><Relationship Id="rId133" Type="http://schemas.openxmlformats.org/officeDocument/2006/relationships/hyperlink" Target="https://pbs.twimg.com/profile_banners/19154888/1556750564" TargetMode="External" /><Relationship Id="rId134" Type="http://schemas.openxmlformats.org/officeDocument/2006/relationships/hyperlink" Target="https://pbs.twimg.com/profile_banners/67988298/1552422178" TargetMode="External" /><Relationship Id="rId135" Type="http://schemas.openxmlformats.org/officeDocument/2006/relationships/hyperlink" Target="https://pbs.twimg.com/profile_banners/24290529/1546278474" TargetMode="External" /><Relationship Id="rId136" Type="http://schemas.openxmlformats.org/officeDocument/2006/relationships/hyperlink" Target="https://pbs.twimg.com/profile_banners/3388972174/1499343703" TargetMode="External" /><Relationship Id="rId137" Type="http://schemas.openxmlformats.org/officeDocument/2006/relationships/hyperlink" Target="https://pbs.twimg.com/profile_banners/14164297/1485550174" TargetMode="External" /><Relationship Id="rId138" Type="http://schemas.openxmlformats.org/officeDocument/2006/relationships/hyperlink" Target="https://pbs.twimg.com/profile_banners/16653563/1399413124" TargetMode="External" /><Relationship Id="rId139" Type="http://schemas.openxmlformats.org/officeDocument/2006/relationships/hyperlink" Target="https://pbs.twimg.com/profile_banners/228523737/1550942167" TargetMode="External" /><Relationship Id="rId140" Type="http://schemas.openxmlformats.org/officeDocument/2006/relationships/hyperlink" Target="https://pbs.twimg.com/profile_banners/17506774/1512431509" TargetMode="External" /><Relationship Id="rId141" Type="http://schemas.openxmlformats.org/officeDocument/2006/relationships/hyperlink" Target="https://pbs.twimg.com/profile_banners/12324232/1542131604" TargetMode="External" /><Relationship Id="rId142" Type="http://schemas.openxmlformats.org/officeDocument/2006/relationships/hyperlink" Target="https://pbs.twimg.com/profile_banners/829265770672750592/1492774455" TargetMode="External" /><Relationship Id="rId143" Type="http://schemas.openxmlformats.org/officeDocument/2006/relationships/hyperlink" Target="https://pbs.twimg.com/profile_banners/2192794098/1536611606" TargetMode="External" /><Relationship Id="rId144" Type="http://schemas.openxmlformats.org/officeDocument/2006/relationships/hyperlink" Target="https://pbs.twimg.com/profile_banners/2698523634/1532708335" TargetMode="External" /><Relationship Id="rId145" Type="http://schemas.openxmlformats.org/officeDocument/2006/relationships/hyperlink" Target="https://pbs.twimg.com/profile_banners/7212562/1551718828" TargetMode="External" /><Relationship Id="rId146" Type="http://schemas.openxmlformats.org/officeDocument/2006/relationships/hyperlink" Target="https://pbs.twimg.com/profile_banners/34356968/1557931119" TargetMode="External" /><Relationship Id="rId147" Type="http://schemas.openxmlformats.org/officeDocument/2006/relationships/hyperlink" Target="https://pbs.twimg.com/profile_banners/193728775/1503414871" TargetMode="External" /><Relationship Id="rId148" Type="http://schemas.openxmlformats.org/officeDocument/2006/relationships/hyperlink" Target="https://pbs.twimg.com/profile_banners/835160695213867008/1553291393" TargetMode="External" /><Relationship Id="rId149" Type="http://schemas.openxmlformats.org/officeDocument/2006/relationships/hyperlink" Target="https://pbs.twimg.com/profile_banners/244084609/1551446537" TargetMode="External" /><Relationship Id="rId150" Type="http://schemas.openxmlformats.org/officeDocument/2006/relationships/hyperlink" Target="https://pbs.twimg.com/profile_banners/126084292/1538516631" TargetMode="External" /><Relationship Id="rId151" Type="http://schemas.openxmlformats.org/officeDocument/2006/relationships/hyperlink" Target="https://pbs.twimg.com/profile_banners/4465180997/1467397242" TargetMode="External" /><Relationship Id="rId152" Type="http://schemas.openxmlformats.org/officeDocument/2006/relationships/hyperlink" Target="https://pbs.twimg.com/profile_banners/1107917192711061504/1560451444" TargetMode="External" /><Relationship Id="rId153" Type="http://schemas.openxmlformats.org/officeDocument/2006/relationships/hyperlink" Target="https://pbs.twimg.com/profile_banners/394480640/1399403843" TargetMode="External" /><Relationship Id="rId154" Type="http://schemas.openxmlformats.org/officeDocument/2006/relationships/hyperlink" Target="https://pbs.twimg.com/profile_banners/31586244/1553024472" TargetMode="External" /><Relationship Id="rId155" Type="http://schemas.openxmlformats.org/officeDocument/2006/relationships/hyperlink" Target="https://pbs.twimg.com/profile_banners/2310818341/1521745990" TargetMode="External" /><Relationship Id="rId156" Type="http://schemas.openxmlformats.org/officeDocument/2006/relationships/hyperlink" Target="https://pbs.twimg.com/profile_banners/2556773750/1561158083" TargetMode="External" /><Relationship Id="rId157" Type="http://schemas.openxmlformats.org/officeDocument/2006/relationships/hyperlink" Target="https://pbs.twimg.com/profile_banners/780100569419567104/1555419473" TargetMode="External" /><Relationship Id="rId158" Type="http://schemas.openxmlformats.org/officeDocument/2006/relationships/hyperlink" Target="https://pbs.twimg.com/profile_banners/16657932/1547752700" TargetMode="External" /><Relationship Id="rId159" Type="http://schemas.openxmlformats.org/officeDocument/2006/relationships/hyperlink" Target="https://pbs.twimg.com/profile_banners/747433368049098752/1536957691" TargetMode="External" /><Relationship Id="rId160" Type="http://schemas.openxmlformats.org/officeDocument/2006/relationships/hyperlink" Target="https://pbs.twimg.com/profile_banners/874572169371693056/1560504654" TargetMode="External" /><Relationship Id="rId161" Type="http://schemas.openxmlformats.org/officeDocument/2006/relationships/hyperlink" Target="https://pbs.twimg.com/profile_banners/327522764/1545182593" TargetMode="External" /><Relationship Id="rId162" Type="http://schemas.openxmlformats.org/officeDocument/2006/relationships/hyperlink" Target="https://pbs.twimg.com/profile_banners/429854540/1369259561" TargetMode="External" /><Relationship Id="rId163" Type="http://schemas.openxmlformats.org/officeDocument/2006/relationships/hyperlink" Target="https://pbs.twimg.com/profile_banners/11063312/1534883134" TargetMode="External" /><Relationship Id="rId164" Type="http://schemas.openxmlformats.org/officeDocument/2006/relationships/hyperlink" Target="https://pbs.twimg.com/profile_banners/1713953244/1381535720" TargetMode="External" /><Relationship Id="rId165" Type="http://schemas.openxmlformats.org/officeDocument/2006/relationships/hyperlink" Target="https://pbs.twimg.com/profile_banners/41641466/1516650806" TargetMode="External" /><Relationship Id="rId166" Type="http://schemas.openxmlformats.org/officeDocument/2006/relationships/hyperlink" Target="https://pbs.twimg.com/profile_banners/1289328187/1560727635" TargetMode="External" /><Relationship Id="rId167" Type="http://schemas.openxmlformats.org/officeDocument/2006/relationships/hyperlink" Target="https://pbs.twimg.com/profile_banners/2768691382/1552682605" TargetMode="External" /><Relationship Id="rId168" Type="http://schemas.openxmlformats.org/officeDocument/2006/relationships/hyperlink" Target="https://pbs.twimg.com/profile_banners/845693617255649280/1490465633" TargetMode="External" /><Relationship Id="rId169" Type="http://schemas.openxmlformats.org/officeDocument/2006/relationships/hyperlink" Target="https://pbs.twimg.com/profile_banners/12841292/1553098389" TargetMode="External" /><Relationship Id="rId170" Type="http://schemas.openxmlformats.org/officeDocument/2006/relationships/hyperlink" Target="https://pbs.twimg.com/profile_banners/371398522/1467283709" TargetMode="External" /><Relationship Id="rId171" Type="http://schemas.openxmlformats.org/officeDocument/2006/relationships/hyperlink" Target="https://pbs.twimg.com/profile_banners/3784671/1539846837" TargetMode="External" /><Relationship Id="rId172" Type="http://schemas.openxmlformats.org/officeDocument/2006/relationships/hyperlink" Target="https://pbs.twimg.com/profile_banners/771007619360231424/1560366730" TargetMode="External" /><Relationship Id="rId173" Type="http://schemas.openxmlformats.org/officeDocument/2006/relationships/hyperlink" Target="https://pbs.twimg.com/profile_banners/16915371/1548985281" TargetMode="External" /><Relationship Id="rId174" Type="http://schemas.openxmlformats.org/officeDocument/2006/relationships/hyperlink" Target="https://pbs.twimg.com/profile_banners/832081210608336896/1502828412" TargetMode="External" /><Relationship Id="rId175" Type="http://schemas.openxmlformats.org/officeDocument/2006/relationships/hyperlink" Target="https://pbs.twimg.com/profile_banners/853865297610190848/1492413980" TargetMode="External" /><Relationship Id="rId176" Type="http://schemas.openxmlformats.org/officeDocument/2006/relationships/hyperlink" Target="https://pbs.twimg.com/profile_banners/1665390630/1535817684" TargetMode="External" /><Relationship Id="rId177" Type="http://schemas.openxmlformats.org/officeDocument/2006/relationships/hyperlink" Target="https://pbs.twimg.com/profile_banners/608099675/1513778191" TargetMode="External" /><Relationship Id="rId178" Type="http://schemas.openxmlformats.org/officeDocument/2006/relationships/hyperlink" Target="https://pbs.twimg.com/profile_banners/1094878432989716481/1549891887" TargetMode="External" /><Relationship Id="rId179" Type="http://schemas.openxmlformats.org/officeDocument/2006/relationships/hyperlink" Target="https://pbs.twimg.com/profile_banners/91633429/1495786278" TargetMode="External" /><Relationship Id="rId180" Type="http://schemas.openxmlformats.org/officeDocument/2006/relationships/hyperlink" Target="https://pbs.twimg.com/profile_banners/1954013046/1537377980" TargetMode="External" /><Relationship Id="rId181" Type="http://schemas.openxmlformats.org/officeDocument/2006/relationships/hyperlink" Target="https://pbs.twimg.com/profile_banners/17201302/1401382706" TargetMode="External" /><Relationship Id="rId182" Type="http://schemas.openxmlformats.org/officeDocument/2006/relationships/hyperlink" Target="https://pbs.twimg.com/profile_banners/497919629/1458915985" TargetMode="External" /><Relationship Id="rId183" Type="http://schemas.openxmlformats.org/officeDocument/2006/relationships/hyperlink" Target="https://pbs.twimg.com/profile_banners/224781965/1542215471" TargetMode="External" /><Relationship Id="rId184" Type="http://schemas.openxmlformats.org/officeDocument/2006/relationships/hyperlink" Target="https://pbs.twimg.com/profile_banners/326482363/1491155127" TargetMode="External" /><Relationship Id="rId185" Type="http://schemas.openxmlformats.org/officeDocument/2006/relationships/hyperlink" Target="https://pbs.twimg.com/profile_banners/114200304/1463736644" TargetMode="External" /><Relationship Id="rId186" Type="http://schemas.openxmlformats.org/officeDocument/2006/relationships/hyperlink" Target="https://pbs.twimg.com/profile_banners/36648995/1550730969" TargetMode="External" /><Relationship Id="rId187" Type="http://schemas.openxmlformats.org/officeDocument/2006/relationships/hyperlink" Target="https://pbs.twimg.com/profile_banners/29738466/1560444506" TargetMode="External" /><Relationship Id="rId188" Type="http://schemas.openxmlformats.org/officeDocument/2006/relationships/hyperlink" Target="https://pbs.twimg.com/profile_banners/516876855/1530416608" TargetMode="External" /><Relationship Id="rId189" Type="http://schemas.openxmlformats.org/officeDocument/2006/relationships/hyperlink" Target="https://pbs.twimg.com/profile_banners/78352717/1521484263" TargetMode="External" /><Relationship Id="rId190" Type="http://schemas.openxmlformats.org/officeDocument/2006/relationships/hyperlink" Target="https://pbs.twimg.com/profile_banners/99485322/1491016472" TargetMode="External" /><Relationship Id="rId191" Type="http://schemas.openxmlformats.org/officeDocument/2006/relationships/hyperlink" Target="https://pbs.twimg.com/profile_banners/573686372/1491898070" TargetMode="External" /><Relationship Id="rId192" Type="http://schemas.openxmlformats.org/officeDocument/2006/relationships/hyperlink" Target="https://pbs.twimg.com/profile_banners/40268126/1491295320" TargetMode="External" /><Relationship Id="rId193" Type="http://schemas.openxmlformats.org/officeDocument/2006/relationships/hyperlink" Target="https://pbs.twimg.com/profile_banners/48879518/1503705212" TargetMode="External" /><Relationship Id="rId194" Type="http://schemas.openxmlformats.org/officeDocument/2006/relationships/hyperlink" Target="https://pbs.twimg.com/profile_banners/333054102/1452767609" TargetMode="External" /><Relationship Id="rId195" Type="http://schemas.openxmlformats.org/officeDocument/2006/relationships/hyperlink" Target="https://pbs.twimg.com/profile_banners/2178348182/1383867785" TargetMode="External" /><Relationship Id="rId196" Type="http://schemas.openxmlformats.org/officeDocument/2006/relationships/hyperlink" Target="https://pbs.twimg.com/profile_banners/2561276234/1402490782" TargetMode="External" /><Relationship Id="rId197" Type="http://schemas.openxmlformats.org/officeDocument/2006/relationships/hyperlink" Target="https://pbs.twimg.com/profile_banners/24793746/1497875098" TargetMode="External" /><Relationship Id="rId198" Type="http://schemas.openxmlformats.org/officeDocument/2006/relationships/hyperlink" Target="https://pbs.twimg.com/profile_banners/730176654/1548650895" TargetMode="External" /><Relationship Id="rId199" Type="http://schemas.openxmlformats.org/officeDocument/2006/relationships/hyperlink" Target="https://pbs.twimg.com/profile_banners/47354443/1455982741" TargetMode="External" /><Relationship Id="rId200" Type="http://schemas.openxmlformats.org/officeDocument/2006/relationships/hyperlink" Target="https://pbs.twimg.com/profile_banners/214977397/1468301243" TargetMode="External" /><Relationship Id="rId201" Type="http://schemas.openxmlformats.org/officeDocument/2006/relationships/hyperlink" Target="https://pbs.twimg.com/profile_banners/814599453978017792/1559616975" TargetMode="External" /><Relationship Id="rId202" Type="http://schemas.openxmlformats.org/officeDocument/2006/relationships/hyperlink" Target="https://pbs.twimg.com/profile_banners/52837698/1494974943" TargetMode="External" /><Relationship Id="rId203" Type="http://schemas.openxmlformats.org/officeDocument/2006/relationships/hyperlink" Target="https://pbs.twimg.com/profile_banners/13368732/1479167300" TargetMode="External" /><Relationship Id="rId204" Type="http://schemas.openxmlformats.org/officeDocument/2006/relationships/hyperlink" Target="https://pbs.twimg.com/profile_banners/897008466849550336/1502701578" TargetMode="External" /><Relationship Id="rId205" Type="http://schemas.openxmlformats.org/officeDocument/2006/relationships/hyperlink" Target="https://pbs.twimg.com/profile_banners/706621570551324673/1457306935" TargetMode="External" /><Relationship Id="rId206" Type="http://schemas.openxmlformats.org/officeDocument/2006/relationships/hyperlink" Target="https://pbs.twimg.com/profile_banners/19086504/1348836479" TargetMode="External" /><Relationship Id="rId207" Type="http://schemas.openxmlformats.org/officeDocument/2006/relationships/hyperlink" Target="https://pbs.twimg.com/profile_banners/2963651068/1422795289" TargetMode="External" /><Relationship Id="rId208" Type="http://schemas.openxmlformats.org/officeDocument/2006/relationships/hyperlink" Target="https://pbs.twimg.com/profile_banners/433732413/1466182011" TargetMode="External" /><Relationship Id="rId209" Type="http://schemas.openxmlformats.org/officeDocument/2006/relationships/hyperlink" Target="https://pbs.twimg.com/profile_banners/177932961/1400838212" TargetMode="External" /><Relationship Id="rId210" Type="http://schemas.openxmlformats.org/officeDocument/2006/relationships/hyperlink" Target="https://pbs.twimg.com/profile_banners/1030179705977294848/1547848440" TargetMode="External" /><Relationship Id="rId211" Type="http://schemas.openxmlformats.org/officeDocument/2006/relationships/hyperlink" Target="https://pbs.twimg.com/profile_banners/148334146/1539040385" TargetMode="External" /><Relationship Id="rId212" Type="http://schemas.openxmlformats.org/officeDocument/2006/relationships/hyperlink" Target="https://pbs.twimg.com/profile_banners/14719087/1471976186" TargetMode="External" /><Relationship Id="rId213" Type="http://schemas.openxmlformats.org/officeDocument/2006/relationships/hyperlink" Target="https://pbs.twimg.com/profile_banners/846783593103986688/1490882320" TargetMode="External" /><Relationship Id="rId214" Type="http://schemas.openxmlformats.org/officeDocument/2006/relationships/hyperlink" Target="https://pbs.twimg.com/profile_banners/707259000744747008/1464131696" TargetMode="External" /><Relationship Id="rId215" Type="http://schemas.openxmlformats.org/officeDocument/2006/relationships/hyperlink" Target="https://pbs.twimg.com/profile_banners/1115488759/1398714996" TargetMode="External" /><Relationship Id="rId216" Type="http://schemas.openxmlformats.org/officeDocument/2006/relationships/hyperlink" Target="https://pbs.twimg.com/profile_banners/1115244164940161025/1555656014" TargetMode="External" /><Relationship Id="rId217" Type="http://schemas.openxmlformats.org/officeDocument/2006/relationships/hyperlink" Target="https://pbs.twimg.com/profile_banners/2561069005/1478813979" TargetMode="External" /><Relationship Id="rId218" Type="http://schemas.openxmlformats.org/officeDocument/2006/relationships/hyperlink" Target="https://pbs.twimg.com/profile_banners/736879332321329152/1464521828" TargetMode="External" /><Relationship Id="rId219" Type="http://schemas.openxmlformats.org/officeDocument/2006/relationships/hyperlink" Target="https://pbs.twimg.com/profile_banners/15667533/1528785719" TargetMode="External" /><Relationship Id="rId220" Type="http://schemas.openxmlformats.org/officeDocument/2006/relationships/hyperlink" Target="https://pbs.twimg.com/profile_banners/311367878/1558302297" TargetMode="External" /><Relationship Id="rId221" Type="http://schemas.openxmlformats.org/officeDocument/2006/relationships/hyperlink" Target="https://pbs.twimg.com/profile_banners/902142190570405890/1507722253" TargetMode="External" /><Relationship Id="rId222" Type="http://schemas.openxmlformats.org/officeDocument/2006/relationships/hyperlink" Target="https://pbs.twimg.com/profile_banners/81688193/1520380519" TargetMode="External" /><Relationship Id="rId223" Type="http://schemas.openxmlformats.org/officeDocument/2006/relationships/hyperlink" Target="https://pbs.twimg.com/profile_banners/92309704/1559489082" TargetMode="External" /><Relationship Id="rId224" Type="http://schemas.openxmlformats.org/officeDocument/2006/relationships/hyperlink" Target="https://pbs.twimg.com/profile_banners/63001635/1435109017" TargetMode="External" /><Relationship Id="rId225" Type="http://schemas.openxmlformats.org/officeDocument/2006/relationships/hyperlink" Target="https://pbs.twimg.com/profile_banners/15448167/1557236648" TargetMode="External" /><Relationship Id="rId226" Type="http://schemas.openxmlformats.org/officeDocument/2006/relationships/hyperlink" Target="https://pbs.twimg.com/profile_banners/117507628/1438867111" TargetMode="External" /><Relationship Id="rId227" Type="http://schemas.openxmlformats.org/officeDocument/2006/relationships/hyperlink" Target="https://pbs.twimg.com/profile_banners/28745679/1553695346" TargetMode="External" /><Relationship Id="rId228" Type="http://schemas.openxmlformats.org/officeDocument/2006/relationships/hyperlink" Target="https://pbs.twimg.com/profile_banners/76591387/1388738544" TargetMode="External" /><Relationship Id="rId229" Type="http://schemas.openxmlformats.org/officeDocument/2006/relationships/hyperlink" Target="https://pbs.twimg.com/profile_banners/839439046891941888/1553782816" TargetMode="External" /><Relationship Id="rId230" Type="http://schemas.openxmlformats.org/officeDocument/2006/relationships/hyperlink" Target="https://pbs.twimg.com/profile_banners/14445242/1554893716" TargetMode="External" /><Relationship Id="rId231" Type="http://schemas.openxmlformats.org/officeDocument/2006/relationships/hyperlink" Target="https://pbs.twimg.com/profile_banners/4759437294/1464930074" TargetMode="External" /><Relationship Id="rId232" Type="http://schemas.openxmlformats.org/officeDocument/2006/relationships/hyperlink" Target="https://pbs.twimg.com/profile_banners/42208855/1532768813" TargetMode="External" /><Relationship Id="rId233" Type="http://schemas.openxmlformats.org/officeDocument/2006/relationships/hyperlink" Target="https://pbs.twimg.com/profile_banners/160625536/1553877394" TargetMode="External" /><Relationship Id="rId234" Type="http://schemas.openxmlformats.org/officeDocument/2006/relationships/hyperlink" Target="https://pbs.twimg.com/profile_banners/1069257431975378946/1543766224" TargetMode="External" /><Relationship Id="rId235" Type="http://schemas.openxmlformats.org/officeDocument/2006/relationships/hyperlink" Target="https://pbs.twimg.com/profile_banners/4855901298/1454537445" TargetMode="External" /><Relationship Id="rId236" Type="http://schemas.openxmlformats.org/officeDocument/2006/relationships/hyperlink" Target="https://pbs.twimg.com/profile_banners/25691332/1533774761" TargetMode="External" /><Relationship Id="rId237" Type="http://schemas.openxmlformats.org/officeDocument/2006/relationships/hyperlink" Target="https://pbs.twimg.com/profile_banners/1035895128748183553/1535812472" TargetMode="External" /><Relationship Id="rId238" Type="http://schemas.openxmlformats.org/officeDocument/2006/relationships/hyperlink" Target="https://pbs.twimg.com/profile_banners/16706032/1527631116" TargetMode="External" /><Relationship Id="rId239" Type="http://schemas.openxmlformats.org/officeDocument/2006/relationships/hyperlink" Target="https://pbs.twimg.com/profile_banners/40123755/1554208071" TargetMode="External" /><Relationship Id="rId240" Type="http://schemas.openxmlformats.org/officeDocument/2006/relationships/hyperlink" Target="https://pbs.twimg.com/profile_banners/854132594/1526571889" TargetMode="External" /><Relationship Id="rId241" Type="http://schemas.openxmlformats.org/officeDocument/2006/relationships/hyperlink" Target="https://pbs.twimg.com/profile_banners/273992943/1508329943" TargetMode="External" /><Relationship Id="rId242" Type="http://schemas.openxmlformats.org/officeDocument/2006/relationships/hyperlink" Target="https://pbs.twimg.com/profile_banners/35498686/1560107498" TargetMode="External" /><Relationship Id="rId243" Type="http://schemas.openxmlformats.org/officeDocument/2006/relationships/hyperlink" Target="https://pbs.twimg.com/profile_banners/230342669/1359955339" TargetMode="External" /><Relationship Id="rId244" Type="http://schemas.openxmlformats.org/officeDocument/2006/relationships/hyperlink" Target="https://pbs.twimg.com/profile_banners/117662694/1478469578" TargetMode="External" /><Relationship Id="rId245" Type="http://schemas.openxmlformats.org/officeDocument/2006/relationships/hyperlink" Target="https://pbs.twimg.com/profile_banners/14499829/1559575336" TargetMode="External" /><Relationship Id="rId246" Type="http://schemas.openxmlformats.org/officeDocument/2006/relationships/hyperlink" Target="https://pbs.twimg.com/profile_banners/2469354751/1522242745" TargetMode="External" /><Relationship Id="rId247" Type="http://schemas.openxmlformats.org/officeDocument/2006/relationships/hyperlink" Target="https://pbs.twimg.com/profile_banners/15781092/1560998003" TargetMode="External" /><Relationship Id="rId248" Type="http://schemas.openxmlformats.org/officeDocument/2006/relationships/hyperlink" Target="https://pbs.twimg.com/profile_banners/1045030364073332737/1545022483" TargetMode="External" /><Relationship Id="rId249" Type="http://schemas.openxmlformats.org/officeDocument/2006/relationships/hyperlink" Target="https://pbs.twimg.com/profile_banners/118057572/1478813353" TargetMode="External" /><Relationship Id="rId250" Type="http://schemas.openxmlformats.org/officeDocument/2006/relationships/hyperlink" Target="https://pbs.twimg.com/profile_banners/963068741683744770/1548180676" TargetMode="External" /><Relationship Id="rId251" Type="http://schemas.openxmlformats.org/officeDocument/2006/relationships/hyperlink" Target="https://pbs.twimg.com/profile_banners/114358542/1524591468" TargetMode="External" /><Relationship Id="rId252" Type="http://schemas.openxmlformats.org/officeDocument/2006/relationships/hyperlink" Target="https://pbs.twimg.com/profile_banners/121448326/1560862207" TargetMode="External" /><Relationship Id="rId253" Type="http://schemas.openxmlformats.org/officeDocument/2006/relationships/hyperlink" Target="https://pbs.twimg.com/profile_banners/42793960/1548692340" TargetMode="External" /><Relationship Id="rId254" Type="http://schemas.openxmlformats.org/officeDocument/2006/relationships/hyperlink" Target="https://pbs.twimg.com/profile_banners/82074282/1510485217" TargetMode="External" /><Relationship Id="rId255" Type="http://schemas.openxmlformats.org/officeDocument/2006/relationships/hyperlink" Target="https://pbs.twimg.com/profile_banners/1047584946674704384/1538599309" TargetMode="External" /><Relationship Id="rId256" Type="http://schemas.openxmlformats.org/officeDocument/2006/relationships/hyperlink" Target="https://pbs.twimg.com/profile_banners/20020434/1559290823" TargetMode="External" /><Relationship Id="rId257" Type="http://schemas.openxmlformats.org/officeDocument/2006/relationships/hyperlink" Target="https://pbs.twimg.com/profile_banners/378616982/1550271769" TargetMode="External" /><Relationship Id="rId258" Type="http://schemas.openxmlformats.org/officeDocument/2006/relationships/hyperlink" Target="https://pbs.twimg.com/profile_banners/20635779/1559949400" TargetMode="External" /><Relationship Id="rId259" Type="http://schemas.openxmlformats.org/officeDocument/2006/relationships/hyperlink" Target="https://pbs.twimg.com/profile_banners/934110718147944449/1558641929" TargetMode="External" /><Relationship Id="rId260" Type="http://schemas.openxmlformats.org/officeDocument/2006/relationships/hyperlink" Target="https://pbs.twimg.com/profile_banners/18925187/1526237509" TargetMode="External" /><Relationship Id="rId261" Type="http://schemas.openxmlformats.org/officeDocument/2006/relationships/hyperlink" Target="https://pbs.twimg.com/profile_banners/821018231779553281/1484583429" TargetMode="External" /><Relationship Id="rId262" Type="http://schemas.openxmlformats.org/officeDocument/2006/relationships/hyperlink" Target="https://pbs.twimg.com/profile_banners/314590783/1352811598" TargetMode="External" /><Relationship Id="rId263" Type="http://schemas.openxmlformats.org/officeDocument/2006/relationships/hyperlink" Target="https://pbs.twimg.com/profile_banners/14114324/1560094154" TargetMode="External" /><Relationship Id="rId264" Type="http://schemas.openxmlformats.org/officeDocument/2006/relationships/hyperlink" Target="https://pbs.twimg.com/profile_banners/293390282/1432193576" TargetMode="External" /><Relationship Id="rId265" Type="http://schemas.openxmlformats.org/officeDocument/2006/relationships/hyperlink" Target="https://pbs.twimg.com/profile_banners/3514082596/1443463600" TargetMode="External" /><Relationship Id="rId266" Type="http://schemas.openxmlformats.org/officeDocument/2006/relationships/hyperlink" Target="https://pbs.twimg.com/profile_banners/931098929483124737/1510827328" TargetMode="External" /><Relationship Id="rId267" Type="http://schemas.openxmlformats.org/officeDocument/2006/relationships/hyperlink" Target="https://pbs.twimg.com/profile_banners/16723241/1398278647" TargetMode="External" /><Relationship Id="rId268" Type="http://schemas.openxmlformats.org/officeDocument/2006/relationships/hyperlink" Target="https://pbs.twimg.com/profile_banners/1099332394652454915/1551215195" TargetMode="External" /><Relationship Id="rId269" Type="http://schemas.openxmlformats.org/officeDocument/2006/relationships/hyperlink" Target="https://pbs.twimg.com/profile_banners/14405773/1554056443" TargetMode="External" /><Relationship Id="rId270" Type="http://schemas.openxmlformats.org/officeDocument/2006/relationships/hyperlink" Target="https://pbs.twimg.com/profile_banners/977189873194061824/1559116581" TargetMode="External" /><Relationship Id="rId271" Type="http://schemas.openxmlformats.org/officeDocument/2006/relationships/hyperlink" Target="https://pbs.twimg.com/profile_banners/94801655/1480057773" TargetMode="External" /><Relationship Id="rId272" Type="http://schemas.openxmlformats.org/officeDocument/2006/relationships/hyperlink" Target="https://pbs.twimg.com/profile_banners/29263258/1507211073" TargetMode="External" /><Relationship Id="rId273" Type="http://schemas.openxmlformats.org/officeDocument/2006/relationships/hyperlink" Target="https://pbs.twimg.com/profile_banners/354796810/1517948497" TargetMode="External" /><Relationship Id="rId274" Type="http://schemas.openxmlformats.org/officeDocument/2006/relationships/hyperlink" Target="https://pbs.twimg.com/profile_banners/18349397/1453639250" TargetMode="External" /><Relationship Id="rId275" Type="http://schemas.openxmlformats.org/officeDocument/2006/relationships/hyperlink" Target="https://pbs.twimg.com/profile_banners/14727247/1457814462" TargetMode="External" /><Relationship Id="rId276" Type="http://schemas.openxmlformats.org/officeDocument/2006/relationships/hyperlink" Target="https://pbs.twimg.com/profile_banners/722786529886625796/1485446394" TargetMode="External" /><Relationship Id="rId277" Type="http://schemas.openxmlformats.org/officeDocument/2006/relationships/hyperlink" Target="https://pbs.twimg.com/profile_banners/1137996936886267906/1560155393" TargetMode="External" /><Relationship Id="rId278" Type="http://schemas.openxmlformats.org/officeDocument/2006/relationships/hyperlink" Target="https://pbs.twimg.com/profile_banners/2207394924/1394919775" TargetMode="External" /><Relationship Id="rId279" Type="http://schemas.openxmlformats.org/officeDocument/2006/relationships/hyperlink" Target="https://pbs.twimg.com/profile_banners/43606613/1458995043" TargetMode="External" /><Relationship Id="rId280" Type="http://schemas.openxmlformats.org/officeDocument/2006/relationships/hyperlink" Target="https://pbs.twimg.com/profile_banners/827554545869938688/1559508822"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9/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2/bg.gif"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8/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4/bg.gif" TargetMode="External" /><Relationship Id="rId309" Type="http://schemas.openxmlformats.org/officeDocument/2006/relationships/hyperlink" Target="http://abs.twimg.com/images/themes/theme16/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2/bg.gif" TargetMode="External" /><Relationship Id="rId321" Type="http://schemas.openxmlformats.org/officeDocument/2006/relationships/hyperlink" Target="http://abs.twimg.com/images/themes/theme15/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5/bg.gif" TargetMode="External" /><Relationship Id="rId327" Type="http://schemas.openxmlformats.org/officeDocument/2006/relationships/hyperlink" Target="http://abs.twimg.com/images/themes/theme8/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8/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3/bg.gif" TargetMode="External" /><Relationship Id="rId337" Type="http://schemas.openxmlformats.org/officeDocument/2006/relationships/hyperlink" Target="http://abs.twimg.com/images/themes/theme2/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8/bg.gif"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3/bg.gif" TargetMode="External" /><Relationship Id="rId345" Type="http://schemas.openxmlformats.org/officeDocument/2006/relationships/hyperlink" Target="http://abs.twimg.com/images/themes/theme7/bg.gif"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5/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4/bg.gif"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1/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7/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0/bg.gif"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0/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4/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9/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9/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2/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2/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4/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8/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9/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3/bg.gif" TargetMode="External" /><Relationship Id="rId417" Type="http://schemas.openxmlformats.org/officeDocument/2006/relationships/hyperlink" Target="http://abs.twimg.com/images/themes/theme2/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3/bg.gif" TargetMode="External" /><Relationship Id="rId420" Type="http://schemas.openxmlformats.org/officeDocument/2006/relationships/hyperlink" Target="http://abs.twimg.com/images/themes/theme5/bg.gif" TargetMode="External" /><Relationship Id="rId421" Type="http://schemas.openxmlformats.org/officeDocument/2006/relationships/hyperlink" Target="http://abs.twimg.com/images/themes/theme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pbs.twimg.com/profile_images/779710785073262592/u-k02k3g_normal.jpg" TargetMode="External" /><Relationship Id="rId426" Type="http://schemas.openxmlformats.org/officeDocument/2006/relationships/hyperlink" Target="http://pbs.twimg.com/profile_images/827740262348767232/jkrDk2WC_normal.jpg" TargetMode="External" /><Relationship Id="rId427" Type="http://schemas.openxmlformats.org/officeDocument/2006/relationships/hyperlink" Target="http://pbs.twimg.com/profile_images/1142042986949349378/8Tz-i76w_normal.jpg" TargetMode="External" /><Relationship Id="rId428" Type="http://schemas.openxmlformats.org/officeDocument/2006/relationships/hyperlink" Target="http://pbs.twimg.com/profile_images/1131828967026171904/PshDjqhV_normal.jpg" TargetMode="External" /><Relationship Id="rId429" Type="http://schemas.openxmlformats.org/officeDocument/2006/relationships/hyperlink" Target="http://pbs.twimg.com/profile_images/1129378992627310600/rAKL1Rz3_normal.jpg" TargetMode="External" /><Relationship Id="rId430" Type="http://schemas.openxmlformats.org/officeDocument/2006/relationships/hyperlink" Target="http://pbs.twimg.com/profile_images/487242217887502337/qOMRQbPk_normal.jpeg" TargetMode="External" /><Relationship Id="rId431" Type="http://schemas.openxmlformats.org/officeDocument/2006/relationships/hyperlink" Target="http://pbs.twimg.com/profile_images/1138196305786867712/bPTL_VPl_normal.jpg" TargetMode="External" /><Relationship Id="rId432" Type="http://schemas.openxmlformats.org/officeDocument/2006/relationships/hyperlink" Target="http://pbs.twimg.com/profile_images/1123989893502386177/SXDSPV5W_normal.png" TargetMode="External" /><Relationship Id="rId433" Type="http://schemas.openxmlformats.org/officeDocument/2006/relationships/hyperlink" Target="http://pbs.twimg.com/profile_images/1057051133544415233/G2b7vzsU_normal.jpg" TargetMode="External" /><Relationship Id="rId434" Type="http://schemas.openxmlformats.org/officeDocument/2006/relationships/hyperlink" Target="http://pbs.twimg.com/profile_images/533259350609891328/yAlSdl0H_normal.jpeg" TargetMode="External" /><Relationship Id="rId435" Type="http://schemas.openxmlformats.org/officeDocument/2006/relationships/hyperlink" Target="http://pbs.twimg.com/profile_images/882937948869722112/7bdr_2Fr_normal.jpg" TargetMode="External" /><Relationship Id="rId436" Type="http://schemas.openxmlformats.org/officeDocument/2006/relationships/hyperlink" Target="http://pbs.twimg.com/profile_images/971518376076984320/eQdX_nIQ_normal.jpg" TargetMode="External" /><Relationship Id="rId437" Type="http://schemas.openxmlformats.org/officeDocument/2006/relationships/hyperlink" Target="http://pbs.twimg.com/profile_images/733039850513895429/9DfDLHbP_normal.jpg" TargetMode="External" /><Relationship Id="rId438" Type="http://schemas.openxmlformats.org/officeDocument/2006/relationships/hyperlink" Target="http://pbs.twimg.com/profile_images/1195779228/DSC_0096__1__normal.JPG" TargetMode="External" /><Relationship Id="rId439" Type="http://schemas.openxmlformats.org/officeDocument/2006/relationships/hyperlink" Target="http://pbs.twimg.com/profile_images/1131275260140105728/xz3wRU-f_normal.jpg" TargetMode="External" /><Relationship Id="rId440" Type="http://schemas.openxmlformats.org/officeDocument/2006/relationships/hyperlink" Target="http://pbs.twimg.com/profile_images/883415380957446145/Z6enGChb_normal.jpg" TargetMode="External" /><Relationship Id="rId441" Type="http://schemas.openxmlformats.org/officeDocument/2006/relationships/hyperlink" Target="http://pbs.twimg.com/profile_images/1049040865799196672/5gvXDHlL_normal.jpg" TargetMode="External" /><Relationship Id="rId442" Type="http://schemas.openxmlformats.org/officeDocument/2006/relationships/hyperlink" Target="http://pbs.twimg.com/profile_images/855380026996383746/Yh1tIcw__normal.jpg" TargetMode="External" /><Relationship Id="rId443" Type="http://schemas.openxmlformats.org/officeDocument/2006/relationships/hyperlink" Target="http://pbs.twimg.com/profile_images/1115266224768917509/QBfObhBW_normal.jpg" TargetMode="External" /><Relationship Id="rId444" Type="http://schemas.openxmlformats.org/officeDocument/2006/relationships/hyperlink" Target="http://pbs.twimg.com/profile_images/1138952185645920257/96T-exz-_normal.jpg" TargetMode="External" /><Relationship Id="rId445" Type="http://schemas.openxmlformats.org/officeDocument/2006/relationships/hyperlink" Target="http://pbs.twimg.com/profile_images/1047176622598545408/Gy8L5gwM_normal.jpg" TargetMode="External" /><Relationship Id="rId446" Type="http://schemas.openxmlformats.org/officeDocument/2006/relationships/hyperlink" Target="http://pbs.twimg.com/profile_images/1008735259578339328/ffLBiSjO_normal.jpg" TargetMode="External" /><Relationship Id="rId447" Type="http://schemas.openxmlformats.org/officeDocument/2006/relationships/hyperlink" Target="http://pbs.twimg.com/profile_images/789480724256722944/2RrMwrFG_normal.jpg" TargetMode="External" /><Relationship Id="rId448" Type="http://schemas.openxmlformats.org/officeDocument/2006/relationships/hyperlink" Target="http://pbs.twimg.com/profile_images/1126195046754201600/sjUnzhS2_normal.jpg" TargetMode="External" /><Relationship Id="rId449" Type="http://schemas.openxmlformats.org/officeDocument/2006/relationships/hyperlink" Target="http://pbs.twimg.com/profile_images/1061986914918653952/Lzh_LQtZ_normal.jpg" TargetMode="External" /><Relationship Id="rId450" Type="http://schemas.openxmlformats.org/officeDocument/2006/relationships/hyperlink" Target="http://pbs.twimg.com/profile_images/1101179954337902593/oe-YzmFj_normal.png" TargetMode="External" /><Relationship Id="rId451" Type="http://schemas.openxmlformats.org/officeDocument/2006/relationships/hyperlink" Target="http://pbs.twimg.com/profile_images/1139616271836884992/FMZSOlcz_normal.png" TargetMode="External" /><Relationship Id="rId452" Type="http://schemas.openxmlformats.org/officeDocument/2006/relationships/hyperlink" Target="http://pbs.twimg.com/profile_images/748933945954275328/pPLGvcTn_normal.jpg" TargetMode="External" /><Relationship Id="rId453" Type="http://schemas.openxmlformats.org/officeDocument/2006/relationships/hyperlink" Target="http://pbs.twimg.com/profile_images/1110483046447362048/AVdBThSa_normal.jpg" TargetMode="External" /><Relationship Id="rId454" Type="http://schemas.openxmlformats.org/officeDocument/2006/relationships/hyperlink" Target="http://pbs.twimg.com/profile_images/1087039147662024704/pVV5ZWgU_normal.jpg" TargetMode="External" /><Relationship Id="rId455" Type="http://schemas.openxmlformats.org/officeDocument/2006/relationships/hyperlink" Target="http://pbs.twimg.com/profile_images/1059516129595412480/hpvZYEdv_normal.jpg" TargetMode="External" /><Relationship Id="rId456" Type="http://schemas.openxmlformats.org/officeDocument/2006/relationships/hyperlink" Target="http://pbs.twimg.com/profile_images/1002736917245583365/92bfic81_normal.jpg" TargetMode="External" /><Relationship Id="rId457" Type="http://schemas.openxmlformats.org/officeDocument/2006/relationships/hyperlink" Target="http://pbs.twimg.com/profile_images/1032020484244692993/5XxqoziN_normal.jpg" TargetMode="External" /><Relationship Id="rId458" Type="http://schemas.openxmlformats.org/officeDocument/2006/relationships/hyperlink" Target="http://pbs.twimg.com/profile_images/1120002100065337344/sZwDtunJ_normal.jpg" TargetMode="External" /><Relationship Id="rId459" Type="http://schemas.openxmlformats.org/officeDocument/2006/relationships/hyperlink" Target="http://pbs.twimg.com/profile_images/684125845523267584/-4NuXHdc_normal.jpg" TargetMode="External" /><Relationship Id="rId460" Type="http://schemas.openxmlformats.org/officeDocument/2006/relationships/hyperlink" Target="http://pbs.twimg.com/profile_images/1138519290146168833/oN7cTwxJ_normal.png" TargetMode="External" /><Relationship Id="rId461" Type="http://schemas.openxmlformats.org/officeDocument/2006/relationships/hyperlink" Target="http://pbs.twimg.com/profile_images/1136257657227108353/h4DdAiXM_normal.jpg" TargetMode="External" /><Relationship Id="rId462" Type="http://schemas.openxmlformats.org/officeDocument/2006/relationships/hyperlink" Target="http://pbs.twimg.com/profile_images/1135082121033330688/STyHI94p_normal.jpg" TargetMode="External" /><Relationship Id="rId463" Type="http://schemas.openxmlformats.org/officeDocument/2006/relationships/hyperlink" Target="http://pbs.twimg.com/profile_images/3696085537/aa6f87a66956844581148fc800933dca_normal.jpeg" TargetMode="External" /><Relationship Id="rId464" Type="http://schemas.openxmlformats.org/officeDocument/2006/relationships/hyperlink" Target="http://pbs.twimg.com/profile_images/1060019467059572739/DgAu2XEg_normal.jpg" TargetMode="External" /><Relationship Id="rId465" Type="http://schemas.openxmlformats.org/officeDocument/2006/relationships/hyperlink" Target="http://pbs.twimg.com/profile_images/1135600777395707904/S7EjEmET_normal.png" TargetMode="External" /><Relationship Id="rId466" Type="http://schemas.openxmlformats.org/officeDocument/2006/relationships/hyperlink" Target="http://pbs.twimg.com/profile_images/1139347558436888576/OuXStoOw_normal.jpg" TargetMode="External" /><Relationship Id="rId467" Type="http://schemas.openxmlformats.org/officeDocument/2006/relationships/hyperlink" Target="http://pbs.twimg.com/profile_images/1141990914212212736/0ukWK_SU_normal.jpg" TargetMode="External" /><Relationship Id="rId468" Type="http://schemas.openxmlformats.org/officeDocument/2006/relationships/hyperlink" Target="http://pbs.twimg.com/profile_images/1106697498570227712/B6w3qb3N_normal.jpg" TargetMode="External" /><Relationship Id="rId469" Type="http://schemas.openxmlformats.org/officeDocument/2006/relationships/hyperlink" Target="http://pbs.twimg.com/profile_images/1042846734316130304/XRDTQffN_normal.jpg" TargetMode="External" /><Relationship Id="rId470" Type="http://schemas.openxmlformats.org/officeDocument/2006/relationships/hyperlink" Target="http://pbs.twimg.com/profile_images/660805633038401536/awevEdb9_normal.jpg" TargetMode="External" /><Relationship Id="rId471" Type="http://schemas.openxmlformats.org/officeDocument/2006/relationships/hyperlink" Target="http://pbs.twimg.com/profile_images/1130629343946956806/vZS1sEVZ_normal.jpg" TargetMode="External" /><Relationship Id="rId472" Type="http://schemas.openxmlformats.org/officeDocument/2006/relationships/hyperlink" Target="http://pbs.twimg.com/profile_images/864593738567303168/PJVeXsri_normal.jpg" TargetMode="External" /><Relationship Id="rId473" Type="http://schemas.openxmlformats.org/officeDocument/2006/relationships/hyperlink" Target="http://pbs.twimg.com/profile_images/1052820122946215936/gMUo-CC0_normal.jpg" TargetMode="External" /><Relationship Id="rId474" Type="http://schemas.openxmlformats.org/officeDocument/2006/relationships/hyperlink" Target="http://pbs.twimg.com/profile_images/1138886860447649792/cwUSCwuR_normal.png" TargetMode="External" /><Relationship Id="rId475" Type="http://schemas.openxmlformats.org/officeDocument/2006/relationships/hyperlink" Target="http://pbs.twimg.com/profile_images/1129868297049186305/8QmsJbr4_normal.jpg" TargetMode="External" /><Relationship Id="rId476" Type="http://schemas.openxmlformats.org/officeDocument/2006/relationships/hyperlink" Target="http://pbs.twimg.com/profile_images/549761486839492608/6mpg4MY__normal.jpeg" TargetMode="External" /><Relationship Id="rId477" Type="http://schemas.openxmlformats.org/officeDocument/2006/relationships/hyperlink" Target="http://pbs.twimg.com/profile_images/1078129974941569025/igBP3cwg_normal.jpg" TargetMode="External" /><Relationship Id="rId478" Type="http://schemas.openxmlformats.org/officeDocument/2006/relationships/hyperlink" Target="http://pbs.twimg.com/profile_images/853917644323524609/IPwyTFm2_normal.jpg" TargetMode="External" /><Relationship Id="rId479" Type="http://schemas.openxmlformats.org/officeDocument/2006/relationships/hyperlink" Target="http://pbs.twimg.com/profile_images/1035920562558652417/WEh7FXgL_normal.jpg" TargetMode="External" /><Relationship Id="rId480" Type="http://schemas.openxmlformats.org/officeDocument/2006/relationships/hyperlink" Target="http://pbs.twimg.com/profile_images/1138842152929288193/OrCpulEk_normal.jpg" TargetMode="External" /><Relationship Id="rId481" Type="http://schemas.openxmlformats.org/officeDocument/2006/relationships/hyperlink" Target="http://pbs.twimg.com/profile_images/1127843538324996096/-HGW9NxC_normal.png" TargetMode="External" /><Relationship Id="rId482" Type="http://schemas.openxmlformats.org/officeDocument/2006/relationships/hyperlink" Target="http://pbs.twimg.com/profile_images/1136326613962858501/pVINrp4B_normal.jpg" TargetMode="External" /><Relationship Id="rId483" Type="http://schemas.openxmlformats.org/officeDocument/2006/relationships/hyperlink" Target="http://pbs.twimg.com/profile_images/882000197437583360/5YsrbFEf_normal.jpg" TargetMode="External" /><Relationship Id="rId484" Type="http://schemas.openxmlformats.org/officeDocument/2006/relationships/hyperlink" Target="http://pbs.twimg.com/profile_images/871790645861654528/qu7C766i_normal.jpg" TargetMode="External" /><Relationship Id="rId485" Type="http://schemas.openxmlformats.org/officeDocument/2006/relationships/hyperlink" Target="http://pbs.twimg.com/profile_images/472060260425801728/W4THeuJz_normal.jpeg" TargetMode="External" /><Relationship Id="rId486" Type="http://schemas.openxmlformats.org/officeDocument/2006/relationships/hyperlink" Target="http://pbs.twimg.com/profile_images/1093106191738302464/5F1FA2GV_normal.jpg" TargetMode="External" /><Relationship Id="rId487" Type="http://schemas.openxmlformats.org/officeDocument/2006/relationships/hyperlink" Target="http://pbs.twimg.com/profile_images/1050432840511438850/K6vKTiWm_normal.jpg" TargetMode="External" /><Relationship Id="rId488" Type="http://schemas.openxmlformats.org/officeDocument/2006/relationships/hyperlink" Target="http://pbs.twimg.com/profile_images/848588161345347584/aFRMqJFt_normal.jpg" TargetMode="External" /><Relationship Id="rId489" Type="http://schemas.openxmlformats.org/officeDocument/2006/relationships/hyperlink" Target="http://pbs.twimg.com/profile_images/750618747463950336/ty1a2AYQ_normal.jpg" TargetMode="External" /><Relationship Id="rId490" Type="http://schemas.openxmlformats.org/officeDocument/2006/relationships/hyperlink" Target="http://pbs.twimg.com/profile_images/1138031854202679299/XkaI7OFI_normal.jpg" TargetMode="External" /><Relationship Id="rId491" Type="http://schemas.openxmlformats.org/officeDocument/2006/relationships/hyperlink" Target="http://pbs.twimg.com/profile_images/1938038343/R-SM_normal.jpg" TargetMode="External" /><Relationship Id="rId492" Type="http://schemas.openxmlformats.org/officeDocument/2006/relationships/hyperlink" Target="http://pbs.twimg.com/profile_images/1072891513942786048/KIz2B2qk_normal.jpg" TargetMode="External" /><Relationship Id="rId493" Type="http://schemas.openxmlformats.org/officeDocument/2006/relationships/hyperlink" Target="http://pbs.twimg.com/profile_images/3654397678/3d0274e555342f7e83558ad3fb0c0c39_normal.jpeg" TargetMode="External" /><Relationship Id="rId494" Type="http://schemas.openxmlformats.org/officeDocument/2006/relationships/hyperlink" Target="http://pbs.twimg.com/profile_images/850056862200410113/FFZsB6-A_normal.jpg" TargetMode="External" /><Relationship Id="rId495" Type="http://schemas.openxmlformats.org/officeDocument/2006/relationships/hyperlink" Target="http://pbs.twimg.com/profile_images/887692417599549440/AIiho3cx_normal.jpg" TargetMode="External" /><Relationship Id="rId496" Type="http://schemas.openxmlformats.org/officeDocument/2006/relationships/hyperlink" Target="http://pbs.twimg.com/profile_images/927317502467731462/kJo1PAci_normal.jpg" TargetMode="External" /><Relationship Id="rId497" Type="http://schemas.openxmlformats.org/officeDocument/2006/relationships/hyperlink" Target="http://pbs.twimg.com/profile_images/2999967920/e6dc0306e5abed340cb05796022c6693_normal.jpeg" TargetMode="External" /><Relationship Id="rId498" Type="http://schemas.openxmlformats.org/officeDocument/2006/relationships/hyperlink" Target="http://pbs.twimg.com/profile_images/909753155977601024/EJDt8aR2_normal.jpg" TargetMode="External" /><Relationship Id="rId499" Type="http://schemas.openxmlformats.org/officeDocument/2006/relationships/hyperlink" Target="http://pbs.twimg.com/profile_images/378800000703257226/b667c7ecaeb46c9739e14925399d4085_normal.png" TargetMode="External" /><Relationship Id="rId500" Type="http://schemas.openxmlformats.org/officeDocument/2006/relationships/hyperlink" Target="http://pbs.twimg.com/profile_images/476707212849467392/I_jVndo-_normal.jpeg" TargetMode="External" /><Relationship Id="rId501" Type="http://schemas.openxmlformats.org/officeDocument/2006/relationships/hyperlink" Target="http://pbs.twimg.com/profile_images/581089016814047232/7pjnF776_normal.jpg" TargetMode="External" /><Relationship Id="rId502" Type="http://schemas.openxmlformats.org/officeDocument/2006/relationships/hyperlink" Target="http://pbs.twimg.com/profile_images/1040851770602409986/zvbTErdv_normal.jpg" TargetMode="External" /><Relationship Id="rId503" Type="http://schemas.openxmlformats.org/officeDocument/2006/relationships/hyperlink" Target="http://pbs.twimg.com/profile_images/2856946373/36c9a22603b705821a368c884a7d169e_normal.png" TargetMode="External" /><Relationship Id="rId504" Type="http://schemas.openxmlformats.org/officeDocument/2006/relationships/hyperlink" Target="http://pbs.twimg.com/profile_images/3435106359/07dc0d8e6f141dd3500a59b1edbbbd87_normal.png" TargetMode="External" /><Relationship Id="rId505" Type="http://schemas.openxmlformats.org/officeDocument/2006/relationships/hyperlink" Target="http://pbs.twimg.com/profile_images/989098657831112704/YEx3YyX7_normal.jpg" TargetMode="External" /><Relationship Id="rId506" Type="http://schemas.openxmlformats.org/officeDocument/2006/relationships/hyperlink" Target="http://pbs.twimg.com/profile_images/1133969845035380736/3Ht10o66_normal.jpg" TargetMode="External" /><Relationship Id="rId507" Type="http://schemas.openxmlformats.org/officeDocument/2006/relationships/hyperlink" Target="http://pbs.twimg.com/profile_images/378800000833619103/c20c5ea7ed0f15bfae45152643dd121d_normal.jpeg" TargetMode="External" /><Relationship Id="rId508" Type="http://schemas.openxmlformats.org/officeDocument/2006/relationships/hyperlink" Target="http://pbs.twimg.com/profile_images/913837869034176512/tiHXsYeu_normal.jpg" TargetMode="External" /><Relationship Id="rId509" Type="http://schemas.openxmlformats.org/officeDocument/2006/relationships/hyperlink" Target="http://pbs.twimg.com/profile_images/1131778643003301888/z19P-nGD_normal.jpg" TargetMode="External" /><Relationship Id="rId510" Type="http://schemas.openxmlformats.org/officeDocument/2006/relationships/hyperlink" Target="http://pbs.twimg.com/profile_images/706622262892490753/LB1AjIS-_normal.jpg" TargetMode="External" /><Relationship Id="rId511" Type="http://schemas.openxmlformats.org/officeDocument/2006/relationships/hyperlink" Target="http://pbs.twimg.com/profile_images/1080028028284166144/PR__WlG7_normal.jpg" TargetMode="External" /><Relationship Id="rId512" Type="http://schemas.openxmlformats.org/officeDocument/2006/relationships/hyperlink" Target="http://pbs.twimg.com/profile_images/1117715035411718144/8V_Gkzcx_normal.jpg" TargetMode="External" /><Relationship Id="rId513" Type="http://schemas.openxmlformats.org/officeDocument/2006/relationships/hyperlink" Target="http://pbs.twimg.com/profile_images/846409220832473088/-1Wh0Keo_normal.jpg" TargetMode="External" /><Relationship Id="rId514" Type="http://schemas.openxmlformats.org/officeDocument/2006/relationships/hyperlink" Target="http://pbs.twimg.com/profile_images/795335879925596160/UArBlHyZ_normal.jpg" TargetMode="External" /><Relationship Id="rId515" Type="http://schemas.openxmlformats.org/officeDocument/2006/relationships/hyperlink" Target="http://pbs.twimg.com/profile_images/1086144356015165440/qp-aDxu8_normal.jpg" TargetMode="External" /><Relationship Id="rId516" Type="http://schemas.openxmlformats.org/officeDocument/2006/relationships/hyperlink" Target="http://pbs.twimg.com/profile_images/896705564465479681/9Nc3o-uo_normal.jpg" TargetMode="External" /><Relationship Id="rId517" Type="http://schemas.openxmlformats.org/officeDocument/2006/relationships/hyperlink" Target="http://pbs.twimg.com/profile_images/1042648534317596672/XQW2BGvd_normal.jpg" TargetMode="External" /><Relationship Id="rId518" Type="http://schemas.openxmlformats.org/officeDocument/2006/relationships/hyperlink" Target="http://pbs.twimg.com/profile_images/846785549939757057/1zniwuG3_normal.jpg" TargetMode="External" /><Relationship Id="rId519" Type="http://schemas.openxmlformats.org/officeDocument/2006/relationships/hyperlink" Target="http://pbs.twimg.com/profile_images/735247857146437632/z7QElB8U_normal.jpg" TargetMode="External" /><Relationship Id="rId520" Type="http://schemas.openxmlformats.org/officeDocument/2006/relationships/hyperlink" Target="http://pbs.twimg.com/profile_images/3346866136/44bafe581019fa2603283cbc5e41f3ff_normal.png" TargetMode="External" /><Relationship Id="rId521" Type="http://schemas.openxmlformats.org/officeDocument/2006/relationships/hyperlink" Target="http://pbs.twimg.com/profile_images/1123135282784550914/zaT_1nRw_normal.jpg" TargetMode="External" /><Relationship Id="rId522" Type="http://schemas.openxmlformats.org/officeDocument/2006/relationships/hyperlink" Target="http://pbs.twimg.com/profile_images/796829915819675648/IPI1Ko6Q_normal.jpg" TargetMode="External" /><Relationship Id="rId523" Type="http://schemas.openxmlformats.org/officeDocument/2006/relationships/hyperlink" Target="http://pbs.twimg.com/profile_images/736879472750780416/_GsBKi2F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918243413228642304/SNxPOiou_normal.jpg" TargetMode="External" /><Relationship Id="rId526" Type="http://schemas.openxmlformats.org/officeDocument/2006/relationships/hyperlink" Target="http://pbs.twimg.com/profile_images/3120841902/7276aa9ca2b09cdb1a09fa6029dc8e25_normal.jpeg" TargetMode="External" /><Relationship Id="rId527" Type="http://schemas.openxmlformats.org/officeDocument/2006/relationships/hyperlink" Target="http://pbs.twimg.com/profile_images/902143038255923200/5FM46-wj_normal.jpg" TargetMode="External" /><Relationship Id="rId528" Type="http://schemas.openxmlformats.org/officeDocument/2006/relationships/hyperlink" Target="http://pbs.twimg.com/profile_images/963126625616277504/1Uemylby_normal.jpg" TargetMode="External" /><Relationship Id="rId529" Type="http://schemas.openxmlformats.org/officeDocument/2006/relationships/hyperlink" Target="http://pbs.twimg.com/profile_images/1140226670638575616/pxKf6sSE_normal.jpg" TargetMode="External" /><Relationship Id="rId530" Type="http://schemas.openxmlformats.org/officeDocument/2006/relationships/hyperlink" Target="http://pbs.twimg.com/profile_images/3472430640/41e9867276e72689c7b815388944c171_normal.jpeg" TargetMode="External" /><Relationship Id="rId531" Type="http://schemas.openxmlformats.org/officeDocument/2006/relationships/hyperlink" Target="http://pbs.twimg.com/profile_images/1133520919752843264/k01PTz6s_normal.jpg" TargetMode="External" /><Relationship Id="rId532" Type="http://schemas.openxmlformats.org/officeDocument/2006/relationships/hyperlink" Target="http://pbs.twimg.com/profile_images/623697160777826305/RFY-hwl__normal.png" TargetMode="External" /><Relationship Id="rId533" Type="http://schemas.openxmlformats.org/officeDocument/2006/relationships/hyperlink" Target="http://pbs.twimg.com/profile_images/1095743669653696513/PtaZZUX4_normal.jpg" TargetMode="External" /><Relationship Id="rId534" Type="http://schemas.openxmlformats.org/officeDocument/2006/relationships/hyperlink" Target="http://pbs.twimg.com/profile_images/986840344884142080/nHlNfz7c_normal.jpg" TargetMode="External" /><Relationship Id="rId535" Type="http://schemas.openxmlformats.org/officeDocument/2006/relationships/hyperlink" Target="http://pbs.twimg.com/profile_images/513739177809027072/u2iNS-2b_normal.jpeg" TargetMode="External" /><Relationship Id="rId536" Type="http://schemas.openxmlformats.org/officeDocument/2006/relationships/hyperlink" Target="http://pbs.twimg.com/profile_images/1068574976415096832/uAw2NhmA_normal.jpg" TargetMode="External" /><Relationship Id="rId537" Type="http://schemas.openxmlformats.org/officeDocument/2006/relationships/hyperlink" Target="http://pbs.twimg.com/profile_images/1115931363176275968/u_8HPpFC_normal.png" TargetMode="External" /><Relationship Id="rId538" Type="http://schemas.openxmlformats.org/officeDocument/2006/relationships/hyperlink" Target="http://pbs.twimg.com/profile_images/687723622631211010/wbNDhRAd_normal.jpg" TargetMode="External" /><Relationship Id="rId539" Type="http://schemas.openxmlformats.org/officeDocument/2006/relationships/hyperlink" Target="http://pbs.twimg.com/profile_images/1024837641177419776/tJFKIyaw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869220255096201217/sfE2rJKJ_normal.jpg" TargetMode="External" /><Relationship Id="rId542" Type="http://schemas.openxmlformats.org/officeDocument/2006/relationships/hyperlink" Target="http://pbs.twimg.com/profile_images/1069261666263736320/Uob_MxAK_normal.jpg" TargetMode="External" /><Relationship Id="rId543" Type="http://schemas.openxmlformats.org/officeDocument/2006/relationships/hyperlink" Target="http://pbs.twimg.com/profile_images/695006164078034944/fINHS4n7_normal.jpg" TargetMode="External" /><Relationship Id="rId544" Type="http://schemas.openxmlformats.org/officeDocument/2006/relationships/hyperlink" Target="http://pbs.twimg.com/profile_images/1027353027450101760/7GJRxppp_normal.jpg" TargetMode="External" /><Relationship Id="rId545" Type="http://schemas.openxmlformats.org/officeDocument/2006/relationships/hyperlink" Target="http://pbs.twimg.com/profile_images/1035896694469283840/nMLw8WsR_normal.jpg" TargetMode="External" /><Relationship Id="rId546" Type="http://schemas.openxmlformats.org/officeDocument/2006/relationships/hyperlink" Target="http://pbs.twimg.com/profile_images/1101321372687581184/HmmqxtLQ_normal.jpg" TargetMode="External" /><Relationship Id="rId547" Type="http://schemas.openxmlformats.org/officeDocument/2006/relationships/hyperlink" Target="http://pbs.twimg.com/profile_images/1085227085671686144/ORDbOMYy_normal.jpg" TargetMode="External" /><Relationship Id="rId548" Type="http://schemas.openxmlformats.org/officeDocument/2006/relationships/hyperlink" Target="http://pbs.twimg.com/profile_images/1139241933304410112/0O577FfN_normal.jpg" TargetMode="External" /><Relationship Id="rId549" Type="http://schemas.openxmlformats.org/officeDocument/2006/relationships/hyperlink" Target="http://pbs.twimg.com/profile_images/835197609853726721/F2m94jEo_normal.jpg" TargetMode="External" /><Relationship Id="rId550" Type="http://schemas.openxmlformats.org/officeDocument/2006/relationships/hyperlink" Target="http://pbs.twimg.com/profile_images/920628397046366209/uirb1rTv_normal.jpg" TargetMode="External" /><Relationship Id="rId551" Type="http://schemas.openxmlformats.org/officeDocument/2006/relationships/hyperlink" Target="http://pbs.twimg.com/profile_images/1062464463373242375/-SpI7BWn_normal.jpg" TargetMode="External" /><Relationship Id="rId552" Type="http://schemas.openxmlformats.org/officeDocument/2006/relationships/hyperlink" Target="http://pbs.twimg.com/profile_images/1666039394/nextwave-twtter_normal.png" TargetMode="External" /><Relationship Id="rId553" Type="http://schemas.openxmlformats.org/officeDocument/2006/relationships/hyperlink" Target="http://pbs.twimg.com/profile_images/798176802325794816/25mLqDKA_normal.jpg" TargetMode="External" /><Relationship Id="rId554" Type="http://schemas.openxmlformats.org/officeDocument/2006/relationships/hyperlink" Target="http://pbs.twimg.com/profile_images/875476478988886016/_l61qZdR_normal.jpg" TargetMode="External" /><Relationship Id="rId555" Type="http://schemas.openxmlformats.org/officeDocument/2006/relationships/hyperlink" Target="http://pbs.twimg.com/profile_images/875379779742183424/FY278yPF_normal.jpg" TargetMode="External" /><Relationship Id="rId556" Type="http://schemas.openxmlformats.org/officeDocument/2006/relationships/hyperlink" Target="http://pbs.twimg.com/profile_images/1245128827/Cohen_Heidi_normal.jpg" TargetMode="External" /><Relationship Id="rId557" Type="http://schemas.openxmlformats.org/officeDocument/2006/relationships/hyperlink" Target="http://pbs.twimg.com/profile_images/1059306021296922625/oyxW1qo-_normal.jpg" TargetMode="External" /><Relationship Id="rId558" Type="http://schemas.openxmlformats.org/officeDocument/2006/relationships/hyperlink" Target="http://pbs.twimg.com/profile_images/696143278807375872/_8KOQ7tg_normal.jpg" TargetMode="External" /><Relationship Id="rId559" Type="http://schemas.openxmlformats.org/officeDocument/2006/relationships/hyperlink" Target="http://pbs.twimg.com/profile_images/1087775315097604096/lQze2KvR_normal.jpg" TargetMode="External" /><Relationship Id="rId560" Type="http://schemas.openxmlformats.org/officeDocument/2006/relationships/hyperlink" Target="http://pbs.twimg.com/profile_images/416253230897582080/tKrT1S64_normal.jpeg" TargetMode="External" /><Relationship Id="rId561" Type="http://schemas.openxmlformats.org/officeDocument/2006/relationships/hyperlink" Target="http://pbs.twimg.com/profile_images/930723232440881153/UiMVephh_normal.jpg" TargetMode="External" /><Relationship Id="rId562" Type="http://schemas.openxmlformats.org/officeDocument/2006/relationships/hyperlink" Target="http://pbs.twimg.com/profile_images/625697856330952709/3dynAKiy_normal.png" TargetMode="External" /><Relationship Id="rId563" Type="http://schemas.openxmlformats.org/officeDocument/2006/relationships/hyperlink" Target="http://pbs.twimg.com/profile_images/920290068463415296/mTBxCjYa_normal.jpg" TargetMode="External" /><Relationship Id="rId564" Type="http://schemas.openxmlformats.org/officeDocument/2006/relationships/hyperlink" Target="http://pbs.twimg.com/profile_images/1047587406956953614/0OlHfwRT_normal.jpg" TargetMode="External" /><Relationship Id="rId565" Type="http://schemas.openxmlformats.org/officeDocument/2006/relationships/hyperlink" Target="http://pbs.twimg.com/profile_images/1138658531039535104/NRal9s56_normal.jpg" TargetMode="External" /><Relationship Id="rId566" Type="http://schemas.openxmlformats.org/officeDocument/2006/relationships/hyperlink" Target="http://pbs.twimg.com/profile_images/1764859416/LogoOnly_Large_normal.png" TargetMode="External" /><Relationship Id="rId567" Type="http://schemas.openxmlformats.org/officeDocument/2006/relationships/hyperlink" Target="http://pbs.twimg.com/profile_images/936648772834041856/aBvT-Djq_normal.jpg" TargetMode="External" /><Relationship Id="rId568" Type="http://schemas.openxmlformats.org/officeDocument/2006/relationships/hyperlink" Target="http://pbs.twimg.com/profile_images/1042821947544018944/88Ev2_yM_normal.jpg" TargetMode="External" /><Relationship Id="rId569" Type="http://schemas.openxmlformats.org/officeDocument/2006/relationships/hyperlink" Target="http://pbs.twimg.com/profile_images/507247048844787712/UZapyvOn_normal.png" TargetMode="External" /><Relationship Id="rId570" Type="http://schemas.openxmlformats.org/officeDocument/2006/relationships/hyperlink" Target="http://pbs.twimg.com/profile_images/1057379626547380224/3IayBRL6_normal.jpg" TargetMode="External" /><Relationship Id="rId571" Type="http://schemas.openxmlformats.org/officeDocument/2006/relationships/hyperlink" Target="http://pbs.twimg.com/profile_images/834381266959134720/54tYALBI_normal.jpg" TargetMode="External" /><Relationship Id="rId572" Type="http://schemas.openxmlformats.org/officeDocument/2006/relationships/hyperlink" Target="http://pbs.twimg.com/profile_images/1114942744458334209/Zxrqhu7c_normal.jpg" TargetMode="External" /><Relationship Id="rId573" Type="http://schemas.openxmlformats.org/officeDocument/2006/relationships/hyperlink" Target="http://pbs.twimg.com/profile_images/1089086024284889089/T3NuZSIa_normal.jpg" TargetMode="External" /><Relationship Id="rId574" Type="http://schemas.openxmlformats.org/officeDocument/2006/relationships/hyperlink" Target="http://pbs.twimg.com/profile_images/638743553951277056/4LwCevuI_normal.jpg" TargetMode="External" /><Relationship Id="rId575" Type="http://schemas.openxmlformats.org/officeDocument/2006/relationships/hyperlink" Target="http://pbs.twimg.com/profile_images/931102764838588416/51KkKUF4_normal.jpg" TargetMode="External" /><Relationship Id="rId576" Type="http://schemas.openxmlformats.org/officeDocument/2006/relationships/hyperlink" Target="http://pbs.twimg.com/profile_images/61932938/08-08-17-08-drawn-600_normal.jpg" TargetMode="External" /><Relationship Id="rId577" Type="http://schemas.openxmlformats.org/officeDocument/2006/relationships/hyperlink" Target="http://pbs.twimg.com/profile_images/1099385783218290690/2aaaq1sr_normal.png" TargetMode="External" /><Relationship Id="rId578" Type="http://schemas.openxmlformats.org/officeDocument/2006/relationships/hyperlink" Target="http://pbs.twimg.com/profile_images/1095516462981103616/0MEUpQHQ_normal.png" TargetMode="External" /><Relationship Id="rId579" Type="http://schemas.openxmlformats.org/officeDocument/2006/relationships/hyperlink" Target="http://pbs.twimg.com/profile_images/1103037214005571584/-bB2dNVN_normal.png" TargetMode="External" /><Relationship Id="rId580" Type="http://schemas.openxmlformats.org/officeDocument/2006/relationships/hyperlink" Target="http://pbs.twimg.com/profile_images/1141409124586070018/6_8Ki_4X_normal.jpg" TargetMode="External" /><Relationship Id="rId581" Type="http://schemas.openxmlformats.org/officeDocument/2006/relationships/hyperlink" Target="http://pbs.twimg.com/profile_images/929112443137286144/f9x4tTrN_normal.jpg" TargetMode="External" /><Relationship Id="rId582" Type="http://schemas.openxmlformats.org/officeDocument/2006/relationships/hyperlink" Target="http://pbs.twimg.com/profile_images/826105958728364034/IQKVAXHy_normal.jpg" TargetMode="External" /><Relationship Id="rId583" Type="http://schemas.openxmlformats.org/officeDocument/2006/relationships/hyperlink" Target="http://pbs.twimg.com/profile_images/913811675505192960/0xPcrAab_normal.jpg" TargetMode="External" /><Relationship Id="rId584" Type="http://schemas.openxmlformats.org/officeDocument/2006/relationships/hyperlink" Target="http://pbs.twimg.com/profile_images/708751114552811521/HghjzyMv_normal.jpg" TargetMode="External" /><Relationship Id="rId585" Type="http://schemas.openxmlformats.org/officeDocument/2006/relationships/hyperlink" Target="http://pbs.twimg.com/profile_images/824647924428800004/h0PiOSPN_normal.jpg" TargetMode="External" /><Relationship Id="rId586" Type="http://schemas.openxmlformats.org/officeDocument/2006/relationships/hyperlink" Target="http://pbs.twimg.com/profile_images/1137997473090363392/EyZeHbj1_normal.jpg" TargetMode="External" /><Relationship Id="rId587" Type="http://schemas.openxmlformats.org/officeDocument/2006/relationships/hyperlink" Target="http://pbs.twimg.com/profile_images/1081211195871371264/ETPYeugA_normal.jpg" TargetMode="External" /><Relationship Id="rId588" Type="http://schemas.openxmlformats.org/officeDocument/2006/relationships/hyperlink" Target="http://pbs.twimg.com/profile_images/713702978440601601/of_6jI2N_normal.jpg" TargetMode="External" /><Relationship Id="rId589" Type="http://schemas.openxmlformats.org/officeDocument/2006/relationships/hyperlink" Target="http://pbs.twimg.com/profile_images/765923204380651520/mGV6s7t3_normal.jpg" TargetMode="External" /><Relationship Id="rId590" Type="http://schemas.openxmlformats.org/officeDocument/2006/relationships/hyperlink" Target="http://pbs.twimg.com/profile_images/1116448696642744322/gfixxYfC_normal.jpg" TargetMode="External" /><Relationship Id="rId591" Type="http://schemas.openxmlformats.org/officeDocument/2006/relationships/hyperlink" Target="https://twitter.com/imsrfaisal" TargetMode="External" /><Relationship Id="rId592" Type="http://schemas.openxmlformats.org/officeDocument/2006/relationships/hyperlink" Target="https://twitter.com/linkbuildingmoz" TargetMode="External" /><Relationship Id="rId593" Type="http://schemas.openxmlformats.org/officeDocument/2006/relationships/hyperlink" Target="https://twitter.com/christhames35" TargetMode="External" /><Relationship Id="rId594" Type="http://schemas.openxmlformats.org/officeDocument/2006/relationships/hyperlink" Target="https://twitter.com/marisalouw" TargetMode="External" /><Relationship Id="rId595" Type="http://schemas.openxmlformats.org/officeDocument/2006/relationships/hyperlink" Target="https://twitter.com/violetsriy" TargetMode="External" /><Relationship Id="rId596" Type="http://schemas.openxmlformats.org/officeDocument/2006/relationships/hyperlink" Target="https://twitter.com/socialmedia2day" TargetMode="External" /><Relationship Id="rId597" Type="http://schemas.openxmlformats.org/officeDocument/2006/relationships/hyperlink" Target="https://twitter.com/mftnjd" TargetMode="External" /><Relationship Id="rId598" Type="http://schemas.openxmlformats.org/officeDocument/2006/relationships/hyperlink" Target="https://twitter.com/redphantom" TargetMode="External" /><Relationship Id="rId599" Type="http://schemas.openxmlformats.org/officeDocument/2006/relationships/hyperlink" Target="https://twitter.com/clowerycontent" TargetMode="External" /><Relationship Id="rId600" Type="http://schemas.openxmlformats.org/officeDocument/2006/relationships/hyperlink" Target="https://twitter.com/jennykim" TargetMode="External" /><Relationship Id="rId601" Type="http://schemas.openxmlformats.org/officeDocument/2006/relationships/hyperlink" Target="https://twitter.com/awarioapp" TargetMode="External" /><Relationship Id="rId602" Type="http://schemas.openxmlformats.org/officeDocument/2006/relationships/hyperlink" Target="https://twitter.com/madalynsklar" TargetMode="External" /><Relationship Id="rId603" Type="http://schemas.openxmlformats.org/officeDocument/2006/relationships/hyperlink" Target="https://twitter.com/markcbiddle" TargetMode="External" /><Relationship Id="rId604" Type="http://schemas.openxmlformats.org/officeDocument/2006/relationships/hyperlink" Target="https://twitter.com/mrand247" TargetMode="External" /><Relationship Id="rId605" Type="http://schemas.openxmlformats.org/officeDocument/2006/relationships/hyperlink" Target="https://twitter.com/brandi_rand" TargetMode="External" /><Relationship Id="rId606" Type="http://schemas.openxmlformats.org/officeDocument/2006/relationships/hyperlink" Target="https://twitter.com/growmap" TargetMode="External" /><Relationship Id="rId607" Type="http://schemas.openxmlformats.org/officeDocument/2006/relationships/hyperlink" Target="https://twitter.com/smcstl" TargetMode="External" /><Relationship Id="rId608" Type="http://schemas.openxmlformats.org/officeDocument/2006/relationships/hyperlink" Target="https://twitter.com/tamkoen" TargetMode="External" /><Relationship Id="rId609" Type="http://schemas.openxmlformats.org/officeDocument/2006/relationships/hyperlink" Target="https://twitter.com/annanaylor__" TargetMode="External" /><Relationship Id="rId610" Type="http://schemas.openxmlformats.org/officeDocument/2006/relationships/hyperlink" Target="https://twitter.com/pnmcpherson" TargetMode="External" /><Relationship Id="rId611" Type="http://schemas.openxmlformats.org/officeDocument/2006/relationships/hyperlink" Target="https://twitter.com/morelove_lessh8" TargetMode="External" /><Relationship Id="rId612" Type="http://schemas.openxmlformats.org/officeDocument/2006/relationships/hyperlink" Target="https://twitter.com/southwestair" TargetMode="External" /><Relationship Id="rId613" Type="http://schemas.openxmlformats.org/officeDocument/2006/relationships/hyperlink" Target="https://twitter.com/samsungus" TargetMode="External" /><Relationship Id="rId614" Type="http://schemas.openxmlformats.org/officeDocument/2006/relationships/hyperlink" Target="https://twitter.com/medialabsmpd" TargetMode="External" /><Relationship Id="rId615" Type="http://schemas.openxmlformats.org/officeDocument/2006/relationships/hyperlink" Target="https://twitter.com/elevatedonline" TargetMode="External" /><Relationship Id="rId616" Type="http://schemas.openxmlformats.org/officeDocument/2006/relationships/hyperlink" Target="https://twitter.com/jenniferbakerco" TargetMode="External" /><Relationship Id="rId617" Type="http://schemas.openxmlformats.org/officeDocument/2006/relationships/hyperlink" Target="https://twitter.com/oreo" TargetMode="External" /><Relationship Id="rId618" Type="http://schemas.openxmlformats.org/officeDocument/2006/relationships/hyperlink" Target="https://twitter.com/silalott" TargetMode="External" /><Relationship Id="rId619" Type="http://schemas.openxmlformats.org/officeDocument/2006/relationships/hyperlink" Target="https://twitter.com/michelle__roy" TargetMode="External" /><Relationship Id="rId620" Type="http://schemas.openxmlformats.org/officeDocument/2006/relationships/hyperlink" Target="https://twitter.com/gregorytsimpson" TargetMode="External" /><Relationship Id="rId621" Type="http://schemas.openxmlformats.org/officeDocument/2006/relationships/hyperlink" Target="https://twitter.com/mycorporation" TargetMode="External" /><Relationship Id="rId622" Type="http://schemas.openxmlformats.org/officeDocument/2006/relationships/hyperlink" Target="https://twitter.com/bfrodriguez_" TargetMode="External" /><Relationship Id="rId623" Type="http://schemas.openxmlformats.org/officeDocument/2006/relationships/hyperlink" Target="https://twitter.com/frogplum" TargetMode="External" /><Relationship Id="rId624" Type="http://schemas.openxmlformats.org/officeDocument/2006/relationships/hyperlink" Target="https://twitter.com/ccrossjohnson" TargetMode="External" /><Relationship Id="rId625" Type="http://schemas.openxmlformats.org/officeDocument/2006/relationships/hyperlink" Target="https://twitter.com/imarketinginc" TargetMode="External" /><Relationship Id="rId626" Type="http://schemas.openxmlformats.org/officeDocument/2006/relationships/hyperlink" Target="https://twitter.com/scupbrasil" TargetMode="External" /><Relationship Id="rId627" Type="http://schemas.openxmlformats.org/officeDocument/2006/relationships/hyperlink" Target="https://twitter.com/iamdesireaka" TargetMode="External" /><Relationship Id="rId628" Type="http://schemas.openxmlformats.org/officeDocument/2006/relationships/hyperlink" Target="https://twitter.com/svanismail" TargetMode="External" /><Relationship Id="rId629" Type="http://schemas.openxmlformats.org/officeDocument/2006/relationships/hyperlink" Target="https://twitter.com/aranducito" TargetMode="External" /><Relationship Id="rId630" Type="http://schemas.openxmlformats.org/officeDocument/2006/relationships/hyperlink" Target="https://twitter.com/jfouts" TargetMode="External" /><Relationship Id="rId631" Type="http://schemas.openxmlformats.org/officeDocument/2006/relationships/hyperlink" Target="https://twitter.com/elenacsalazar" TargetMode="External" /><Relationship Id="rId632" Type="http://schemas.openxmlformats.org/officeDocument/2006/relationships/hyperlink" Target="https://twitter.com/paigedoerner" TargetMode="External" /><Relationship Id="rId633" Type="http://schemas.openxmlformats.org/officeDocument/2006/relationships/hyperlink" Target="https://twitter.com/angelastack" TargetMode="External" /><Relationship Id="rId634" Type="http://schemas.openxmlformats.org/officeDocument/2006/relationships/hyperlink" Target="https://twitter.com/ahikiiriza" TargetMode="External" /><Relationship Id="rId635" Type="http://schemas.openxmlformats.org/officeDocument/2006/relationships/hyperlink" Target="https://twitter.com/staymotivated_7" TargetMode="External" /><Relationship Id="rId636" Type="http://schemas.openxmlformats.org/officeDocument/2006/relationships/hyperlink" Target="https://twitter.com/bwatwood" TargetMode="External" /><Relationship Id="rId637" Type="http://schemas.openxmlformats.org/officeDocument/2006/relationships/hyperlink" Target="https://twitter.com/rebecca64279583" TargetMode="External" /><Relationship Id="rId638" Type="http://schemas.openxmlformats.org/officeDocument/2006/relationships/hyperlink" Target="https://twitter.com/paulcharrison" TargetMode="External" /><Relationship Id="rId639" Type="http://schemas.openxmlformats.org/officeDocument/2006/relationships/hyperlink" Target="https://twitter.com/carvesocial" TargetMode="External" /><Relationship Id="rId640" Type="http://schemas.openxmlformats.org/officeDocument/2006/relationships/hyperlink" Target="https://twitter.com/genepetrovlmc" TargetMode="External" /><Relationship Id="rId641" Type="http://schemas.openxmlformats.org/officeDocument/2006/relationships/hyperlink" Target="https://twitter.com/marifasanaro" TargetMode="External" /><Relationship Id="rId642" Type="http://schemas.openxmlformats.org/officeDocument/2006/relationships/hyperlink" Target="https://twitter.com/seoscottsdale" TargetMode="External" /><Relationship Id="rId643" Type="http://schemas.openxmlformats.org/officeDocument/2006/relationships/hyperlink" Target="https://twitter.com/phoebebain" TargetMode="External" /><Relationship Id="rId644" Type="http://schemas.openxmlformats.org/officeDocument/2006/relationships/hyperlink" Target="https://twitter.com/directmediatips" TargetMode="External" /><Relationship Id="rId645" Type="http://schemas.openxmlformats.org/officeDocument/2006/relationships/hyperlink" Target="https://twitter.com/xoxogoldie" TargetMode="External" /><Relationship Id="rId646" Type="http://schemas.openxmlformats.org/officeDocument/2006/relationships/hyperlink" Target="https://twitter.com/vrajshahspeaks" TargetMode="External" /><Relationship Id="rId647" Type="http://schemas.openxmlformats.org/officeDocument/2006/relationships/hyperlink" Target="https://twitter.com/epagedigitalind" TargetMode="External" /><Relationship Id="rId648" Type="http://schemas.openxmlformats.org/officeDocument/2006/relationships/hyperlink" Target="https://twitter.com/noble_vn" TargetMode="External" /><Relationship Id="rId649" Type="http://schemas.openxmlformats.org/officeDocument/2006/relationships/hyperlink" Target="https://twitter.com/vshadders" TargetMode="External" /><Relationship Id="rId650" Type="http://schemas.openxmlformats.org/officeDocument/2006/relationships/hyperlink" Target="https://twitter.com/peeljoanna" TargetMode="External" /><Relationship Id="rId651" Type="http://schemas.openxmlformats.org/officeDocument/2006/relationships/hyperlink" Target="https://twitter.com/mojodaddy" TargetMode="External" /><Relationship Id="rId652" Type="http://schemas.openxmlformats.org/officeDocument/2006/relationships/hyperlink" Target="https://twitter.com/flowery6" TargetMode="External" /><Relationship Id="rId653" Type="http://schemas.openxmlformats.org/officeDocument/2006/relationships/hyperlink" Target="https://twitter.com/jbethjs" TargetMode="External" /><Relationship Id="rId654" Type="http://schemas.openxmlformats.org/officeDocument/2006/relationships/hyperlink" Target="https://twitter.com/wajihtabish" TargetMode="External" /><Relationship Id="rId655" Type="http://schemas.openxmlformats.org/officeDocument/2006/relationships/hyperlink" Target="https://twitter.com/wisenotherwise" TargetMode="External" /><Relationship Id="rId656" Type="http://schemas.openxmlformats.org/officeDocument/2006/relationships/hyperlink" Target="https://twitter.com/andiramdani" TargetMode="External" /><Relationship Id="rId657" Type="http://schemas.openxmlformats.org/officeDocument/2006/relationships/hyperlink" Target="https://twitter.com/richmckinney" TargetMode="External" /><Relationship Id="rId658" Type="http://schemas.openxmlformats.org/officeDocument/2006/relationships/hyperlink" Target="https://twitter.com/novumarketing" TargetMode="External" /><Relationship Id="rId659" Type="http://schemas.openxmlformats.org/officeDocument/2006/relationships/hyperlink" Target="https://twitter.com/socialmedianex" TargetMode="External" /><Relationship Id="rId660" Type="http://schemas.openxmlformats.org/officeDocument/2006/relationships/hyperlink" Target="https://twitter.com/kaizenads" TargetMode="External" /><Relationship Id="rId661" Type="http://schemas.openxmlformats.org/officeDocument/2006/relationships/hyperlink" Target="https://twitter.com/sam18th" TargetMode="External" /><Relationship Id="rId662" Type="http://schemas.openxmlformats.org/officeDocument/2006/relationships/hyperlink" Target="https://twitter.com/web_pixelportal" TargetMode="External" /><Relationship Id="rId663" Type="http://schemas.openxmlformats.org/officeDocument/2006/relationships/hyperlink" Target="https://twitter.com/ricardozam" TargetMode="External" /><Relationship Id="rId664" Type="http://schemas.openxmlformats.org/officeDocument/2006/relationships/hyperlink" Target="https://twitter.com/prospertaru" TargetMode="External" /><Relationship Id="rId665" Type="http://schemas.openxmlformats.org/officeDocument/2006/relationships/hyperlink" Target="https://twitter.com/romanjancic" TargetMode="External" /><Relationship Id="rId666" Type="http://schemas.openxmlformats.org/officeDocument/2006/relationships/hyperlink" Target="https://twitter.com/socialguru007" TargetMode="External" /><Relationship Id="rId667" Type="http://schemas.openxmlformats.org/officeDocument/2006/relationships/hyperlink" Target="https://twitter.com/ginevraadamoli" TargetMode="External" /><Relationship Id="rId668" Type="http://schemas.openxmlformats.org/officeDocument/2006/relationships/hyperlink" Target="https://twitter.com/binaryic" TargetMode="External" /><Relationship Id="rId669" Type="http://schemas.openxmlformats.org/officeDocument/2006/relationships/hyperlink" Target="https://twitter.com/tejashweta" TargetMode="External" /><Relationship Id="rId670" Type="http://schemas.openxmlformats.org/officeDocument/2006/relationships/hyperlink" Target="https://twitter.com/qtttutors" TargetMode="External" /><Relationship Id="rId671" Type="http://schemas.openxmlformats.org/officeDocument/2006/relationships/hyperlink" Target="https://twitter.com/elainebeare" TargetMode="External" /><Relationship Id="rId672" Type="http://schemas.openxmlformats.org/officeDocument/2006/relationships/hyperlink" Target="https://twitter.com/lindseybwashere" TargetMode="External" /><Relationship Id="rId673" Type="http://schemas.openxmlformats.org/officeDocument/2006/relationships/hyperlink" Target="https://twitter.com/gregcarrasco" TargetMode="External" /><Relationship Id="rId674" Type="http://schemas.openxmlformats.org/officeDocument/2006/relationships/hyperlink" Target="https://twitter.com/robcairns" TargetMode="External" /><Relationship Id="rId675" Type="http://schemas.openxmlformats.org/officeDocument/2006/relationships/hyperlink" Target="https://twitter.com/wisd0m_bridge" TargetMode="External" /><Relationship Id="rId676" Type="http://schemas.openxmlformats.org/officeDocument/2006/relationships/hyperlink" Target="https://twitter.com/bestclerks" TargetMode="External" /><Relationship Id="rId677" Type="http://schemas.openxmlformats.org/officeDocument/2006/relationships/hyperlink" Target="https://twitter.com/dewieirig" TargetMode="External" /><Relationship Id="rId678" Type="http://schemas.openxmlformats.org/officeDocument/2006/relationships/hyperlink" Target="https://twitter.com/micwonderland" TargetMode="External" /><Relationship Id="rId679" Type="http://schemas.openxmlformats.org/officeDocument/2006/relationships/hyperlink" Target="https://twitter.com/cjscribe" TargetMode="External" /><Relationship Id="rId680" Type="http://schemas.openxmlformats.org/officeDocument/2006/relationships/hyperlink" Target="https://twitter.com/jamesbullock81" TargetMode="External" /><Relationship Id="rId681" Type="http://schemas.openxmlformats.org/officeDocument/2006/relationships/hyperlink" Target="https://twitter.com/blairallenagen1" TargetMode="External" /><Relationship Id="rId682" Type="http://schemas.openxmlformats.org/officeDocument/2006/relationships/hyperlink" Target="https://twitter.com/bzsms" TargetMode="External" /><Relationship Id="rId683" Type="http://schemas.openxmlformats.org/officeDocument/2006/relationships/hyperlink" Target="https://twitter.com/keithflynn" TargetMode="External" /><Relationship Id="rId684" Type="http://schemas.openxmlformats.org/officeDocument/2006/relationships/hyperlink" Target="https://twitter.com/junelevenco" TargetMode="External" /><Relationship Id="rId685" Type="http://schemas.openxmlformats.org/officeDocument/2006/relationships/hyperlink" Target="https://twitter.com/giovanbatistag" TargetMode="External" /><Relationship Id="rId686" Type="http://schemas.openxmlformats.org/officeDocument/2006/relationships/hyperlink" Target="https://twitter.com/followermob" TargetMode="External" /><Relationship Id="rId687" Type="http://schemas.openxmlformats.org/officeDocument/2006/relationships/hyperlink" Target="https://twitter.com/janevlyang" TargetMode="External" /><Relationship Id="rId688" Type="http://schemas.openxmlformats.org/officeDocument/2006/relationships/hyperlink" Target="https://twitter.com/some_marinosson" TargetMode="External" /><Relationship Id="rId689" Type="http://schemas.openxmlformats.org/officeDocument/2006/relationships/hyperlink" Target="https://twitter.com/dmalert" TargetMode="External" /><Relationship Id="rId690" Type="http://schemas.openxmlformats.org/officeDocument/2006/relationships/hyperlink" Target="https://twitter.com/missshandarenee" TargetMode="External" /><Relationship Id="rId691" Type="http://schemas.openxmlformats.org/officeDocument/2006/relationships/hyperlink" Target="https://twitter.com/danagarrison" TargetMode="External" /><Relationship Id="rId692" Type="http://schemas.openxmlformats.org/officeDocument/2006/relationships/hyperlink" Target="https://twitter.com/robinyearsley" TargetMode="External" /><Relationship Id="rId693" Type="http://schemas.openxmlformats.org/officeDocument/2006/relationships/hyperlink" Target="https://twitter.com/tastefullyso" TargetMode="External" /><Relationship Id="rId694" Type="http://schemas.openxmlformats.org/officeDocument/2006/relationships/hyperlink" Target="https://twitter.com/memoserrano" TargetMode="External" /><Relationship Id="rId695" Type="http://schemas.openxmlformats.org/officeDocument/2006/relationships/hyperlink" Target="https://twitter.com/margfontana" TargetMode="External" /><Relationship Id="rId696" Type="http://schemas.openxmlformats.org/officeDocument/2006/relationships/hyperlink" Target="https://twitter.com/savvy_writer" TargetMode="External" /><Relationship Id="rId697" Type="http://schemas.openxmlformats.org/officeDocument/2006/relationships/hyperlink" Target="https://twitter.com/saralmarino" TargetMode="External" /><Relationship Id="rId698" Type="http://schemas.openxmlformats.org/officeDocument/2006/relationships/hyperlink" Target="https://twitter.com/mediamashsocial" TargetMode="External" /><Relationship Id="rId699" Type="http://schemas.openxmlformats.org/officeDocument/2006/relationships/hyperlink" Target="https://twitter.com/valorey" TargetMode="External" /><Relationship Id="rId700" Type="http://schemas.openxmlformats.org/officeDocument/2006/relationships/hyperlink" Target="https://twitter.com/bombandbossy" TargetMode="External" /><Relationship Id="rId701" Type="http://schemas.openxmlformats.org/officeDocument/2006/relationships/hyperlink" Target="https://twitter.com/tiinakirves" TargetMode="External" /><Relationship Id="rId702" Type="http://schemas.openxmlformats.org/officeDocument/2006/relationships/hyperlink" Target="https://twitter.com/thedfellow" TargetMode="External" /><Relationship Id="rId703" Type="http://schemas.openxmlformats.org/officeDocument/2006/relationships/hyperlink" Target="https://twitter.com/k_mccullough" TargetMode="External" /><Relationship Id="rId704" Type="http://schemas.openxmlformats.org/officeDocument/2006/relationships/hyperlink" Target="https://twitter.com/scottdavthrive" TargetMode="External" /><Relationship Id="rId705" Type="http://schemas.openxmlformats.org/officeDocument/2006/relationships/hyperlink" Target="https://twitter.com/brewervasocial" TargetMode="External" /><Relationship Id="rId706" Type="http://schemas.openxmlformats.org/officeDocument/2006/relationships/hyperlink" Target="https://twitter.com/muhsinalaca" TargetMode="External" /><Relationship Id="rId707" Type="http://schemas.openxmlformats.org/officeDocument/2006/relationships/hyperlink" Target="https://twitter.com/fiscalcliffw" TargetMode="External" /><Relationship Id="rId708" Type="http://schemas.openxmlformats.org/officeDocument/2006/relationships/hyperlink" Target="https://twitter.com/mediabulge" TargetMode="External" /><Relationship Id="rId709" Type="http://schemas.openxmlformats.org/officeDocument/2006/relationships/hyperlink" Target="https://twitter.com/net_ambition" TargetMode="External" /><Relationship Id="rId710" Type="http://schemas.openxmlformats.org/officeDocument/2006/relationships/hyperlink" Target="https://twitter.com/robinquinninla" TargetMode="External" /><Relationship Id="rId711" Type="http://schemas.openxmlformats.org/officeDocument/2006/relationships/hyperlink" Target="https://twitter.com/techieappy" TargetMode="External" /><Relationship Id="rId712" Type="http://schemas.openxmlformats.org/officeDocument/2006/relationships/hyperlink" Target="https://twitter.com/webgirltj" TargetMode="External" /><Relationship Id="rId713" Type="http://schemas.openxmlformats.org/officeDocument/2006/relationships/hyperlink" Target="https://twitter.com/nlpwarrior" TargetMode="External" /><Relationship Id="rId714" Type="http://schemas.openxmlformats.org/officeDocument/2006/relationships/hyperlink" Target="https://twitter.com/danijel49195594" TargetMode="External" /><Relationship Id="rId715" Type="http://schemas.openxmlformats.org/officeDocument/2006/relationships/hyperlink" Target="https://twitter.com/sorilbrans" TargetMode="External" /><Relationship Id="rId716" Type="http://schemas.openxmlformats.org/officeDocument/2006/relationships/hyperlink" Target="https://twitter.com/hashtagify" TargetMode="External" /><Relationship Id="rId717" Type="http://schemas.openxmlformats.org/officeDocument/2006/relationships/hyperlink" Target="https://twitter.com/sweetypw88" TargetMode="External" /><Relationship Id="rId718" Type="http://schemas.openxmlformats.org/officeDocument/2006/relationships/hyperlink" Target="https://twitter.com/nextwave" TargetMode="External" /><Relationship Id="rId719" Type="http://schemas.openxmlformats.org/officeDocument/2006/relationships/hyperlink" Target="https://twitter.com/natgeophotos" TargetMode="External" /><Relationship Id="rId720" Type="http://schemas.openxmlformats.org/officeDocument/2006/relationships/hyperlink" Target="https://twitter.com/who" TargetMode="External" /><Relationship Id="rId721" Type="http://schemas.openxmlformats.org/officeDocument/2006/relationships/hyperlink" Target="https://twitter.com/meetedgar" TargetMode="External" /><Relationship Id="rId722" Type="http://schemas.openxmlformats.org/officeDocument/2006/relationships/hyperlink" Target="https://twitter.com/heidicohen" TargetMode="External" /><Relationship Id="rId723" Type="http://schemas.openxmlformats.org/officeDocument/2006/relationships/hyperlink" Target="https://twitter.com/calocollective" TargetMode="External" /><Relationship Id="rId724" Type="http://schemas.openxmlformats.org/officeDocument/2006/relationships/hyperlink" Target="https://twitter.com/ammarketing_nl" TargetMode="External" /><Relationship Id="rId725" Type="http://schemas.openxmlformats.org/officeDocument/2006/relationships/hyperlink" Target="https://twitter.com/sellozoofficial" TargetMode="External" /><Relationship Id="rId726" Type="http://schemas.openxmlformats.org/officeDocument/2006/relationships/hyperlink" Target="https://twitter.com/kimmcreynolds" TargetMode="External" /><Relationship Id="rId727" Type="http://schemas.openxmlformats.org/officeDocument/2006/relationships/hyperlink" Target="https://twitter.com/zelstom" TargetMode="External" /><Relationship Id="rId728" Type="http://schemas.openxmlformats.org/officeDocument/2006/relationships/hyperlink" Target="https://twitter.com/sproutsocial" TargetMode="External" /><Relationship Id="rId729" Type="http://schemas.openxmlformats.org/officeDocument/2006/relationships/hyperlink" Target="https://twitter.com/imananahuja" TargetMode="External" /><Relationship Id="rId730" Type="http://schemas.openxmlformats.org/officeDocument/2006/relationships/hyperlink" Target="https://twitter.com/tapcrawlers" TargetMode="External" /><Relationship Id="rId731" Type="http://schemas.openxmlformats.org/officeDocument/2006/relationships/hyperlink" Target="https://twitter.com/blairepaiso" TargetMode="External" /><Relationship Id="rId732" Type="http://schemas.openxmlformats.org/officeDocument/2006/relationships/hyperlink" Target="https://twitter.com/nismpulse" TargetMode="External" /><Relationship Id="rId733" Type="http://schemas.openxmlformats.org/officeDocument/2006/relationships/hyperlink" Target="https://twitter.com/jaimeshine" TargetMode="External" /><Relationship Id="rId734" Type="http://schemas.openxmlformats.org/officeDocument/2006/relationships/hyperlink" Target="https://twitter.com/sociallight_" TargetMode="External" /><Relationship Id="rId735" Type="http://schemas.openxmlformats.org/officeDocument/2006/relationships/hyperlink" Target="https://twitter.com/leadtail" TargetMode="External" /><Relationship Id="rId736" Type="http://schemas.openxmlformats.org/officeDocument/2006/relationships/hyperlink" Target="https://twitter.com/brandsdiscovery" TargetMode="External" /><Relationship Id="rId737" Type="http://schemas.openxmlformats.org/officeDocument/2006/relationships/hyperlink" Target="https://twitter.com/koomekevo" TargetMode="External" /><Relationship Id="rId738" Type="http://schemas.openxmlformats.org/officeDocument/2006/relationships/hyperlink" Target="https://twitter.com/itskac" TargetMode="External" /><Relationship Id="rId739" Type="http://schemas.openxmlformats.org/officeDocument/2006/relationships/hyperlink" Target="https://twitter.com/fraasco85" TargetMode="External" /><Relationship Id="rId740" Type="http://schemas.openxmlformats.org/officeDocument/2006/relationships/hyperlink" Target="https://twitter.com/popup_2015" TargetMode="External" /><Relationship Id="rId741" Type="http://schemas.openxmlformats.org/officeDocument/2006/relationships/hyperlink" Target="https://twitter.com/startupmag17" TargetMode="External" /><Relationship Id="rId742" Type="http://schemas.openxmlformats.org/officeDocument/2006/relationships/hyperlink" Target="https://twitter.com/richardbouchez" TargetMode="External" /><Relationship Id="rId743" Type="http://schemas.openxmlformats.org/officeDocument/2006/relationships/hyperlink" Target="https://twitter.com/agencysimply" TargetMode="External" /><Relationship Id="rId744" Type="http://schemas.openxmlformats.org/officeDocument/2006/relationships/hyperlink" Target="https://twitter.com/supersaiyantoto" TargetMode="External" /><Relationship Id="rId745" Type="http://schemas.openxmlformats.org/officeDocument/2006/relationships/hyperlink" Target="https://twitter.com/cooeesocialhq" TargetMode="External" /><Relationship Id="rId746" Type="http://schemas.openxmlformats.org/officeDocument/2006/relationships/hyperlink" Target="https://twitter.com/manojpallai" TargetMode="External" /><Relationship Id="rId747" Type="http://schemas.openxmlformats.org/officeDocument/2006/relationships/hyperlink" Target="https://twitter.com/brettdixon" TargetMode="External" /><Relationship Id="rId748" Type="http://schemas.openxmlformats.org/officeDocument/2006/relationships/hyperlink" Target="https://twitter.com/dpomuk" TargetMode="External" /><Relationship Id="rId749" Type="http://schemas.openxmlformats.org/officeDocument/2006/relationships/hyperlink" Target="https://twitter.com/monisbukhari" TargetMode="External" /><Relationship Id="rId750" Type="http://schemas.openxmlformats.org/officeDocument/2006/relationships/hyperlink" Target="https://twitter.com/dankmbp" TargetMode="External" /><Relationship Id="rId751" Type="http://schemas.openxmlformats.org/officeDocument/2006/relationships/hyperlink" Target="https://twitter.com/bloggingtop25" TargetMode="External" /><Relationship Id="rId752" Type="http://schemas.openxmlformats.org/officeDocument/2006/relationships/hyperlink" Target="https://twitter.com/scholezforum" TargetMode="External" /><Relationship Id="rId753" Type="http://schemas.openxmlformats.org/officeDocument/2006/relationships/hyperlink" Target="https://twitter.com/maupanas" TargetMode="External" /><Relationship Id="rId754" Type="http://schemas.openxmlformats.org/officeDocument/2006/relationships/hyperlink" Target="https://twitter.com/franconegot" TargetMode="External" /><Relationship Id="rId755" Type="http://schemas.openxmlformats.org/officeDocument/2006/relationships/hyperlink" Target="https://twitter.com/bypeers" TargetMode="External" /><Relationship Id="rId756" Type="http://schemas.openxmlformats.org/officeDocument/2006/relationships/hyperlink" Target="https://twitter.com/samirlahlabat" TargetMode="External" /><Relationship Id="rId757" Type="http://schemas.openxmlformats.org/officeDocument/2006/relationships/comments" Target="../comments2.xml" /><Relationship Id="rId758" Type="http://schemas.openxmlformats.org/officeDocument/2006/relationships/vmlDrawing" Target="../drawings/vmlDrawing2.vml" /><Relationship Id="rId759" Type="http://schemas.openxmlformats.org/officeDocument/2006/relationships/table" Target="../tables/table2.xml" /><Relationship Id="rId7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ialmediatoday.com/news/smtlive-recap-expertly-crafting-your-brand-voice/556982/" TargetMode="External" /><Relationship Id="rId2" Type="http://schemas.openxmlformats.org/officeDocument/2006/relationships/hyperlink" Target="https://www.socialmediatoday.com/news/smtlive-recap-defining-brand-voice/556881/" TargetMode="External" /><Relationship Id="rId3" Type="http://schemas.openxmlformats.org/officeDocument/2006/relationships/hyperlink" Target="https://www.socialmediatoday.com/news/smtlive-recap-defining-brand-voice/556881/?utm_source=dlvr.it&amp;utm_medium=twitter" TargetMode="External" /><Relationship Id="rId4" Type="http://schemas.openxmlformats.org/officeDocument/2006/relationships/hyperlink" Target="https://www.socialmediatoday.com/news/smtlive-recap-expertly-crafting-your-brand-voice/556982/?utm_source=dlvr.it&amp;utm_medium=twitter" TargetMode="External" /><Relationship Id="rId5" Type="http://schemas.openxmlformats.org/officeDocument/2006/relationships/hyperlink" Target="https://t.co/1IPax2UpqG" TargetMode="External" /><Relationship Id="rId6" Type="http://schemas.openxmlformats.org/officeDocument/2006/relationships/hyperlink" Target="https://t.co/Db2Gl5t03E" TargetMode="External" /><Relationship Id="rId7" Type="http://schemas.openxmlformats.org/officeDocument/2006/relationships/hyperlink" Target="https://twitter.com/socialmedia2day/status/1138476373520068608" TargetMode="External" /><Relationship Id="rId8" Type="http://schemas.openxmlformats.org/officeDocument/2006/relationships/hyperlink" Target="https://www.socialmediatoday.com/news/how-to-participate-in-a-twitter-chat/546805/" TargetMode="External" /><Relationship Id="rId9" Type="http://schemas.openxmlformats.org/officeDocument/2006/relationships/hyperlink" Target="https://twitter.com/socialmedia2day/status/1138489944568193024" TargetMode="External" /><Relationship Id="rId10" Type="http://schemas.openxmlformats.org/officeDocument/2006/relationships/hyperlink" Target="https://twitter.com/socialmedia2day/status/1138478081264562179" TargetMode="External" /><Relationship Id="rId11" Type="http://schemas.openxmlformats.org/officeDocument/2006/relationships/hyperlink" Target="https://www.socialmediatoday.com/news/smtlive-recap-expertly-crafting-your-brand-voice/556982/" TargetMode="External" /><Relationship Id="rId12" Type="http://schemas.openxmlformats.org/officeDocument/2006/relationships/hyperlink" Target="https://www.socialmediatoday.com/news/smtlive-recap-defining-brand-voice/556881/" TargetMode="External" /><Relationship Id="rId13" Type="http://schemas.openxmlformats.org/officeDocument/2006/relationships/hyperlink" Target="https://www.socialmediatoday.com/news/how-to-participate-in-a-twitter-chat/546805/" TargetMode="External" /><Relationship Id="rId14" Type="http://schemas.openxmlformats.org/officeDocument/2006/relationships/hyperlink" Target="https://www.socialmediatoday.com/news/smtlive-recap-defining-brand-voice/556881/?utm_source=twitter&amp;utm_medium=post&amp;utm_campaign=seokay&amp;utm_term=blogging&amp;utm_content=knowledge&amp;ref=bloggingtop25&amp;pix=1q68_0_0" TargetMode="External" /><Relationship Id="rId15" Type="http://schemas.openxmlformats.org/officeDocument/2006/relationships/hyperlink" Target="https://twitter.com/CCrossJohnson/status/1138480516875902976" TargetMode="External" /><Relationship Id="rId16" Type="http://schemas.openxmlformats.org/officeDocument/2006/relationships/hyperlink" Target="https://www.socialmediatoday.com/community/" TargetMode="External" /><Relationship Id="rId17" Type="http://schemas.openxmlformats.org/officeDocument/2006/relationships/hyperlink" Target="https://www.socialmediatoday.com/news/smtlive-recap-defining-brand-voice/556881/?utm_source=Sailthru&amp;utm_medium=email&amp;utm_campaign=Issue:%202019-06-17%20Social%20Media%20Today%20Newsletter%20%5Bissue:21452%5D&amp;utm_term=Social%20Media%20Today" TargetMode="External" /><Relationship Id="rId18" Type="http://schemas.openxmlformats.org/officeDocument/2006/relationships/hyperlink" Target="https://twitter.com/MyCorporation/status/1138488927155699713" TargetMode="External" /><Relationship Id="rId19" Type="http://schemas.openxmlformats.org/officeDocument/2006/relationships/hyperlink" Target="https://www.socialmediatoday.com/news/smtlive-recap-defining-brand-voice/556881/" TargetMode="External" /><Relationship Id="rId20" Type="http://schemas.openxmlformats.org/officeDocument/2006/relationships/hyperlink" Target="https://www.socialmediatoday.com/news/smtlive-recap-expertly-crafting-your-brand-voice/556982/" TargetMode="External" /><Relationship Id="rId21" Type="http://schemas.openxmlformats.org/officeDocument/2006/relationships/hyperlink" Target="https://www.socialmediatoday.com/news/smtlive-recap-defining-brand-voice/556881/?utm_source=dlvr.it&amp;utm_medium=twitter" TargetMode="External" /><Relationship Id="rId22" Type="http://schemas.openxmlformats.org/officeDocument/2006/relationships/hyperlink" Target="https://www.socialmediatoday.com/news/smtlive-recap-expertly-crafting-your-brand-voice/556982/?utm_source=dlvr.it&amp;utm_medium=twitter" TargetMode="External" /><Relationship Id="rId23" Type="http://schemas.openxmlformats.org/officeDocument/2006/relationships/hyperlink" Target="https://t.co/1IPax2UpqG" TargetMode="External" /><Relationship Id="rId24" Type="http://schemas.openxmlformats.org/officeDocument/2006/relationships/hyperlink" Target="https://t.co/Db2Gl5t03E" TargetMode="External" /><Relationship Id="rId25" Type="http://schemas.openxmlformats.org/officeDocument/2006/relationships/hyperlink" Target="https://twitter.com/socialmedia2day/status/1138476373520068608" TargetMode="External" /><Relationship Id="rId26" Type="http://schemas.openxmlformats.org/officeDocument/2006/relationships/hyperlink" Target="https://twitter.com/socialmedia2day/status/1138478081264562179" TargetMode="External" /><Relationship Id="rId27" Type="http://schemas.openxmlformats.org/officeDocument/2006/relationships/hyperlink" Target="https://twitter.com/socialmedia2day/status/1138489944568193024" TargetMode="External" /><Relationship Id="rId28" Type="http://schemas.openxmlformats.org/officeDocument/2006/relationships/hyperlink" Target="https://www.socialmediatoday.com/news/smtlive-recap-everything-you-need-to-know-about-tiktok/554765/?utm_source=dlvr.it&amp;utm_medium=twitter" TargetMode="External" /><Relationship Id="rId29" Type="http://schemas.openxmlformats.org/officeDocument/2006/relationships/hyperlink" Target="https://www.socialmediatoday.com/news/smtlive-recap-expertly-crafting-your-brand-voice/556982/" TargetMode="External" /><Relationship Id="rId30" Type="http://schemas.openxmlformats.org/officeDocument/2006/relationships/hyperlink" Target="https://www.socialmediatoday.com/news/how-to-participate-in-a-twitter-chat/546805/" TargetMode="External" /><Relationship Id="rId31" Type="http://schemas.openxmlformats.org/officeDocument/2006/relationships/hyperlink" Target="https://www.socialmediatoday.com/news/smtlive-twitter-chat-recap-marketing-your-business-on-linkedin/555692/" TargetMode="External" /><Relationship Id="rId32" Type="http://schemas.openxmlformats.org/officeDocument/2006/relationships/hyperlink" Target="https://twitter.com/MadalynSklar/status/1138313410272215043" TargetMode="External" /><Relationship Id="rId33" Type="http://schemas.openxmlformats.org/officeDocument/2006/relationships/hyperlink" Target="https://twitter.com/socialmedia2day/status/1138476373520068608" TargetMode="External" /><Relationship Id="rId34" Type="http://schemas.openxmlformats.org/officeDocument/2006/relationships/hyperlink" Target="https://twitter.com/socialmedia2day/status/1138478081264562179" TargetMode="External" /><Relationship Id="rId35" Type="http://schemas.openxmlformats.org/officeDocument/2006/relationships/hyperlink" Target="https://twitter.com/socialmedia2day/status/1138481229119053825" TargetMode="External" /><Relationship Id="rId36" Type="http://schemas.openxmlformats.org/officeDocument/2006/relationships/hyperlink" Target="https://twitter.com/socialmedia2day/status/1138485923707068416" TargetMode="External" /><Relationship Id="rId37" Type="http://schemas.openxmlformats.org/officeDocument/2006/relationships/hyperlink" Target="https://twitter.com/socialmedia2day/status/1138488113083367424" TargetMode="External" /><Relationship Id="rId38" Type="http://schemas.openxmlformats.org/officeDocument/2006/relationships/hyperlink" Target="https://twitter.com/socialmedia2day/status/1138489944568193024" TargetMode="External" /><Relationship Id="rId39" Type="http://schemas.openxmlformats.org/officeDocument/2006/relationships/hyperlink" Target="https://lnkd.in/dKtuje3" TargetMode="External" /><Relationship Id="rId40" Type="http://schemas.openxmlformats.org/officeDocument/2006/relationships/hyperlink" Target="https://www.socialmediatoday.com/news/smtlive-recap-expertly-crafting-your-brand-voice/556982/?utm_source=dlvr.it&amp;utm_medium=twitter" TargetMode="External" /><Relationship Id="rId41" Type="http://schemas.openxmlformats.org/officeDocument/2006/relationships/hyperlink" Target="https://twitter.com/GregoryTSimpson/status/1138482586609696769" TargetMode="External" /><Relationship Id="rId42" Type="http://schemas.openxmlformats.org/officeDocument/2006/relationships/hyperlink" Target="https://www.socialmediatoday.com/news/smtlive-recap-expertly-crafting-your-brand-voice/556982/?utm_source=dlvr.it&amp;utm_medium=twitter" TargetMode="External" /><Relationship Id="rId43" Type="http://schemas.openxmlformats.org/officeDocument/2006/relationships/hyperlink" Target="https://www.socialmediatoday.com/news/smtlive-recap-defining-brand-voice/556881/?utm_source=dlvr.it&amp;utm_medium=twitter" TargetMode="External" /><Relationship Id="rId44" Type="http://schemas.openxmlformats.org/officeDocument/2006/relationships/hyperlink" Target="https://www.socialmediatoday.com/news/smtlive-recap-expertly-crafting-your-brand-voice/556982/" TargetMode="External" /><Relationship Id="rId45" Type="http://schemas.openxmlformats.org/officeDocument/2006/relationships/hyperlink" Target="https://www.socialmediatoday.com/news/smtlive-recap-defining-brand-voice/556881/" TargetMode="External" /><Relationship Id="rId46" Type="http://schemas.openxmlformats.org/officeDocument/2006/relationships/hyperlink" Target="https://www.socialmediatoday.com/news/smtlive-recap-defining-brand-voice/556881/" TargetMode="Externa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 Id="rId5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2967</v>
      </c>
      <c r="BB2" s="13" t="s">
        <v>2994</v>
      </c>
      <c r="BC2" s="13" t="s">
        <v>2995</v>
      </c>
      <c r="BD2" s="117" t="s">
        <v>4018</v>
      </c>
      <c r="BE2" s="117" t="s">
        <v>4019</v>
      </c>
      <c r="BF2" s="117" t="s">
        <v>4020</v>
      </c>
      <c r="BG2" s="117" t="s">
        <v>4021</v>
      </c>
      <c r="BH2" s="117" t="s">
        <v>4022</v>
      </c>
      <c r="BI2" s="117" t="s">
        <v>4023</v>
      </c>
      <c r="BJ2" s="117" t="s">
        <v>4024</v>
      </c>
      <c r="BK2" s="117" t="s">
        <v>4025</v>
      </c>
      <c r="BL2" s="117" t="s">
        <v>4026</v>
      </c>
    </row>
    <row r="3" spans="1:64" ht="15" customHeight="1">
      <c r="A3" s="64" t="s">
        <v>212</v>
      </c>
      <c r="B3" s="64" t="s">
        <v>212</v>
      </c>
      <c r="C3" s="65" t="s">
        <v>4076</v>
      </c>
      <c r="D3" s="66">
        <v>3</v>
      </c>
      <c r="E3" s="67" t="s">
        <v>132</v>
      </c>
      <c r="F3" s="68">
        <v>35</v>
      </c>
      <c r="G3" s="65"/>
      <c r="H3" s="69"/>
      <c r="I3" s="70"/>
      <c r="J3" s="70"/>
      <c r="K3" s="34" t="s">
        <v>65</v>
      </c>
      <c r="L3" s="71">
        <v>3</v>
      </c>
      <c r="M3" s="71"/>
      <c r="N3" s="72"/>
      <c r="O3" s="78" t="s">
        <v>176</v>
      </c>
      <c r="P3" s="80">
        <v>43616.54450231481</v>
      </c>
      <c r="Q3" s="78" t="s">
        <v>380</v>
      </c>
      <c r="R3" s="82" t="s">
        <v>676</v>
      </c>
      <c r="S3" s="78" t="s">
        <v>732</v>
      </c>
      <c r="T3" s="78" t="s">
        <v>742</v>
      </c>
      <c r="U3" s="78"/>
      <c r="V3" s="82" t="s">
        <v>833</v>
      </c>
      <c r="W3" s="80">
        <v>43616.54450231481</v>
      </c>
      <c r="X3" s="82" t="s">
        <v>958</v>
      </c>
      <c r="Y3" s="78"/>
      <c r="Z3" s="78"/>
      <c r="AA3" s="84" t="s">
        <v>1329</v>
      </c>
      <c r="AB3" s="78"/>
      <c r="AC3" s="78" t="b">
        <v>0</v>
      </c>
      <c r="AD3" s="78">
        <v>0</v>
      </c>
      <c r="AE3" s="84" t="s">
        <v>1711</v>
      </c>
      <c r="AF3" s="78" t="b">
        <v>0</v>
      </c>
      <c r="AG3" s="78" t="s">
        <v>1727</v>
      </c>
      <c r="AH3" s="78"/>
      <c r="AI3" s="84" t="s">
        <v>1711</v>
      </c>
      <c r="AJ3" s="78" t="b">
        <v>0</v>
      </c>
      <c r="AK3" s="78">
        <v>1</v>
      </c>
      <c r="AL3" s="84" t="s">
        <v>1711</v>
      </c>
      <c r="AM3" s="78" t="s">
        <v>1731</v>
      </c>
      <c r="AN3" s="78" t="b">
        <v>0</v>
      </c>
      <c r="AO3" s="84" t="s">
        <v>1329</v>
      </c>
      <c r="AP3" s="78" t="s">
        <v>1755</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v>0</v>
      </c>
      <c r="BE3" s="49">
        <v>0</v>
      </c>
      <c r="BF3" s="48">
        <v>0</v>
      </c>
      <c r="BG3" s="49">
        <v>0</v>
      </c>
      <c r="BH3" s="48">
        <v>0</v>
      </c>
      <c r="BI3" s="49">
        <v>0</v>
      </c>
      <c r="BJ3" s="48">
        <v>11</v>
      </c>
      <c r="BK3" s="49">
        <v>100</v>
      </c>
      <c r="BL3" s="48">
        <v>11</v>
      </c>
    </row>
    <row r="4" spans="1:64" ht="15" customHeight="1">
      <c r="A4" s="64" t="s">
        <v>213</v>
      </c>
      <c r="B4" s="64" t="s">
        <v>212</v>
      </c>
      <c r="C4" s="65" t="s">
        <v>4076</v>
      </c>
      <c r="D4" s="66">
        <v>3</v>
      </c>
      <c r="E4" s="67" t="s">
        <v>132</v>
      </c>
      <c r="F4" s="68">
        <v>35</v>
      </c>
      <c r="G4" s="65"/>
      <c r="H4" s="69"/>
      <c r="I4" s="70"/>
      <c r="J4" s="70"/>
      <c r="K4" s="34" t="s">
        <v>65</v>
      </c>
      <c r="L4" s="77">
        <v>4</v>
      </c>
      <c r="M4" s="77"/>
      <c r="N4" s="72"/>
      <c r="O4" s="79" t="s">
        <v>378</v>
      </c>
      <c r="P4" s="81">
        <v>43626.33128472222</v>
      </c>
      <c r="Q4" s="79" t="s">
        <v>381</v>
      </c>
      <c r="R4" s="83" t="s">
        <v>676</v>
      </c>
      <c r="S4" s="79" t="s">
        <v>732</v>
      </c>
      <c r="T4" s="79" t="s">
        <v>742</v>
      </c>
      <c r="U4" s="79"/>
      <c r="V4" s="83" t="s">
        <v>834</v>
      </c>
      <c r="W4" s="81">
        <v>43626.33128472222</v>
      </c>
      <c r="X4" s="83" t="s">
        <v>959</v>
      </c>
      <c r="Y4" s="79"/>
      <c r="Z4" s="79"/>
      <c r="AA4" s="85" t="s">
        <v>1330</v>
      </c>
      <c r="AB4" s="79"/>
      <c r="AC4" s="79" t="b">
        <v>0</v>
      </c>
      <c r="AD4" s="79">
        <v>0</v>
      </c>
      <c r="AE4" s="85" t="s">
        <v>1711</v>
      </c>
      <c r="AF4" s="79" t="b">
        <v>0</v>
      </c>
      <c r="AG4" s="79" t="s">
        <v>1727</v>
      </c>
      <c r="AH4" s="79"/>
      <c r="AI4" s="85" t="s">
        <v>1711</v>
      </c>
      <c r="AJ4" s="79" t="b">
        <v>0</v>
      </c>
      <c r="AK4" s="79">
        <v>1</v>
      </c>
      <c r="AL4" s="85" t="s">
        <v>1329</v>
      </c>
      <c r="AM4" s="79" t="s">
        <v>1732</v>
      </c>
      <c r="AN4" s="79" t="b">
        <v>0</v>
      </c>
      <c r="AO4" s="85" t="s">
        <v>1329</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v>0</v>
      </c>
      <c r="BE4" s="49">
        <v>0</v>
      </c>
      <c r="BF4" s="48">
        <v>0</v>
      </c>
      <c r="BG4" s="49">
        <v>0</v>
      </c>
      <c r="BH4" s="48">
        <v>0</v>
      </c>
      <c r="BI4" s="49">
        <v>0</v>
      </c>
      <c r="BJ4" s="48">
        <v>13</v>
      </c>
      <c r="BK4" s="49">
        <v>100</v>
      </c>
      <c r="BL4" s="48">
        <v>13</v>
      </c>
    </row>
    <row r="5" spans="1:64" ht="15">
      <c r="A5" s="64" t="s">
        <v>214</v>
      </c>
      <c r="B5" s="64" t="s">
        <v>214</v>
      </c>
      <c r="C5" s="65" t="s">
        <v>4076</v>
      </c>
      <c r="D5" s="66">
        <v>3</v>
      </c>
      <c r="E5" s="67" t="s">
        <v>132</v>
      </c>
      <c r="F5" s="68">
        <v>35</v>
      </c>
      <c r="G5" s="65"/>
      <c r="H5" s="69"/>
      <c r="I5" s="70"/>
      <c r="J5" s="70"/>
      <c r="K5" s="34" t="s">
        <v>65</v>
      </c>
      <c r="L5" s="77">
        <v>5</v>
      </c>
      <c r="M5" s="77"/>
      <c r="N5" s="72"/>
      <c r="O5" s="79" t="s">
        <v>176</v>
      </c>
      <c r="P5" s="81">
        <v>43626.955555555556</v>
      </c>
      <c r="Q5" s="79" t="s">
        <v>382</v>
      </c>
      <c r="R5" s="79"/>
      <c r="S5" s="79"/>
      <c r="T5" s="79" t="s">
        <v>743</v>
      </c>
      <c r="U5" s="79"/>
      <c r="V5" s="83" t="s">
        <v>835</v>
      </c>
      <c r="W5" s="81">
        <v>43626.955555555556</v>
      </c>
      <c r="X5" s="83" t="s">
        <v>960</v>
      </c>
      <c r="Y5" s="79"/>
      <c r="Z5" s="79"/>
      <c r="AA5" s="85" t="s">
        <v>1331</v>
      </c>
      <c r="AB5" s="85" t="s">
        <v>1700</v>
      </c>
      <c r="AC5" s="79" t="b">
        <v>0</v>
      </c>
      <c r="AD5" s="79">
        <v>0</v>
      </c>
      <c r="AE5" s="85" t="s">
        <v>1712</v>
      </c>
      <c r="AF5" s="79" t="b">
        <v>0</v>
      </c>
      <c r="AG5" s="79" t="s">
        <v>1728</v>
      </c>
      <c r="AH5" s="79"/>
      <c r="AI5" s="85" t="s">
        <v>1711</v>
      </c>
      <c r="AJ5" s="79" t="b">
        <v>0</v>
      </c>
      <c r="AK5" s="79">
        <v>0</v>
      </c>
      <c r="AL5" s="85" t="s">
        <v>1711</v>
      </c>
      <c r="AM5" s="79" t="s">
        <v>1733</v>
      </c>
      <c r="AN5" s="79" t="b">
        <v>0</v>
      </c>
      <c r="AO5" s="85" t="s">
        <v>1700</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3</v>
      </c>
      <c r="BK5" s="49">
        <v>100</v>
      </c>
      <c r="BL5" s="48">
        <v>3</v>
      </c>
    </row>
    <row r="6" spans="1:64" ht="15">
      <c r="A6" s="64" t="s">
        <v>215</v>
      </c>
      <c r="B6" s="64" t="s">
        <v>215</v>
      </c>
      <c r="C6" s="65" t="s">
        <v>4076</v>
      </c>
      <c r="D6" s="66">
        <v>3</v>
      </c>
      <c r="E6" s="67" t="s">
        <v>132</v>
      </c>
      <c r="F6" s="68">
        <v>35</v>
      </c>
      <c r="G6" s="65"/>
      <c r="H6" s="69"/>
      <c r="I6" s="70"/>
      <c r="J6" s="70"/>
      <c r="K6" s="34" t="s">
        <v>65</v>
      </c>
      <c r="L6" s="77">
        <v>6</v>
      </c>
      <c r="M6" s="77"/>
      <c r="N6" s="72"/>
      <c r="O6" s="79" t="s">
        <v>176</v>
      </c>
      <c r="P6" s="81">
        <v>43627.565983796296</v>
      </c>
      <c r="Q6" s="79" t="s">
        <v>383</v>
      </c>
      <c r="R6" s="83" t="s">
        <v>677</v>
      </c>
      <c r="S6" s="79" t="s">
        <v>732</v>
      </c>
      <c r="T6" s="79" t="s">
        <v>744</v>
      </c>
      <c r="U6" s="83" t="s">
        <v>781</v>
      </c>
      <c r="V6" s="83" t="s">
        <v>781</v>
      </c>
      <c r="W6" s="81">
        <v>43627.565983796296</v>
      </c>
      <c r="X6" s="83" t="s">
        <v>961</v>
      </c>
      <c r="Y6" s="79"/>
      <c r="Z6" s="79"/>
      <c r="AA6" s="85" t="s">
        <v>1332</v>
      </c>
      <c r="AB6" s="79"/>
      <c r="AC6" s="79" t="b">
        <v>0</v>
      </c>
      <c r="AD6" s="79">
        <v>0</v>
      </c>
      <c r="AE6" s="85" t="s">
        <v>1711</v>
      </c>
      <c r="AF6" s="79" t="b">
        <v>0</v>
      </c>
      <c r="AG6" s="79" t="s">
        <v>1727</v>
      </c>
      <c r="AH6" s="79"/>
      <c r="AI6" s="85" t="s">
        <v>1711</v>
      </c>
      <c r="AJ6" s="79" t="b">
        <v>0</v>
      </c>
      <c r="AK6" s="79">
        <v>0</v>
      </c>
      <c r="AL6" s="85" t="s">
        <v>1711</v>
      </c>
      <c r="AM6" s="79" t="s">
        <v>1734</v>
      </c>
      <c r="AN6" s="79" t="b">
        <v>0</v>
      </c>
      <c r="AO6" s="85" t="s">
        <v>1332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6.666666666666667</v>
      </c>
      <c r="BF6" s="48">
        <v>0</v>
      </c>
      <c r="BG6" s="49">
        <v>0</v>
      </c>
      <c r="BH6" s="48">
        <v>0</v>
      </c>
      <c r="BI6" s="49">
        <v>0</v>
      </c>
      <c r="BJ6" s="48">
        <v>14</v>
      </c>
      <c r="BK6" s="49">
        <v>93.33333333333333</v>
      </c>
      <c r="BL6" s="48">
        <v>15</v>
      </c>
    </row>
    <row r="7" spans="1:64" ht="15">
      <c r="A7" s="64" t="s">
        <v>216</v>
      </c>
      <c r="B7" s="64" t="s">
        <v>354</v>
      </c>
      <c r="C7" s="65" t="s">
        <v>4076</v>
      </c>
      <c r="D7" s="66">
        <v>3</v>
      </c>
      <c r="E7" s="67" t="s">
        <v>132</v>
      </c>
      <c r="F7" s="68">
        <v>35</v>
      </c>
      <c r="G7" s="65"/>
      <c r="H7" s="69"/>
      <c r="I7" s="70"/>
      <c r="J7" s="70"/>
      <c r="K7" s="34" t="s">
        <v>65</v>
      </c>
      <c r="L7" s="77">
        <v>7</v>
      </c>
      <c r="M7" s="77"/>
      <c r="N7" s="72"/>
      <c r="O7" s="79" t="s">
        <v>378</v>
      </c>
      <c r="P7" s="81">
        <v>43627.64560185185</v>
      </c>
      <c r="Q7" s="79" t="s">
        <v>384</v>
      </c>
      <c r="R7" s="83" t="s">
        <v>678</v>
      </c>
      <c r="S7" s="79" t="s">
        <v>732</v>
      </c>
      <c r="T7" s="79" t="s">
        <v>745</v>
      </c>
      <c r="U7" s="83" t="s">
        <v>782</v>
      </c>
      <c r="V7" s="83" t="s">
        <v>782</v>
      </c>
      <c r="W7" s="81">
        <v>43627.64560185185</v>
      </c>
      <c r="X7" s="83" t="s">
        <v>962</v>
      </c>
      <c r="Y7" s="79"/>
      <c r="Z7" s="79"/>
      <c r="AA7" s="85" t="s">
        <v>1333</v>
      </c>
      <c r="AB7" s="79"/>
      <c r="AC7" s="79" t="b">
        <v>0</v>
      </c>
      <c r="AD7" s="79">
        <v>0</v>
      </c>
      <c r="AE7" s="85" t="s">
        <v>1711</v>
      </c>
      <c r="AF7" s="79" t="b">
        <v>0</v>
      </c>
      <c r="AG7" s="79" t="s">
        <v>1727</v>
      </c>
      <c r="AH7" s="79"/>
      <c r="AI7" s="85" t="s">
        <v>1711</v>
      </c>
      <c r="AJ7" s="79" t="b">
        <v>0</v>
      </c>
      <c r="AK7" s="79">
        <v>2</v>
      </c>
      <c r="AL7" s="85" t="s">
        <v>1674</v>
      </c>
      <c r="AM7" s="79" t="s">
        <v>1735</v>
      </c>
      <c r="AN7" s="79" t="b">
        <v>0</v>
      </c>
      <c r="AO7" s="85" t="s">
        <v>1674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10</v>
      </c>
      <c r="BK7" s="49">
        <v>100</v>
      </c>
      <c r="BL7" s="48">
        <v>10</v>
      </c>
    </row>
    <row r="8" spans="1:64" ht="15">
      <c r="A8" s="64" t="s">
        <v>217</v>
      </c>
      <c r="B8" s="64" t="s">
        <v>354</v>
      </c>
      <c r="C8" s="65" t="s">
        <v>4076</v>
      </c>
      <c r="D8" s="66">
        <v>3</v>
      </c>
      <c r="E8" s="67" t="s">
        <v>132</v>
      </c>
      <c r="F8" s="68">
        <v>35</v>
      </c>
      <c r="G8" s="65"/>
      <c r="H8" s="69"/>
      <c r="I8" s="70"/>
      <c r="J8" s="70"/>
      <c r="K8" s="34" t="s">
        <v>65</v>
      </c>
      <c r="L8" s="77">
        <v>8</v>
      </c>
      <c r="M8" s="77"/>
      <c r="N8" s="72"/>
      <c r="O8" s="79" t="s">
        <v>378</v>
      </c>
      <c r="P8" s="81">
        <v>43627.67120370371</v>
      </c>
      <c r="Q8" s="79" t="s">
        <v>385</v>
      </c>
      <c r="R8" s="79"/>
      <c r="S8" s="79"/>
      <c r="T8" s="79"/>
      <c r="U8" s="79"/>
      <c r="V8" s="83" t="s">
        <v>836</v>
      </c>
      <c r="W8" s="81">
        <v>43627.67120370371</v>
      </c>
      <c r="X8" s="83" t="s">
        <v>963</v>
      </c>
      <c r="Y8" s="79"/>
      <c r="Z8" s="79"/>
      <c r="AA8" s="85" t="s">
        <v>1334</v>
      </c>
      <c r="AB8" s="79"/>
      <c r="AC8" s="79" t="b">
        <v>0</v>
      </c>
      <c r="AD8" s="79">
        <v>0</v>
      </c>
      <c r="AE8" s="85" t="s">
        <v>1711</v>
      </c>
      <c r="AF8" s="79" t="b">
        <v>0</v>
      </c>
      <c r="AG8" s="79" t="s">
        <v>1727</v>
      </c>
      <c r="AH8" s="79"/>
      <c r="AI8" s="85" t="s">
        <v>1711</v>
      </c>
      <c r="AJ8" s="79" t="b">
        <v>0</v>
      </c>
      <c r="AK8" s="79">
        <v>6</v>
      </c>
      <c r="AL8" s="85" t="s">
        <v>1676</v>
      </c>
      <c r="AM8" s="79" t="s">
        <v>1735</v>
      </c>
      <c r="AN8" s="79" t="b">
        <v>0</v>
      </c>
      <c r="AO8" s="85" t="s">
        <v>1676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218</v>
      </c>
      <c r="B9" s="64" t="s">
        <v>218</v>
      </c>
      <c r="C9" s="65" t="s">
        <v>4076</v>
      </c>
      <c r="D9" s="66">
        <v>3</v>
      </c>
      <c r="E9" s="67" t="s">
        <v>132</v>
      </c>
      <c r="F9" s="68">
        <v>35</v>
      </c>
      <c r="G9" s="65"/>
      <c r="H9" s="69"/>
      <c r="I9" s="70"/>
      <c r="J9" s="70"/>
      <c r="K9" s="34" t="s">
        <v>65</v>
      </c>
      <c r="L9" s="77">
        <v>9</v>
      </c>
      <c r="M9" s="77"/>
      <c r="N9" s="72"/>
      <c r="O9" s="79" t="s">
        <v>176</v>
      </c>
      <c r="P9" s="81">
        <v>43627.67230324074</v>
      </c>
      <c r="Q9" s="79" t="s">
        <v>386</v>
      </c>
      <c r="R9" s="79"/>
      <c r="S9" s="79"/>
      <c r="T9" s="79" t="s">
        <v>745</v>
      </c>
      <c r="U9" s="79"/>
      <c r="V9" s="83" t="s">
        <v>837</v>
      </c>
      <c r="W9" s="81">
        <v>43627.67230324074</v>
      </c>
      <c r="X9" s="83" t="s">
        <v>964</v>
      </c>
      <c r="Y9" s="79"/>
      <c r="Z9" s="79"/>
      <c r="AA9" s="85" t="s">
        <v>1335</v>
      </c>
      <c r="AB9" s="79"/>
      <c r="AC9" s="79" t="b">
        <v>0</v>
      </c>
      <c r="AD9" s="79">
        <v>3</v>
      </c>
      <c r="AE9" s="85" t="s">
        <v>1711</v>
      </c>
      <c r="AF9" s="79" t="b">
        <v>0</v>
      </c>
      <c r="AG9" s="79" t="s">
        <v>1727</v>
      </c>
      <c r="AH9" s="79"/>
      <c r="AI9" s="85" t="s">
        <v>1711</v>
      </c>
      <c r="AJ9" s="79" t="b">
        <v>0</v>
      </c>
      <c r="AK9" s="79">
        <v>0</v>
      </c>
      <c r="AL9" s="85" t="s">
        <v>1711</v>
      </c>
      <c r="AM9" s="79" t="s">
        <v>1736</v>
      </c>
      <c r="AN9" s="79" t="b">
        <v>0</v>
      </c>
      <c r="AO9" s="85" t="s">
        <v>1335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5.405405405405405</v>
      </c>
      <c r="BF9" s="48">
        <v>0</v>
      </c>
      <c r="BG9" s="49">
        <v>0</v>
      </c>
      <c r="BH9" s="48">
        <v>0</v>
      </c>
      <c r="BI9" s="49">
        <v>0</v>
      </c>
      <c r="BJ9" s="48">
        <v>35</v>
      </c>
      <c r="BK9" s="49">
        <v>94.5945945945946</v>
      </c>
      <c r="BL9" s="48">
        <v>37</v>
      </c>
    </row>
    <row r="10" spans="1:64" ht="15">
      <c r="A10" s="64" t="s">
        <v>219</v>
      </c>
      <c r="B10" s="64" t="s">
        <v>354</v>
      </c>
      <c r="C10" s="65" t="s">
        <v>4076</v>
      </c>
      <c r="D10" s="66">
        <v>3</v>
      </c>
      <c r="E10" s="67" t="s">
        <v>132</v>
      </c>
      <c r="F10" s="68">
        <v>35</v>
      </c>
      <c r="G10" s="65"/>
      <c r="H10" s="69"/>
      <c r="I10" s="70"/>
      <c r="J10" s="70"/>
      <c r="K10" s="34" t="s">
        <v>65</v>
      </c>
      <c r="L10" s="77">
        <v>10</v>
      </c>
      <c r="M10" s="77"/>
      <c r="N10" s="72"/>
      <c r="O10" s="79" t="s">
        <v>379</v>
      </c>
      <c r="P10" s="81">
        <v>43627.681979166664</v>
      </c>
      <c r="Q10" s="79" t="s">
        <v>387</v>
      </c>
      <c r="R10" s="79"/>
      <c r="S10" s="79"/>
      <c r="T10" s="79" t="s">
        <v>745</v>
      </c>
      <c r="U10" s="79"/>
      <c r="V10" s="83" t="s">
        <v>838</v>
      </c>
      <c r="W10" s="81">
        <v>43627.681979166664</v>
      </c>
      <c r="X10" s="83" t="s">
        <v>965</v>
      </c>
      <c r="Y10" s="79"/>
      <c r="Z10" s="79"/>
      <c r="AA10" s="85" t="s">
        <v>1336</v>
      </c>
      <c r="AB10" s="85" t="s">
        <v>1677</v>
      </c>
      <c r="AC10" s="79" t="b">
        <v>0</v>
      </c>
      <c r="AD10" s="79">
        <v>3</v>
      </c>
      <c r="AE10" s="85" t="s">
        <v>1713</v>
      </c>
      <c r="AF10" s="79" t="b">
        <v>0</v>
      </c>
      <c r="AG10" s="79" t="s">
        <v>1727</v>
      </c>
      <c r="AH10" s="79"/>
      <c r="AI10" s="85" t="s">
        <v>1711</v>
      </c>
      <c r="AJ10" s="79" t="b">
        <v>0</v>
      </c>
      <c r="AK10" s="79">
        <v>0</v>
      </c>
      <c r="AL10" s="85" t="s">
        <v>1711</v>
      </c>
      <c r="AM10" s="79" t="s">
        <v>1736</v>
      </c>
      <c r="AN10" s="79" t="b">
        <v>0</v>
      </c>
      <c r="AO10" s="85" t="s">
        <v>1677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2.2222222222222223</v>
      </c>
      <c r="BF10" s="48">
        <v>0</v>
      </c>
      <c r="BG10" s="49">
        <v>0</v>
      </c>
      <c r="BH10" s="48">
        <v>0</v>
      </c>
      <c r="BI10" s="49">
        <v>0</v>
      </c>
      <c r="BJ10" s="48">
        <v>44</v>
      </c>
      <c r="BK10" s="49">
        <v>97.77777777777777</v>
      </c>
      <c r="BL10" s="48">
        <v>45</v>
      </c>
    </row>
    <row r="11" spans="1:64" ht="15">
      <c r="A11" s="64" t="s">
        <v>220</v>
      </c>
      <c r="B11" s="64" t="s">
        <v>366</v>
      </c>
      <c r="C11" s="65" t="s">
        <v>4076</v>
      </c>
      <c r="D11" s="66">
        <v>3</v>
      </c>
      <c r="E11" s="67" t="s">
        <v>132</v>
      </c>
      <c r="F11" s="68">
        <v>35</v>
      </c>
      <c r="G11" s="65"/>
      <c r="H11" s="69"/>
      <c r="I11" s="70"/>
      <c r="J11" s="70"/>
      <c r="K11" s="34" t="s">
        <v>65</v>
      </c>
      <c r="L11" s="77">
        <v>11</v>
      </c>
      <c r="M11" s="77"/>
      <c r="N11" s="72"/>
      <c r="O11" s="79" t="s">
        <v>378</v>
      </c>
      <c r="P11" s="81">
        <v>43627.68216435185</v>
      </c>
      <c r="Q11" s="79" t="s">
        <v>388</v>
      </c>
      <c r="R11" s="79"/>
      <c r="S11" s="79"/>
      <c r="T11" s="79" t="s">
        <v>746</v>
      </c>
      <c r="U11" s="79"/>
      <c r="V11" s="83" t="s">
        <v>839</v>
      </c>
      <c r="W11" s="81">
        <v>43627.68216435185</v>
      </c>
      <c r="X11" s="83" t="s">
        <v>966</v>
      </c>
      <c r="Y11" s="79"/>
      <c r="Z11" s="79"/>
      <c r="AA11" s="85" t="s">
        <v>1337</v>
      </c>
      <c r="AB11" s="79"/>
      <c r="AC11" s="79" t="b">
        <v>0</v>
      </c>
      <c r="AD11" s="79">
        <v>0</v>
      </c>
      <c r="AE11" s="85" t="s">
        <v>1711</v>
      </c>
      <c r="AF11" s="79" t="b">
        <v>1</v>
      </c>
      <c r="AG11" s="79" t="s">
        <v>1727</v>
      </c>
      <c r="AH11" s="79"/>
      <c r="AI11" s="85" t="s">
        <v>1730</v>
      </c>
      <c r="AJ11" s="79" t="b">
        <v>0</v>
      </c>
      <c r="AK11" s="79">
        <v>7</v>
      </c>
      <c r="AL11" s="85" t="s">
        <v>1671</v>
      </c>
      <c r="AM11" s="79" t="s">
        <v>1737</v>
      </c>
      <c r="AN11" s="79" t="b">
        <v>0</v>
      </c>
      <c r="AO11" s="85" t="s">
        <v>1671</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220</v>
      </c>
      <c r="B12" s="64" t="s">
        <v>362</v>
      </c>
      <c r="C12" s="65" t="s">
        <v>4076</v>
      </c>
      <c r="D12" s="66">
        <v>3</v>
      </c>
      <c r="E12" s="67" t="s">
        <v>132</v>
      </c>
      <c r="F12" s="68">
        <v>35</v>
      </c>
      <c r="G12" s="65"/>
      <c r="H12" s="69"/>
      <c r="I12" s="70"/>
      <c r="J12" s="70"/>
      <c r="K12" s="34" t="s">
        <v>65</v>
      </c>
      <c r="L12" s="77">
        <v>12</v>
      </c>
      <c r="M12" s="77"/>
      <c r="N12" s="72"/>
      <c r="O12" s="79" t="s">
        <v>378</v>
      </c>
      <c r="P12" s="81">
        <v>43627.68216435185</v>
      </c>
      <c r="Q12" s="79" t="s">
        <v>388</v>
      </c>
      <c r="R12" s="79"/>
      <c r="S12" s="79"/>
      <c r="T12" s="79" t="s">
        <v>746</v>
      </c>
      <c r="U12" s="79"/>
      <c r="V12" s="83" t="s">
        <v>839</v>
      </c>
      <c r="W12" s="81">
        <v>43627.68216435185</v>
      </c>
      <c r="X12" s="83" t="s">
        <v>966</v>
      </c>
      <c r="Y12" s="79"/>
      <c r="Z12" s="79"/>
      <c r="AA12" s="85" t="s">
        <v>1337</v>
      </c>
      <c r="AB12" s="79"/>
      <c r="AC12" s="79" t="b">
        <v>0</v>
      </c>
      <c r="AD12" s="79">
        <v>0</v>
      </c>
      <c r="AE12" s="85" t="s">
        <v>1711</v>
      </c>
      <c r="AF12" s="79" t="b">
        <v>1</v>
      </c>
      <c r="AG12" s="79" t="s">
        <v>1727</v>
      </c>
      <c r="AH12" s="79"/>
      <c r="AI12" s="85" t="s">
        <v>1730</v>
      </c>
      <c r="AJ12" s="79" t="b">
        <v>0</v>
      </c>
      <c r="AK12" s="79">
        <v>7</v>
      </c>
      <c r="AL12" s="85" t="s">
        <v>1671</v>
      </c>
      <c r="AM12" s="79" t="s">
        <v>1737</v>
      </c>
      <c r="AN12" s="79" t="b">
        <v>0</v>
      </c>
      <c r="AO12" s="85" t="s">
        <v>1671</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1</v>
      </c>
      <c r="BE12" s="49">
        <v>4.3478260869565215</v>
      </c>
      <c r="BF12" s="48">
        <v>0</v>
      </c>
      <c r="BG12" s="49">
        <v>0</v>
      </c>
      <c r="BH12" s="48">
        <v>0</v>
      </c>
      <c r="BI12" s="49">
        <v>0</v>
      </c>
      <c r="BJ12" s="48">
        <v>22</v>
      </c>
      <c r="BK12" s="49">
        <v>95.65217391304348</v>
      </c>
      <c r="BL12" s="48">
        <v>23</v>
      </c>
    </row>
    <row r="13" spans="1:64" ht="15">
      <c r="A13" s="64" t="s">
        <v>221</v>
      </c>
      <c r="B13" s="64" t="s">
        <v>354</v>
      </c>
      <c r="C13" s="65" t="s">
        <v>4076</v>
      </c>
      <c r="D13" s="66">
        <v>3</v>
      </c>
      <c r="E13" s="67" t="s">
        <v>132</v>
      </c>
      <c r="F13" s="68">
        <v>35</v>
      </c>
      <c r="G13" s="65"/>
      <c r="H13" s="69"/>
      <c r="I13" s="70"/>
      <c r="J13" s="70"/>
      <c r="K13" s="34" t="s">
        <v>65</v>
      </c>
      <c r="L13" s="77">
        <v>13</v>
      </c>
      <c r="M13" s="77"/>
      <c r="N13" s="72"/>
      <c r="O13" s="79" t="s">
        <v>379</v>
      </c>
      <c r="P13" s="81">
        <v>43627.68572916667</v>
      </c>
      <c r="Q13" s="79" t="s">
        <v>389</v>
      </c>
      <c r="R13" s="79"/>
      <c r="S13" s="79"/>
      <c r="T13" s="79" t="s">
        <v>745</v>
      </c>
      <c r="U13" s="79"/>
      <c r="V13" s="83" t="s">
        <v>840</v>
      </c>
      <c r="W13" s="81">
        <v>43627.68572916667</v>
      </c>
      <c r="X13" s="83" t="s">
        <v>967</v>
      </c>
      <c r="Y13" s="79"/>
      <c r="Z13" s="79"/>
      <c r="AA13" s="85" t="s">
        <v>1338</v>
      </c>
      <c r="AB13" s="85" t="s">
        <v>1678</v>
      </c>
      <c r="AC13" s="79" t="b">
        <v>0</v>
      </c>
      <c r="AD13" s="79">
        <v>1</v>
      </c>
      <c r="AE13" s="85" t="s">
        <v>1713</v>
      </c>
      <c r="AF13" s="79" t="b">
        <v>0</v>
      </c>
      <c r="AG13" s="79" t="s">
        <v>1727</v>
      </c>
      <c r="AH13" s="79"/>
      <c r="AI13" s="85" t="s">
        <v>1711</v>
      </c>
      <c r="AJ13" s="79" t="b">
        <v>0</v>
      </c>
      <c r="AK13" s="79">
        <v>0</v>
      </c>
      <c r="AL13" s="85" t="s">
        <v>1711</v>
      </c>
      <c r="AM13" s="79" t="s">
        <v>1735</v>
      </c>
      <c r="AN13" s="79" t="b">
        <v>0</v>
      </c>
      <c r="AO13" s="85" t="s">
        <v>1678</v>
      </c>
      <c r="AP13" s="79" t="s">
        <v>176</v>
      </c>
      <c r="AQ13" s="79">
        <v>0</v>
      </c>
      <c r="AR13" s="79">
        <v>0</v>
      </c>
      <c r="AS13" s="79" t="s">
        <v>1756</v>
      </c>
      <c r="AT13" s="79" t="s">
        <v>1759</v>
      </c>
      <c r="AU13" s="79" t="s">
        <v>1762</v>
      </c>
      <c r="AV13" s="79" t="s">
        <v>1765</v>
      </c>
      <c r="AW13" s="79" t="s">
        <v>1768</v>
      </c>
      <c r="AX13" s="79" t="s">
        <v>1771</v>
      </c>
      <c r="AY13" s="79" t="s">
        <v>1774</v>
      </c>
      <c r="AZ13" s="83" t="s">
        <v>1775</v>
      </c>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16</v>
      </c>
      <c r="BK13" s="49">
        <v>100</v>
      </c>
      <c r="BL13" s="48">
        <v>16</v>
      </c>
    </row>
    <row r="14" spans="1:64" ht="15">
      <c r="A14" s="64" t="s">
        <v>222</v>
      </c>
      <c r="B14" s="64" t="s">
        <v>354</v>
      </c>
      <c r="C14" s="65" t="s">
        <v>4076</v>
      </c>
      <c r="D14" s="66">
        <v>3</v>
      </c>
      <c r="E14" s="67" t="s">
        <v>132</v>
      </c>
      <c r="F14" s="68">
        <v>35</v>
      </c>
      <c r="G14" s="65"/>
      <c r="H14" s="69"/>
      <c r="I14" s="70"/>
      <c r="J14" s="70"/>
      <c r="K14" s="34" t="s">
        <v>65</v>
      </c>
      <c r="L14" s="77">
        <v>14</v>
      </c>
      <c r="M14" s="77"/>
      <c r="N14" s="72"/>
      <c r="O14" s="79" t="s">
        <v>378</v>
      </c>
      <c r="P14" s="81">
        <v>43627.68597222222</v>
      </c>
      <c r="Q14" s="79" t="s">
        <v>390</v>
      </c>
      <c r="R14" s="79"/>
      <c r="S14" s="79"/>
      <c r="T14" s="79"/>
      <c r="U14" s="79"/>
      <c r="V14" s="83" t="s">
        <v>841</v>
      </c>
      <c r="W14" s="81">
        <v>43627.68597222222</v>
      </c>
      <c r="X14" s="83" t="s">
        <v>968</v>
      </c>
      <c r="Y14" s="79"/>
      <c r="Z14" s="79"/>
      <c r="AA14" s="85" t="s">
        <v>1339</v>
      </c>
      <c r="AB14" s="79"/>
      <c r="AC14" s="79" t="b">
        <v>0</v>
      </c>
      <c r="AD14" s="79">
        <v>0</v>
      </c>
      <c r="AE14" s="85" t="s">
        <v>1711</v>
      </c>
      <c r="AF14" s="79" t="b">
        <v>0</v>
      </c>
      <c r="AG14" s="79" t="s">
        <v>1727</v>
      </c>
      <c r="AH14" s="79"/>
      <c r="AI14" s="85" t="s">
        <v>1711</v>
      </c>
      <c r="AJ14" s="79" t="b">
        <v>0</v>
      </c>
      <c r="AK14" s="79">
        <v>3</v>
      </c>
      <c r="AL14" s="85" t="s">
        <v>1593</v>
      </c>
      <c r="AM14" s="79" t="s">
        <v>1737</v>
      </c>
      <c r="AN14" s="79" t="b">
        <v>0</v>
      </c>
      <c r="AO14" s="85" t="s">
        <v>1593</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1</v>
      </c>
      <c r="BD14" s="48"/>
      <c r="BE14" s="49"/>
      <c r="BF14" s="48"/>
      <c r="BG14" s="49"/>
      <c r="BH14" s="48"/>
      <c r="BI14" s="49"/>
      <c r="BJ14" s="48"/>
      <c r="BK14" s="49"/>
      <c r="BL14" s="48"/>
    </row>
    <row r="15" spans="1:64" ht="15">
      <c r="A15" s="64" t="s">
        <v>222</v>
      </c>
      <c r="B15" s="64" t="s">
        <v>338</v>
      </c>
      <c r="C15" s="65" t="s">
        <v>4076</v>
      </c>
      <c r="D15" s="66">
        <v>3</v>
      </c>
      <c r="E15" s="67" t="s">
        <v>132</v>
      </c>
      <c r="F15" s="68">
        <v>35</v>
      </c>
      <c r="G15" s="65"/>
      <c r="H15" s="69"/>
      <c r="I15" s="70"/>
      <c r="J15" s="70"/>
      <c r="K15" s="34" t="s">
        <v>65</v>
      </c>
      <c r="L15" s="77">
        <v>15</v>
      </c>
      <c r="M15" s="77"/>
      <c r="N15" s="72"/>
      <c r="O15" s="79" t="s">
        <v>378</v>
      </c>
      <c r="P15" s="81">
        <v>43627.68597222222</v>
      </c>
      <c r="Q15" s="79" t="s">
        <v>390</v>
      </c>
      <c r="R15" s="79"/>
      <c r="S15" s="79"/>
      <c r="T15" s="79"/>
      <c r="U15" s="79"/>
      <c r="V15" s="83" t="s">
        <v>841</v>
      </c>
      <c r="W15" s="81">
        <v>43627.68597222222</v>
      </c>
      <c r="X15" s="83" t="s">
        <v>968</v>
      </c>
      <c r="Y15" s="79"/>
      <c r="Z15" s="79"/>
      <c r="AA15" s="85" t="s">
        <v>1339</v>
      </c>
      <c r="AB15" s="79"/>
      <c r="AC15" s="79" t="b">
        <v>0</v>
      </c>
      <c r="AD15" s="79">
        <v>0</v>
      </c>
      <c r="AE15" s="85" t="s">
        <v>1711</v>
      </c>
      <c r="AF15" s="79" t="b">
        <v>0</v>
      </c>
      <c r="AG15" s="79" t="s">
        <v>1727</v>
      </c>
      <c r="AH15" s="79"/>
      <c r="AI15" s="85" t="s">
        <v>1711</v>
      </c>
      <c r="AJ15" s="79" t="b">
        <v>0</v>
      </c>
      <c r="AK15" s="79">
        <v>3</v>
      </c>
      <c r="AL15" s="85" t="s">
        <v>1593</v>
      </c>
      <c r="AM15" s="79" t="s">
        <v>1737</v>
      </c>
      <c r="AN15" s="79" t="b">
        <v>0</v>
      </c>
      <c r="AO15" s="85" t="s">
        <v>1593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22</v>
      </c>
      <c r="BK15" s="49">
        <v>100</v>
      </c>
      <c r="BL15" s="48">
        <v>22</v>
      </c>
    </row>
    <row r="16" spans="1:64" ht="15">
      <c r="A16" s="64" t="s">
        <v>223</v>
      </c>
      <c r="B16" s="64" t="s">
        <v>366</v>
      </c>
      <c r="C16" s="65" t="s">
        <v>4076</v>
      </c>
      <c r="D16" s="66">
        <v>3</v>
      </c>
      <c r="E16" s="67" t="s">
        <v>132</v>
      </c>
      <c r="F16" s="68">
        <v>35</v>
      </c>
      <c r="G16" s="65"/>
      <c r="H16" s="69"/>
      <c r="I16" s="70"/>
      <c r="J16" s="70"/>
      <c r="K16" s="34" t="s">
        <v>65</v>
      </c>
      <c r="L16" s="77">
        <v>16</v>
      </c>
      <c r="M16" s="77"/>
      <c r="N16" s="72"/>
      <c r="O16" s="79" t="s">
        <v>378</v>
      </c>
      <c r="P16" s="81">
        <v>43627.69020833333</v>
      </c>
      <c r="Q16" s="79" t="s">
        <v>388</v>
      </c>
      <c r="R16" s="79"/>
      <c r="S16" s="79"/>
      <c r="T16" s="79" t="s">
        <v>746</v>
      </c>
      <c r="U16" s="79"/>
      <c r="V16" s="83" t="s">
        <v>842</v>
      </c>
      <c r="W16" s="81">
        <v>43627.69020833333</v>
      </c>
      <c r="X16" s="83" t="s">
        <v>969</v>
      </c>
      <c r="Y16" s="79"/>
      <c r="Z16" s="79"/>
      <c r="AA16" s="85" t="s">
        <v>1340</v>
      </c>
      <c r="AB16" s="79"/>
      <c r="AC16" s="79" t="b">
        <v>0</v>
      </c>
      <c r="AD16" s="79">
        <v>0</v>
      </c>
      <c r="AE16" s="85" t="s">
        <v>1711</v>
      </c>
      <c r="AF16" s="79" t="b">
        <v>1</v>
      </c>
      <c r="AG16" s="79" t="s">
        <v>1727</v>
      </c>
      <c r="AH16" s="79"/>
      <c r="AI16" s="85" t="s">
        <v>1730</v>
      </c>
      <c r="AJ16" s="79" t="b">
        <v>0</v>
      </c>
      <c r="AK16" s="79">
        <v>7</v>
      </c>
      <c r="AL16" s="85" t="s">
        <v>1671</v>
      </c>
      <c r="AM16" s="79" t="s">
        <v>1736</v>
      </c>
      <c r="AN16" s="79" t="b">
        <v>0</v>
      </c>
      <c r="AO16" s="85" t="s">
        <v>1671</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223</v>
      </c>
      <c r="B17" s="64" t="s">
        <v>362</v>
      </c>
      <c r="C17" s="65" t="s">
        <v>4076</v>
      </c>
      <c r="D17" s="66">
        <v>3</v>
      </c>
      <c r="E17" s="67" t="s">
        <v>132</v>
      </c>
      <c r="F17" s="68">
        <v>35</v>
      </c>
      <c r="G17" s="65"/>
      <c r="H17" s="69"/>
      <c r="I17" s="70"/>
      <c r="J17" s="70"/>
      <c r="K17" s="34" t="s">
        <v>65</v>
      </c>
      <c r="L17" s="77">
        <v>17</v>
      </c>
      <c r="M17" s="77"/>
      <c r="N17" s="72"/>
      <c r="O17" s="79" t="s">
        <v>378</v>
      </c>
      <c r="P17" s="81">
        <v>43627.69020833333</v>
      </c>
      <c r="Q17" s="79" t="s">
        <v>388</v>
      </c>
      <c r="R17" s="79"/>
      <c r="S17" s="79"/>
      <c r="T17" s="79" t="s">
        <v>746</v>
      </c>
      <c r="U17" s="79"/>
      <c r="V17" s="83" t="s">
        <v>842</v>
      </c>
      <c r="W17" s="81">
        <v>43627.69020833333</v>
      </c>
      <c r="X17" s="83" t="s">
        <v>969</v>
      </c>
      <c r="Y17" s="79"/>
      <c r="Z17" s="79"/>
      <c r="AA17" s="85" t="s">
        <v>1340</v>
      </c>
      <c r="AB17" s="79"/>
      <c r="AC17" s="79" t="b">
        <v>0</v>
      </c>
      <c r="AD17" s="79">
        <v>0</v>
      </c>
      <c r="AE17" s="85" t="s">
        <v>1711</v>
      </c>
      <c r="AF17" s="79" t="b">
        <v>1</v>
      </c>
      <c r="AG17" s="79" t="s">
        <v>1727</v>
      </c>
      <c r="AH17" s="79"/>
      <c r="AI17" s="85" t="s">
        <v>1730</v>
      </c>
      <c r="AJ17" s="79" t="b">
        <v>0</v>
      </c>
      <c r="AK17" s="79">
        <v>7</v>
      </c>
      <c r="AL17" s="85" t="s">
        <v>1671</v>
      </c>
      <c r="AM17" s="79" t="s">
        <v>1736</v>
      </c>
      <c r="AN17" s="79" t="b">
        <v>0</v>
      </c>
      <c r="AO17" s="85" t="s">
        <v>1671</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1</v>
      </c>
      <c r="BE17" s="49">
        <v>4.3478260869565215</v>
      </c>
      <c r="BF17" s="48">
        <v>0</v>
      </c>
      <c r="BG17" s="49">
        <v>0</v>
      </c>
      <c r="BH17" s="48">
        <v>0</v>
      </c>
      <c r="BI17" s="49">
        <v>0</v>
      </c>
      <c r="BJ17" s="48">
        <v>22</v>
      </c>
      <c r="BK17" s="49">
        <v>95.65217391304348</v>
      </c>
      <c r="BL17" s="48">
        <v>23</v>
      </c>
    </row>
    <row r="18" spans="1:64" ht="15">
      <c r="A18" s="64" t="s">
        <v>224</v>
      </c>
      <c r="B18" s="64" t="s">
        <v>354</v>
      </c>
      <c r="C18" s="65" t="s">
        <v>4076</v>
      </c>
      <c r="D18" s="66">
        <v>3</v>
      </c>
      <c r="E18" s="67" t="s">
        <v>132</v>
      </c>
      <c r="F18" s="68">
        <v>35</v>
      </c>
      <c r="G18" s="65"/>
      <c r="H18" s="69"/>
      <c r="I18" s="70"/>
      <c r="J18" s="70"/>
      <c r="K18" s="34" t="s">
        <v>65</v>
      </c>
      <c r="L18" s="77">
        <v>18</v>
      </c>
      <c r="M18" s="77"/>
      <c r="N18" s="72"/>
      <c r="O18" s="79" t="s">
        <v>378</v>
      </c>
      <c r="P18" s="81">
        <v>43627.69247685185</v>
      </c>
      <c r="Q18" s="79" t="s">
        <v>391</v>
      </c>
      <c r="R18" s="79"/>
      <c r="S18" s="79"/>
      <c r="T18" s="79" t="s">
        <v>745</v>
      </c>
      <c r="U18" s="83" t="s">
        <v>783</v>
      </c>
      <c r="V18" s="83" t="s">
        <v>783</v>
      </c>
      <c r="W18" s="81">
        <v>43627.69247685185</v>
      </c>
      <c r="X18" s="83" t="s">
        <v>970</v>
      </c>
      <c r="Y18" s="79"/>
      <c r="Z18" s="79"/>
      <c r="AA18" s="85" t="s">
        <v>1341</v>
      </c>
      <c r="AB18" s="79"/>
      <c r="AC18" s="79" t="b">
        <v>0</v>
      </c>
      <c r="AD18" s="79">
        <v>0</v>
      </c>
      <c r="AE18" s="85" t="s">
        <v>1711</v>
      </c>
      <c r="AF18" s="79" t="b">
        <v>0</v>
      </c>
      <c r="AG18" s="79" t="s">
        <v>1727</v>
      </c>
      <c r="AH18" s="79"/>
      <c r="AI18" s="85" t="s">
        <v>1711</v>
      </c>
      <c r="AJ18" s="79" t="b">
        <v>0</v>
      </c>
      <c r="AK18" s="79">
        <v>5</v>
      </c>
      <c r="AL18" s="85" t="s">
        <v>1678</v>
      </c>
      <c r="AM18" s="79" t="s">
        <v>1735</v>
      </c>
      <c r="AN18" s="79" t="b">
        <v>0</v>
      </c>
      <c r="AO18" s="85" t="s">
        <v>1678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17</v>
      </c>
      <c r="BK18" s="49">
        <v>100</v>
      </c>
      <c r="BL18" s="48">
        <v>17</v>
      </c>
    </row>
    <row r="19" spans="1:64" ht="15">
      <c r="A19" s="64" t="s">
        <v>225</v>
      </c>
      <c r="B19" s="64" t="s">
        <v>354</v>
      </c>
      <c r="C19" s="65" t="s">
        <v>4076</v>
      </c>
      <c r="D19" s="66">
        <v>3</v>
      </c>
      <c r="E19" s="67" t="s">
        <v>132</v>
      </c>
      <c r="F19" s="68">
        <v>35</v>
      </c>
      <c r="G19" s="65"/>
      <c r="H19" s="69"/>
      <c r="I19" s="70"/>
      <c r="J19" s="70"/>
      <c r="K19" s="34" t="s">
        <v>65</v>
      </c>
      <c r="L19" s="77">
        <v>19</v>
      </c>
      <c r="M19" s="77"/>
      <c r="N19" s="72"/>
      <c r="O19" s="79" t="s">
        <v>379</v>
      </c>
      <c r="P19" s="81">
        <v>43627.69550925926</v>
      </c>
      <c r="Q19" s="79" t="s">
        <v>392</v>
      </c>
      <c r="R19" s="79"/>
      <c r="S19" s="79"/>
      <c r="T19" s="79" t="s">
        <v>745</v>
      </c>
      <c r="U19" s="79"/>
      <c r="V19" s="83" t="s">
        <v>843</v>
      </c>
      <c r="W19" s="81">
        <v>43627.69550925926</v>
      </c>
      <c r="X19" s="83" t="s">
        <v>971</v>
      </c>
      <c r="Y19" s="79"/>
      <c r="Z19" s="79"/>
      <c r="AA19" s="85" t="s">
        <v>1342</v>
      </c>
      <c r="AB19" s="85" t="s">
        <v>1675</v>
      </c>
      <c r="AC19" s="79" t="b">
        <v>0</v>
      </c>
      <c r="AD19" s="79">
        <v>1</v>
      </c>
      <c r="AE19" s="85" t="s">
        <v>1713</v>
      </c>
      <c r="AF19" s="79" t="b">
        <v>0</v>
      </c>
      <c r="AG19" s="79" t="s">
        <v>1729</v>
      </c>
      <c r="AH19" s="79"/>
      <c r="AI19" s="85" t="s">
        <v>1711</v>
      </c>
      <c r="AJ19" s="79" t="b">
        <v>0</v>
      </c>
      <c r="AK19" s="79">
        <v>0</v>
      </c>
      <c r="AL19" s="85" t="s">
        <v>1711</v>
      </c>
      <c r="AM19" s="79" t="s">
        <v>1735</v>
      </c>
      <c r="AN19" s="79" t="b">
        <v>0</v>
      </c>
      <c r="AO19" s="85" t="s">
        <v>1675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9</v>
      </c>
      <c r="BK19" s="49">
        <v>100</v>
      </c>
      <c r="BL19" s="48">
        <v>9</v>
      </c>
    </row>
    <row r="20" spans="1:64" ht="15">
      <c r="A20" s="64" t="s">
        <v>226</v>
      </c>
      <c r="B20" s="64" t="s">
        <v>354</v>
      </c>
      <c r="C20" s="65" t="s">
        <v>4076</v>
      </c>
      <c r="D20" s="66">
        <v>3</v>
      </c>
      <c r="E20" s="67" t="s">
        <v>132</v>
      </c>
      <c r="F20" s="68">
        <v>35</v>
      </c>
      <c r="G20" s="65"/>
      <c r="H20" s="69"/>
      <c r="I20" s="70"/>
      <c r="J20" s="70"/>
      <c r="K20" s="34" t="s">
        <v>65</v>
      </c>
      <c r="L20" s="77">
        <v>20</v>
      </c>
      <c r="M20" s="77"/>
      <c r="N20" s="72"/>
      <c r="O20" s="79" t="s">
        <v>378</v>
      </c>
      <c r="P20" s="81">
        <v>43627.68902777778</v>
      </c>
      <c r="Q20" s="79" t="s">
        <v>393</v>
      </c>
      <c r="R20" s="79"/>
      <c r="S20" s="79"/>
      <c r="T20" s="79" t="s">
        <v>745</v>
      </c>
      <c r="U20" s="79"/>
      <c r="V20" s="83" t="s">
        <v>844</v>
      </c>
      <c r="W20" s="81">
        <v>43627.68902777778</v>
      </c>
      <c r="X20" s="83" t="s">
        <v>972</v>
      </c>
      <c r="Y20" s="79"/>
      <c r="Z20" s="79"/>
      <c r="AA20" s="85" t="s">
        <v>1343</v>
      </c>
      <c r="AB20" s="79"/>
      <c r="AC20" s="79" t="b">
        <v>0</v>
      </c>
      <c r="AD20" s="79">
        <v>10</v>
      </c>
      <c r="AE20" s="85" t="s">
        <v>1711</v>
      </c>
      <c r="AF20" s="79" t="b">
        <v>0</v>
      </c>
      <c r="AG20" s="79" t="s">
        <v>1727</v>
      </c>
      <c r="AH20" s="79"/>
      <c r="AI20" s="85" t="s">
        <v>1711</v>
      </c>
      <c r="AJ20" s="79" t="b">
        <v>0</v>
      </c>
      <c r="AK20" s="79">
        <v>0</v>
      </c>
      <c r="AL20" s="85" t="s">
        <v>1711</v>
      </c>
      <c r="AM20" s="79" t="s">
        <v>1735</v>
      </c>
      <c r="AN20" s="79" t="b">
        <v>0</v>
      </c>
      <c r="AO20" s="85" t="s">
        <v>1343</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1</v>
      </c>
      <c r="BD20" s="48">
        <v>2</v>
      </c>
      <c r="BE20" s="49">
        <v>11.11111111111111</v>
      </c>
      <c r="BF20" s="48">
        <v>1</v>
      </c>
      <c r="BG20" s="49">
        <v>5.555555555555555</v>
      </c>
      <c r="BH20" s="48">
        <v>0</v>
      </c>
      <c r="BI20" s="49">
        <v>0</v>
      </c>
      <c r="BJ20" s="48">
        <v>15</v>
      </c>
      <c r="BK20" s="49">
        <v>83.33333333333333</v>
      </c>
      <c r="BL20" s="48">
        <v>18</v>
      </c>
    </row>
    <row r="21" spans="1:64" ht="15">
      <c r="A21" s="64" t="s">
        <v>227</v>
      </c>
      <c r="B21" s="64" t="s">
        <v>226</v>
      </c>
      <c r="C21" s="65" t="s">
        <v>4076</v>
      </c>
      <c r="D21" s="66">
        <v>3</v>
      </c>
      <c r="E21" s="67" t="s">
        <v>132</v>
      </c>
      <c r="F21" s="68">
        <v>35</v>
      </c>
      <c r="G21" s="65"/>
      <c r="H21" s="69"/>
      <c r="I21" s="70"/>
      <c r="J21" s="70"/>
      <c r="K21" s="34" t="s">
        <v>65</v>
      </c>
      <c r="L21" s="77">
        <v>21</v>
      </c>
      <c r="M21" s="77"/>
      <c r="N21" s="72"/>
      <c r="O21" s="79" t="s">
        <v>379</v>
      </c>
      <c r="P21" s="81">
        <v>43627.69221064815</v>
      </c>
      <c r="Q21" s="79" t="s">
        <v>394</v>
      </c>
      <c r="R21" s="79"/>
      <c r="S21" s="79"/>
      <c r="T21" s="79" t="s">
        <v>747</v>
      </c>
      <c r="U21" s="83" t="s">
        <v>784</v>
      </c>
      <c r="V21" s="83" t="s">
        <v>784</v>
      </c>
      <c r="W21" s="81">
        <v>43627.69221064815</v>
      </c>
      <c r="X21" s="83" t="s">
        <v>973</v>
      </c>
      <c r="Y21" s="79"/>
      <c r="Z21" s="79"/>
      <c r="AA21" s="85" t="s">
        <v>1344</v>
      </c>
      <c r="AB21" s="85" t="s">
        <v>1343</v>
      </c>
      <c r="AC21" s="79" t="b">
        <v>0</v>
      </c>
      <c r="AD21" s="79">
        <v>3</v>
      </c>
      <c r="AE21" s="85" t="s">
        <v>1714</v>
      </c>
      <c r="AF21" s="79" t="b">
        <v>0</v>
      </c>
      <c r="AG21" s="79" t="s">
        <v>1727</v>
      </c>
      <c r="AH21" s="79"/>
      <c r="AI21" s="85" t="s">
        <v>1711</v>
      </c>
      <c r="AJ21" s="79" t="b">
        <v>0</v>
      </c>
      <c r="AK21" s="79">
        <v>0</v>
      </c>
      <c r="AL21" s="85" t="s">
        <v>1711</v>
      </c>
      <c r="AM21" s="79" t="s">
        <v>1736</v>
      </c>
      <c r="AN21" s="79" t="b">
        <v>0</v>
      </c>
      <c r="AO21" s="85" t="s">
        <v>1343</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228</v>
      </c>
      <c r="B22" s="64" t="s">
        <v>367</v>
      </c>
      <c r="C22" s="65" t="s">
        <v>4076</v>
      </c>
      <c r="D22" s="66">
        <v>3</v>
      </c>
      <c r="E22" s="67" t="s">
        <v>132</v>
      </c>
      <c r="F22" s="68">
        <v>35</v>
      </c>
      <c r="G22" s="65"/>
      <c r="H22" s="69"/>
      <c r="I22" s="70"/>
      <c r="J22" s="70"/>
      <c r="K22" s="34" t="s">
        <v>65</v>
      </c>
      <c r="L22" s="77">
        <v>22</v>
      </c>
      <c r="M22" s="77"/>
      <c r="N22" s="72"/>
      <c r="O22" s="79" t="s">
        <v>378</v>
      </c>
      <c r="P22" s="81">
        <v>43627.69157407407</v>
      </c>
      <c r="Q22" s="79" t="s">
        <v>395</v>
      </c>
      <c r="R22" s="79"/>
      <c r="S22" s="79"/>
      <c r="T22" s="79" t="s">
        <v>745</v>
      </c>
      <c r="U22" s="79"/>
      <c r="V22" s="83" t="s">
        <v>845</v>
      </c>
      <c r="W22" s="81">
        <v>43627.69157407407</v>
      </c>
      <c r="X22" s="83" t="s">
        <v>974</v>
      </c>
      <c r="Y22" s="79"/>
      <c r="Z22" s="79"/>
      <c r="AA22" s="85" t="s">
        <v>1345</v>
      </c>
      <c r="AB22" s="85" t="s">
        <v>1701</v>
      </c>
      <c r="AC22" s="79" t="b">
        <v>0</v>
      </c>
      <c r="AD22" s="79">
        <v>6</v>
      </c>
      <c r="AE22" s="85" t="s">
        <v>1715</v>
      </c>
      <c r="AF22" s="79" t="b">
        <v>0</v>
      </c>
      <c r="AG22" s="79" t="s">
        <v>1727</v>
      </c>
      <c r="AH22" s="79"/>
      <c r="AI22" s="85" t="s">
        <v>1711</v>
      </c>
      <c r="AJ22" s="79" t="b">
        <v>0</v>
      </c>
      <c r="AK22" s="79">
        <v>0</v>
      </c>
      <c r="AL22" s="85" t="s">
        <v>1711</v>
      </c>
      <c r="AM22" s="79" t="s">
        <v>1736</v>
      </c>
      <c r="AN22" s="79" t="b">
        <v>0</v>
      </c>
      <c r="AO22" s="85" t="s">
        <v>1701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228</v>
      </c>
      <c r="B23" s="64" t="s">
        <v>368</v>
      </c>
      <c r="C23" s="65" t="s">
        <v>4076</v>
      </c>
      <c r="D23" s="66">
        <v>3</v>
      </c>
      <c r="E23" s="67" t="s">
        <v>132</v>
      </c>
      <c r="F23" s="68">
        <v>35</v>
      </c>
      <c r="G23" s="65"/>
      <c r="H23" s="69"/>
      <c r="I23" s="70"/>
      <c r="J23" s="70"/>
      <c r="K23" s="34" t="s">
        <v>65</v>
      </c>
      <c r="L23" s="77">
        <v>23</v>
      </c>
      <c r="M23" s="77"/>
      <c r="N23" s="72"/>
      <c r="O23" s="79" t="s">
        <v>378</v>
      </c>
      <c r="P23" s="81">
        <v>43627.69157407407</v>
      </c>
      <c r="Q23" s="79" t="s">
        <v>395</v>
      </c>
      <c r="R23" s="79"/>
      <c r="S23" s="79"/>
      <c r="T23" s="79" t="s">
        <v>745</v>
      </c>
      <c r="U23" s="79"/>
      <c r="V23" s="83" t="s">
        <v>845</v>
      </c>
      <c r="W23" s="81">
        <v>43627.69157407407</v>
      </c>
      <c r="X23" s="83" t="s">
        <v>974</v>
      </c>
      <c r="Y23" s="79"/>
      <c r="Z23" s="79"/>
      <c r="AA23" s="85" t="s">
        <v>1345</v>
      </c>
      <c r="AB23" s="85" t="s">
        <v>1701</v>
      </c>
      <c r="AC23" s="79" t="b">
        <v>0</v>
      </c>
      <c r="AD23" s="79">
        <v>6</v>
      </c>
      <c r="AE23" s="85" t="s">
        <v>1715</v>
      </c>
      <c r="AF23" s="79" t="b">
        <v>0</v>
      </c>
      <c r="AG23" s="79" t="s">
        <v>1727</v>
      </c>
      <c r="AH23" s="79"/>
      <c r="AI23" s="85" t="s">
        <v>1711</v>
      </c>
      <c r="AJ23" s="79" t="b">
        <v>0</v>
      </c>
      <c r="AK23" s="79">
        <v>0</v>
      </c>
      <c r="AL23" s="85" t="s">
        <v>1711</v>
      </c>
      <c r="AM23" s="79" t="s">
        <v>1736</v>
      </c>
      <c r="AN23" s="79" t="b">
        <v>0</v>
      </c>
      <c r="AO23" s="85" t="s">
        <v>1701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354</v>
      </c>
      <c r="C24" s="65" t="s">
        <v>4076</v>
      </c>
      <c r="D24" s="66">
        <v>3</v>
      </c>
      <c r="E24" s="67" t="s">
        <v>132</v>
      </c>
      <c r="F24" s="68">
        <v>35</v>
      </c>
      <c r="G24" s="65"/>
      <c r="H24" s="69"/>
      <c r="I24" s="70"/>
      <c r="J24" s="70"/>
      <c r="K24" s="34" t="s">
        <v>65</v>
      </c>
      <c r="L24" s="77">
        <v>24</v>
      </c>
      <c r="M24" s="77"/>
      <c r="N24" s="72"/>
      <c r="O24" s="79" t="s">
        <v>378</v>
      </c>
      <c r="P24" s="81">
        <v>43627.70606481482</v>
      </c>
      <c r="Q24" s="79" t="s">
        <v>396</v>
      </c>
      <c r="R24" s="79"/>
      <c r="S24" s="79"/>
      <c r="T24" s="79"/>
      <c r="U24" s="79"/>
      <c r="V24" s="83" t="s">
        <v>846</v>
      </c>
      <c r="W24" s="81">
        <v>43627.70606481482</v>
      </c>
      <c r="X24" s="83" t="s">
        <v>975</v>
      </c>
      <c r="Y24" s="79"/>
      <c r="Z24" s="79"/>
      <c r="AA24" s="85" t="s">
        <v>1346</v>
      </c>
      <c r="AB24" s="79"/>
      <c r="AC24" s="79" t="b">
        <v>0</v>
      </c>
      <c r="AD24" s="79">
        <v>0</v>
      </c>
      <c r="AE24" s="85" t="s">
        <v>1711</v>
      </c>
      <c r="AF24" s="79" t="b">
        <v>0</v>
      </c>
      <c r="AG24" s="79" t="s">
        <v>1727</v>
      </c>
      <c r="AH24" s="79"/>
      <c r="AI24" s="85" t="s">
        <v>1711</v>
      </c>
      <c r="AJ24" s="79" t="b">
        <v>0</v>
      </c>
      <c r="AK24" s="79">
        <v>2</v>
      </c>
      <c r="AL24" s="85" t="s">
        <v>1682</v>
      </c>
      <c r="AM24" s="79" t="s">
        <v>1733</v>
      </c>
      <c r="AN24" s="79" t="b">
        <v>0</v>
      </c>
      <c r="AO24" s="85" t="s">
        <v>1682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8.333333333333334</v>
      </c>
      <c r="BF24" s="48">
        <v>0</v>
      </c>
      <c r="BG24" s="49">
        <v>0</v>
      </c>
      <c r="BH24" s="48">
        <v>0</v>
      </c>
      <c r="BI24" s="49">
        <v>0</v>
      </c>
      <c r="BJ24" s="48">
        <v>22</v>
      </c>
      <c r="BK24" s="49">
        <v>91.66666666666667</v>
      </c>
      <c r="BL24" s="48">
        <v>24</v>
      </c>
    </row>
    <row r="25" spans="1:64" ht="15">
      <c r="A25" s="64" t="s">
        <v>230</v>
      </c>
      <c r="B25" s="64" t="s">
        <v>230</v>
      </c>
      <c r="C25" s="65" t="s">
        <v>4077</v>
      </c>
      <c r="D25" s="66">
        <v>8</v>
      </c>
      <c r="E25" s="67" t="s">
        <v>136</v>
      </c>
      <c r="F25" s="68">
        <v>18.571428571428573</v>
      </c>
      <c r="G25" s="65"/>
      <c r="H25" s="69"/>
      <c r="I25" s="70"/>
      <c r="J25" s="70"/>
      <c r="K25" s="34" t="s">
        <v>65</v>
      </c>
      <c r="L25" s="77">
        <v>25</v>
      </c>
      <c r="M25" s="77"/>
      <c r="N25" s="72"/>
      <c r="O25" s="79" t="s">
        <v>176</v>
      </c>
      <c r="P25" s="81">
        <v>43627.67109953704</v>
      </c>
      <c r="Q25" s="79" t="s">
        <v>397</v>
      </c>
      <c r="R25" s="83" t="s">
        <v>679</v>
      </c>
      <c r="S25" s="79" t="s">
        <v>733</v>
      </c>
      <c r="T25" s="79" t="s">
        <v>745</v>
      </c>
      <c r="U25" s="79"/>
      <c r="V25" s="83" t="s">
        <v>847</v>
      </c>
      <c r="W25" s="81">
        <v>43627.67109953704</v>
      </c>
      <c r="X25" s="83" t="s">
        <v>976</v>
      </c>
      <c r="Y25" s="79"/>
      <c r="Z25" s="79"/>
      <c r="AA25" s="85" t="s">
        <v>1347</v>
      </c>
      <c r="AB25" s="79"/>
      <c r="AC25" s="79" t="b">
        <v>0</v>
      </c>
      <c r="AD25" s="79">
        <v>1</v>
      </c>
      <c r="AE25" s="85" t="s">
        <v>1711</v>
      </c>
      <c r="AF25" s="79" t="b">
        <v>1</v>
      </c>
      <c r="AG25" s="79" t="s">
        <v>1727</v>
      </c>
      <c r="AH25" s="79"/>
      <c r="AI25" s="85" t="s">
        <v>1676</v>
      </c>
      <c r="AJ25" s="79" t="b">
        <v>0</v>
      </c>
      <c r="AK25" s="79">
        <v>0</v>
      </c>
      <c r="AL25" s="85" t="s">
        <v>1711</v>
      </c>
      <c r="AM25" s="79" t="s">
        <v>1735</v>
      </c>
      <c r="AN25" s="79" t="b">
        <v>0</v>
      </c>
      <c r="AO25" s="85" t="s">
        <v>1347</v>
      </c>
      <c r="AP25" s="79" t="s">
        <v>176</v>
      </c>
      <c r="AQ25" s="79">
        <v>0</v>
      </c>
      <c r="AR25" s="79">
        <v>0</v>
      </c>
      <c r="AS25" s="79"/>
      <c r="AT25" s="79"/>
      <c r="AU25" s="79"/>
      <c r="AV25" s="79"/>
      <c r="AW25" s="79"/>
      <c r="AX25" s="79"/>
      <c r="AY25" s="79"/>
      <c r="AZ25" s="79"/>
      <c r="BA25">
        <v>6</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23</v>
      </c>
      <c r="BK25" s="49">
        <v>100</v>
      </c>
      <c r="BL25" s="48">
        <v>23</v>
      </c>
    </row>
    <row r="26" spans="1:64" ht="15">
      <c r="A26" s="64" t="s">
        <v>230</v>
      </c>
      <c r="B26" s="64" t="s">
        <v>230</v>
      </c>
      <c r="C26" s="65" t="s">
        <v>4077</v>
      </c>
      <c r="D26" s="66">
        <v>8</v>
      </c>
      <c r="E26" s="67" t="s">
        <v>136</v>
      </c>
      <c r="F26" s="68">
        <v>18.571428571428573</v>
      </c>
      <c r="G26" s="65"/>
      <c r="H26" s="69"/>
      <c r="I26" s="70"/>
      <c r="J26" s="70"/>
      <c r="K26" s="34" t="s">
        <v>65</v>
      </c>
      <c r="L26" s="77">
        <v>26</v>
      </c>
      <c r="M26" s="77"/>
      <c r="N26" s="72"/>
      <c r="O26" s="79" t="s">
        <v>176</v>
      </c>
      <c r="P26" s="81">
        <v>43627.67383101852</v>
      </c>
      <c r="Q26" s="79" t="s">
        <v>398</v>
      </c>
      <c r="R26" s="83" t="s">
        <v>680</v>
      </c>
      <c r="S26" s="79" t="s">
        <v>733</v>
      </c>
      <c r="T26" s="79" t="s">
        <v>745</v>
      </c>
      <c r="U26" s="79"/>
      <c r="V26" s="83" t="s">
        <v>847</v>
      </c>
      <c r="W26" s="81">
        <v>43627.67383101852</v>
      </c>
      <c r="X26" s="83" t="s">
        <v>977</v>
      </c>
      <c r="Y26" s="79"/>
      <c r="Z26" s="79"/>
      <c r="AA26" s="85" t="s">
        <v>1348</v>
      </c>
      <c r="AB26" s="79"/>
      <c r="AC26" s="79" t="b">
        <v>0</v>
      </c>
      <c r="AD26" s="79">
        <v>1</v>
      </c>
      <c r="AE26" s="85" t="s">
        <v>1711</v>
      </c>
      <c r="AF26" s="79" t="b">
        <v>1</v>
      </c>
      <c r="AG26" s="79" t="s">
        <v>1727</v>
      </c>
      <c r="AH26" s="79"/>
      <c r="AI26" s="85" t="s">
        <v>1677</v>
      </c>
      <c r="AJ26" s="79" t="b">
        <v>0</v>
      </c>
      <c r="AK26" s="79">
        <v>0</v>
      </c>
      <c r="AL26" s="85" t="s">
        <v>1711</v>
      </c>
      <c r="AM26" s="79" t="s">
        <v>1735</v>
      </c>
      <c r="AN26" s="79" t="b">
        <v>0</v>
      </c>
      <c r="AO26" s="85" t="s">
        <v>1348</v>
      </c>
      <c r="AP26" s="79" t="s">
        <v>176</v>
      </c>
      <c r="AQ26" s="79">
        <v>0</v>
      </c>
      <c r="AR26" s="79">
        <v>0</v>
      </c>
      <c r="AS26" s="79"/>
      <c r="AT26" s="79"/>
      <c r="AU26" s="79"/>
      <c r="AV26" s="79"/>
      <c r="AW26" s="79"/>
      <c r="AX26" s="79"/>
      <c r="AY26" s="79"/>
      <c r="AZ26" s="79"/>
      <c r="BA26">
        <v>6</v>
      </c>
      <c r="BB26" s="78" t="str">
        <f>REPLACE(INDEX(GroupVertices[Group],MATCH(Edges[[#This Row],[Vertex 1]],GroupVertices[Vertex],0)),1,1,"")</f>
        <v>6</v>
      </c>
      <c r="BC26" s="78" t="str">
        <f>REPLACE(INDEX(GroupVertices[Group],MATCH(Edges[[#This Row],[Vertex 2]],GroupVertices[Vertex],0)),1,1,"")</f>
        <v>6</v>
      </c>
      <c r="BD26" s="48">
        <v>0</v>
      </c>
      <c r="BE26" s="49">
        <v>0</v>
      </c>
      <c r="BF26" s="48">
        <v>0</v>
      </c>
      <c r="BG26" s="49">
        <v>0</v>
      </c>
      <c r="BH26" s="48">
        <v>0</v>
      </c>
      <c r="BI26" s="49">
        <v>0</v>
      </c>
      <c r="BJ26" s="48">
        <v>22</v>
      </c>
      <c r="BK26" s="49">
        <v>100</v>
      </c>
      <c r="BL26" s="48">
        <v>22</v>
      </c>
    </row>
    <row r="27" spans="1:64" ht="15">
      <c r="A27" s="64" t="s">
        <v>230</v>
      </c>
      <c r="B27" s="64" t="s">
        <v>354</v>
      </c>
      <c r="C27" s="65" t="s">
        <v>4078</v>
      </c>
      <c r="D27" s="66">
        <v>4</v>
      </c>
      <c r="E27" s="67" t="s">
        <v>136</v>
      </c>
      <c r="F27" s="68">
        <v>31.714285714285715</v>
      </c>
      <c r="G27" s="65"/>
      <c r="H27" s="69"/>
      <c r="I27" s="70"/>
      <c r="J27" s="70"/>
      <c r="K27" s="34" t="s">
        <v>65</v>
      </c>
      <c r="L27" s="77">
        <v>27</v>
      </c>
      <c r="M27" s="77"/>
      <c r="N27" s="72"/>
      <c r="O27" s="79" t="s">
        <v>378</v>
      </c>
      <c r="P27" s="81">
        <v>43627.67549768519</v>
      </c>
      <c r="Q27" s="79" t="s">
        <v>399</v>
      </c>
      <c r="R27" s="79"/>
      <c r="S27" s="79"/>
      <c r="T27" s="79"/>
      <c r="U27" s="79"/>
      <c r="V27" s="83" t="s">
        <v>847</v>
      </c>
      <c r="W27" s="81">
        <v>43627.67549768519</v>
      </c>
      <c r="X27" s="83" t="s">
        <v>978</v>
      </c>
      <c r="Y27" s="79"/>
      <c r="Z27" s="79"/>
      <c r="AA27" s="85" t="s">
        <v>1349</v>
      </c>
      <c r="AB27" s="79"/>
      <c r="AC27" s="79" t="b">
        <v>0</v>
      </c>
      <c r="AD27" s="79">
        <v>0</v>
      </c>
      <c r="AE27" s="85" t="s">
        <v>1711</v>
      </c>
      <c r="AF27" s="79" t="b">
        <v>0</v>
      </c>
      <c r="AG27" s="79" t="s">
        <v>1727</v>
      </c>
      <c r="AH27" s="79"/>
      <c r="AI27" s="85" t="s">
        <v>1711</v>
      </c>
      <c r="AJ27" s="79" t="b">
        <v>0</v>
      </c>
      <c r="AK27" s="79">
        <v>1</v>
      </c>
      <c r="AL27" s="85" t="s">
        <v>1560</v>
      </c>
      <c r="AM27" s="79" t="s">
        <v>1735</v>
      </c>
      <c r="AN27" s="79" t="b">
        <v>0</v>
      </c>
      <c r="AO27" s="85" t="s">
        <v>1560</v>
      </c>
      <c r="AP27" s="79" t="s">
        <v>176</v>
      </c>
      <c r="AQ27" s="79">
        <v>0</v>
      </c>
      <c r="AR27" s="79">
        <v>0</v>
      </c>
      <c r="AS27" s="79"/>
      <c r="AT27" s="79"/>
      <c r="AU27" s="79"/>
      <c r="AV27" s="79"/>
      <c r="AW27" s="79"/>
      <c r="AX27" s="79"/>
      <c r="AY27" s="79"/>
      <c r="AZ27" s="79"/>
      <c r="BA27">
        <v>2</v>
      </c>
      <c r="BB27" s="78" t="str">
        <f>REPLACE(INDEX(GroupVertices[Group],MATCH(Edges[[#This Row],[Vertex 1]],GroupVertices[Vertex],0)),1,1,"")</f>
        <v>6</v>
      </c>
      <c r="BC27" s="78" t="str">
        <f>REPLACE(INDEX(GroupVertices[Group],MATCH(Edges[[#This Row],[Vertex 2]],GroupVertices[Vertex],0)),1,1,"")</f>
        <v>1</v>
      </c>
      <c r="BD27" s="48"/>
      <c r="BE27" s="49"/>
      <c r="BF27" s="48"/>
      <c r="BG27" s="49"/>
      <c r="BH27" s="48"/>
      <c r="BI27" s="49"/>
      <c r="BJ27" s="48"/>
      <c r="BK27" s="49"/>
      <c r="BL27" s="48"/>
    </row>
    <row r="28" spans="1:64" ht="15">
      <c r="A28" s="64" t="s">
        <v>230</v>
      </c>
      <c r="B28" s="64" t="s">
        <v>231</v>
      </c>
      <c r="C28" s="65" t="s">
        <v>4076</v>
      </c>
      <c r="D28" s="66">
        <v>3</v>
      </c>
      <c r="E28" s="67" t="s">
        <v>132</v>
      </c>
      <c r="F28" s="68">
        <v>35</v>
      </c>
      <c r="G28" s="65"/>
      <c r="H28" s="69"/>
      <c r="I28" s="70"/>
      <c r="J28" s="70"/>
      <c r="K28" s="34" t="s">
        <v>65</v>
      </c>
      <c r="L28" s="77">
        <v>28</v>
      </c>
      <c r="M28" s="77"/>
      <c r="N28" s="72"/>
      <c r="O28" s="79" t="s">
        <v>378</v>
      </c>
      <c r="P28" s="81">
        <v>43627.67549768519</v>
      </c>
      <c r="Q28" s="79" t="s">
        <v>399</v>
      </c>
      <c r="R28" s="79"/>
      <c r="S28" s="79"/>
      <c r="T28" s="79"/>
      <c r="U28" s="79"/>
      <c r="V28" s="83" t="s">
        <v>847</v>
      </c>
      <c r="W28" s="81">
        <v>43627.67549768519</v>
      </c>
      <c r="X28" s="83" t="s">
        <v>978</v>
      </c>
      <c r="Y28" s="79"/>
      <c r="Z28" s="79"/>
      <c r="AA28" s="85" t="s">
        <v>1349</v>
      </c>
      <c r="AB28" s="79"/>
      <c r="AC28" s="79" t="b">
        <v>0</v>
      </c>
      <c r="AD28" s="79">
        <v>0</v>
      </c>
      <c r="AE28" s="85" t="s">
        <v>1711</v>
      </c>
      <c r="AF28" s="79" t="b">
        <v>0</v>
      </c>
      <c r="AG28" s="79" t="s">
        <v>1727</v>
      </c>
      <c r="AH28" s="79"/>
      <c r="AI28" s="85" t="s">
        <v>1711</v>
      </c>
      <c r="AJ28" s="79" t="b">
        <v>0</v>
      </c>
      <c r="AK28" s="79">
        <v>1</v>
      </c>
      <c r="AL28" s="85" t="s">
        <v>1560</v>
      </c>
      <c r="AM28" s="79" t="s">
        <v>1735</v>
      </c>
      <c r="AN28" s="79" t="b">
        <v>0</v>
      </c>
      <c r="AO28" s="85" t="s">
        <v>1560</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23</v>
      </c>
      <c r="BK28" s="49">
        <v>100</v>
      </c>
      <c r="BL28" s="48">
        <v>23</v>
      </c>
    </row>
    <row r="29" spans="1:64" ht="15">
      <c r="A29" s="64" t="s">
        <v>230</v>
      </c>
      <c r="B29" s="64" t="s">
        <v>354</v>
      </c>
      <c r="C29" s="65" t="s">
        <v>4078</v>
      </c>
      <c r="D29" s="66">
        <v>4</v>
      </c>
      <c r="E29" s="67" t="s">
        <v>136</v>
      </c>
      <c r="F29" s="68">
        <v>31.714285714285715</v>
      </c>
      <c r="G29" s="65"/>
      <c r="H29" s="69"/>
      <c r="I29" s="70"/>
      <c r="J29" s="70"/>
      <c r="K29" s="34" t="s">
        <v>65</v>
      </c>
      <c r="L29" s="77">
        <v>29</v>
      </c>
      <c r="M29" s="77"/>
      <c r="N29" s="72"/>
      <c r="O29" s="79" t="s">
        <v>378</v>
      </c>
      <c r="P29" s="81">
        <v>43627.67554398148</v>
      </c>
      <c r="Q29" s="79" t="s">
        <v>400</v>
      </c>
      <c r="R29" s="79"/>
      <c r="S29" s="79"/>
      <c r="T29" s="79"/>
      <c r="U29" s="79"/>
      <c r="V29" s="83" t="s">
        <v>847</v>
      </c>
      <c r="W29" s="81">
        <v>43627.67554398148</v>
      </c>
      <c r="X29" s="83" t="s">
        <v>979</v>
      </c>
      <c r="Y29" s="79"/>
      <c r="Z29" s="79"/>
      <c r="AA29" s="85" t="s">
        <v>1350</v>
      </c>
      <c r="AB29" s="79"/>
      <c r="AC29" s="79" t="b">
        <v>0</v>
      </c>
      <c r="AD29" s="79">
        <v>0</v>
      </c>
      <c r="AE29" s="85" t="s">
        <v>1711</v>
      </c>
      <c r="AF29" s="79" t="b">
        <v>0</v>
      </c>
      <c r="AG29" s="79" t="s">
        <v>1727</v>
      </c>
      <c r="AH29" s="79"/>
      <c r="AI29" s="85" t="s">
        <v>1711</v>
      </c>
      <c r="AJ29" s="79" t="b">
        <v>0</v>
      </c>
      <c r="AK29" s="79">
        <v>3</v>
      </c>
      <c r="AL29" s="85" t="s">
        <v>1629</v>
      </c>
      <c r="AM29" s="79" t="s">
        <v>1735</v>
      </c>
      <c r="AN29" s="79" t="b">
        <v>0</v>
      </c>
      <c r="AO29" s="85" t="s">
        <v>1629</v>
      </c>
      <c r="AP29" s="79" t="s">
        <v>176</v>
      </c>
      <c r="AQ29" s="79">
        <v>0</v>
      </c>
      <c r="AR29" s="79">
        <v>0</v>
      </c>
      <c r="AS29" s="79"/>
      <c r="AT29" s="79"/>
      <c r="AU29" s="79"/>
      <c r="AV29" s="79"/>
      <c r="AW29" s="79"/>
      <c r="AX29" s="79"/>
      <c r="AY29" s="79"/>
      <c r="AZ29" s="79"/>
      <c r="BA29">
        <v>2</v>
      </c>
      <c r="BB29" s="78" t="str">
        <f>REPLACE(INDEX(GroupVertices[Group],MATCH(Edges[[#This Row],[Vertex 1]],GroupVertices[Vertex],0)),1,1,"")</f>
        <v>6</v>
      </c>
      <c r="BC29" s="78" t="str">
        <f>REPLACE(INDEX(GroupVertices[Group],MATCH(Edges[[#This Row],[Vertex 2]],GroupVertices[Vertex],0)),1,1,"")</f>
        <v>1</v>
      </c>
      <c r="BD29" s="48"/>
      <c r="BE29" s="49"/>
      <c r="BF29" s="48"/>
      <c r="BG29" s="49"/>
      <c r="BH29" s="48"/>
      <c r="BI29" s="49"/>
      <c r="BJ29" s="48"/>
      <c r="BK29" s="49"/>
      <c r="BL29" s="48"/>
    </row>
    <row r="30" spans="1:64" ht="15">
      <c r="A30" s="64" t="s">
        <v>230</v>
      </c>
      <c r="B30" s="64" t="s">
        <v>228</v>
      </c>
      <c r="C30" s="65" t="s">
        <v>4076</v>
      </c>
      <c r="D30" s="66">
        <v>3</v>
      </c>
      <c r="E30" s="67" t="s">
        <v>132</v>
      </c>
      <c r="F30" s="68">
        <v>35</v>
      </c>
      <c r="G30" s="65"/>
      <c r="H30" s="69"/>
      <c r="I30" s="70"/>
      <c r="J30" s="70"/>
      <c r="K30" s="34" t="s">
        <v>65</v>
      </c>
      <c r="L30" s="77">
        <v>30</v>
      </c>
      <c r="M30" s="77"/>
      <c r="N30" s="72"/>
      <c r="O30" s="79" t="s">
        <v>378</v>
      </c>
      <c r="P30" s="81">
        <v>43627.67554398148</v>
      </c>
      <c r="Q30" s="79" t="s">
        <v>400</v>
      </c>
      <c r="R30" s="79"/>
      <c r="S30" s="79"/>
      <c r="T30" s="79"/>
      <c r="U30" s="79"/>
      <c r="V30" s="83" t="s">
        <v>847</v>
      </c>
      <c r="W30" s="81">
        <v>43627.67554398148</v>
      </c>
      <c r="X30" s="83" t="s">
        <v>979</v>
      </c>
      <c r="Y30" s="79"/>
      <c r="Z30" s="79"/>
      <c r="AA30" s="85" t="s">
        <v>1350</v>
      </c>
      <c r="AB30" s="79"/>
      <c r="AC30" s="79" t="b">
        <v>0</v>
      </c>
      <c r="AD30" s="79">
        <v>0</v>
      </c>
      <c r="AE30" s="85" t="s">
        <v>1711</v>
      </c>
      <c r="AF30" s="79" t="b">
        <v>0</v>
      </c>
      <c r="AG30" s="79" t="s">
        <v>1727</v>
      </c>
      <c r="AH30" s="79"/>
      <c r="AI30" s="85" t="s">
        <v>1711</v>
      </c>
      <c r="AJ30" s="79" t="b">
        <v>0</v>
      </c>
      <c r="AK30" s="79">
        <v>3</v>
      </c>
      <c r="AL30" s="85" t="s">
        <v>1629</v>
      </c>
      <c r="AM30" s="79" t="s">
        <v>1735</v>
      </c>
      <c r="AN30" s="79" t="b">
        <v>0</v>
      </c>
      <c r="AO30" s="85" t="s">
        <v>1629</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3</v>
      </c>
      <c r="BD30" s="48">
        <v>0</v>
      </c>
      <c r="BE30" s="49">
        <v>0</v>
      </c>
      <c r="BF30" s="48">
        <v>0</v>
      </c>
      <c r="BG30" s="49">
        <v>0</v>
      </c>
      <c r="BH30" s="48">
        <v>0</v>
      </c>
      <c r="BI30" s="49">
        <v>0</v>
      </c>
      <c r="BJ30" s="48">
        <v>22</v>
      </c>
      <c r="BK30" s="49">
        <v>100</v>
      </c>
      <c r="BL30" s="48">
        <v>22</v>
      </c>
    </row>
    <row r="31" spans="1:64" ht="15">
      <c r="A31" s="64" t="s">
        <v>230</v>
      </c>
      <c r="B31" s="64" t="s">
        <v>230</v>
      </c>
      <c r="C31" s="65" t="s">
        <v>4077</v>
      </c>
      <c r="D31" s="66">
        <v>8</v>
      </c>
      <c r="E31" s="67" t="s">
        <v>136</v>
      </c>
      <c r="F31" s="68">
        <v>18.571428571428573</v>
      </c>
      <c r="G31" s="65"/>
      <c r="H31" s="69"/>
      <c r="I31" s="70"/>
      <c r="J31" s="70"/>
      <c r="K31" s="34" t="s">
        <v>65</v>
      </c>
      <c r="L31" s="77">
        <v>31</v>
      </c>
      <c r="M31" s="77"/>
      <c r="N31" s="72"/>
      <c r="O31" s="79" t="s">
        <v>176</v>
      </c>
      <c r="P31" s="81">
        <v>43627.684016203704</v>
      </c>
      <c r="Q31" s="79" t="s">
        <v>401</v>
      </c>
      <c r="R31" s="83" t="s">
        <v>681</v>
      </c>
      <c r="S31" s="79" t="s">
        <v>733</v>
      </c>
      <c r="T31" s="79" t="s">
        <v>745</v>
      </c>
      <c r="U31" s="79"/>
      <c r="V31" s="83" t="s">
        <v>847</v>
      </c>
      <c r="W31" s="81">
        <v>43627.684016203704</v>
      </c>
      <c r="X31" s="83" t="s">
        <v>980</v>
      </c>
      <c r="Y31" s="79"/>
      <c r="Z31" s="79"/>
      <c r="AA31" s="85" t="s">
        <v>1351</v>
      </c>
      <c r="AB31" s="79"/>
      <c r="AC31" s="79" t="b">
        <v>0</v>
      </c>
      <c r="AD31" s="79">
        <v>0</v>
      </c>
      <c r="AE31" s="85" t="s">
        <v>1711</v>
      </c>
      <c r="AF31" s="79" t="b">
        <v>1</v>
      </c>
      <c r="AG31" s="79" t="s">
        <v>1727</v>
      </c>
      <c r="AH31" s="79"/>
      <c r="AI31" s="85" t="s">
        <v>1678</v>
      </c>
      <c r="AJ31" s="79" t="b">
        <v>0</v>
      </c>
      <c r="AK31" s="79">
        <v>0</v>
      </c>
      <c r="AL31" s="85" t="s">
        <v>1711</v>
      </c>
      <c r="AM31" s="79" t="s">
        <v>1735</v>
      </c>
      <c r="AN31" s="79" t="b">
        <v>0</v>
      </c>
      <c r="AO31" s="85" t="s">
        <v>1351</v>
      </c>
      <c r="AP31" s="79" t="s">
        <v>176</v>
      </c>
      <c r="AQ31" s="79">
        <v>0</v>
      </c>
      <c r="AR31" s="79">
        <v>0</v>
      </c>
      <c r="AS31" s="79"/>
      <c r="AT31" s="79"/>
      <c r="AU31" s="79"/>
      <c r="AV31" s="79"/>
      <c r="AW31" s="79"/>
      <c r="AX31" s="79"/>
      <c r="AY31" s="79"/>
      <c r="AZ31" s="79"/>
      <c r="BA31">
        <v>6</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21</v>
      </c>
      <c r="BK31" s="49">
        <v>100</v>
      </c>
      <c r="BL31" s="48">
        <v>21</v>
      </c>
    </row>
    <row r="32" spans="1:64" ht="15">
      <c r="A32" s="64" t="s">
        <v>230</v>
      </c>
      <c r="B32" s="64" t="s">
        <v>230</v>
      </c>
      <c r="C32" s="65" t="s">
        <v>4077</v>
      </c>
      <c r="D32" s="66">
        <v>8</v>
      </c>
      <c r="E32" s="67" t="s">
        <v>136</v>
      </c>
      <c r="F32" s="68">
        <v>18.571428571428573</v>
      </c>
      <c r="G32" s="65"/>
      <c r="H32" s="69"/>
      <c r="I32" s="70"/>
      <c r="J32" s="70"/>
      <c r="K32" s="34" t="s">
        <v>65</v>
      </c>
      <c r="L32" s="77">
        <v>32</v>
      </c>
      <c r="M32" s="77"/>
      <c r="N32" s="72"/>
      <c r="O32" s="79" t="s">
        <v>176</v>
      </c>
      <c r="P32" s="81">
        <v>43627.69824074074</v>
      </c>
      <c r="Q32" s="79" t="s">
        <v>402</v>
      </c>
      <c r="R32" s="83" t="s">
        <v>682</v>
      </c>
      <c r="S32" s="79" t="s">
        <v>733</v>
      </c>
      <c r="T32" s="79" t="s">
        <v>745</v>
      </c>
      <c r="U32" s="79"/>
      <c r="V32" s="83" t="s">
        <v>847</v>
      </c>
      <c r="W32" s="81">
        <v>43627.69824074074</v>
      </c>
      <c r="X32" s="83" t="s">
        <v>981</v>
      </c>
      <c r="Y32" s="79"/>
      <c r="Z32" s="79"/>
      <c r="AA32" s="85" t="s">
        <v>1352</v>
      </c>
      <c r="AB32" s="79"/>
      <c r="AC32" s="79" t="b">
        <v>0</v>
      </c>
      <c r="AD32" s="79">
        <v>0</v>
      </c>
      <c r="AE32" s="85" t="s">
        <v>1711</v>
      </c>
      <c r="AF32" s="79" t="b">
        <v>1</v>
      </c>
      <c r="AG32" s="79" t="s">
        <v>1727</v>
      </c>
      <c r="AH32" s="79"/>
      <c r="AI32" s="85" t="s">
        <v>1680</v>
      </c>
      <c r="AJ32" s="79" t="b">
        <v>0</v>
      </c>
      <c r="AK32" s="79">
        <v>0</v>
      </c>
      <c r="AL32" s="85" t="s">
        <v>1711</v>
      </c>
      <c r="AM32" s="79" t="s">
        <v>1735</v>
      </c>
      <c r="AN32" s="79" t="b">
        <v>0</v>
      </c>
      <c r="AO32" s="85" t="s">
        <v>1352</v>
      </c>
      <c r="AP32" s="79" t="s">
        <v>176</v>
      </c>
      <c r="AQ32" s="79">
        <v>0</v>
      </c>
      <c r="AR32" s="79">
        <v>0</v>
      </c>
      <c r="AS32" s="79"/>
      <c r="AT32" s="79"/>
      <c r="AU32" s="79"/>
      <c r="AV32" s="79"/>
      <c r="AW32" s="79"/>
      <c r="AX32" s="79"/>
      <c r="AY32" s="79"/>
      <c r="AZ32" s="79"/>
      <c r="BA32">
        <v>6</v>
      </c>
      <c r="BB32" s="78" t="str">
        <f>REPLACE(INDEX(GroupVertices[Group],MATCH(Edges[[#This Row],[Vertex 1]],GroupVertices[Vertex],0)),1,1,"")</f>
        <v>6</v>
      </c>
      <c r="BC32" s="78" t="str">
        <f>REPLACE(INDEX(GroupVertices[Group],MATCH(Edges[[#This Row],[Vertex 2]],GroupVertices[Vertex],0)),1,1,"")</f>
        <v>6</v>
      </c>
      <c r="BD32" s="48">
        <v>2</v>
      </c>
      <c r="BE32" s="49">
        <v>16.666666666666668</v>
      </c>
      <c r="BF32" s="48">
        <v>4</v>
      </c>
      <c r="BG32" s="49">
        <v>33.333333333333336</v>
      </c>
      <c r="BH32" s="48">
        <v>0</v>
      </c>
      <c r="BI32" s="49">
        <v>0</v>
      </c>
      <c r="BJ32" s="48">
        <v>6</v>
      </c>
      <c r="BK32" s="49">
        <v>50</v>
      </c>
      <c r="BL32" s="48">
        <v>12</v>
      </c>
    </row>
    <row r="33" spans="1:64" ht="15">
      <c r="A33" s="64" t="s">
        <v>230</v>
      </c>
      <c r="B33" s="64" t="s">
        <v>230</v>
      </c>
      <c r="C33" s="65" t="s">
        <v>4077</v>
      </c>
      <c r="D33" s="66">
        <v>8</v>
      </c>
      <c r="E33" s="67" t="s">
        <v>136</v>
      </c>
      <c r="F33" s="68">
        <v>18.571428571428573</v>
      </c>
      <c r="G33" s="65"/>
      <c r="H33" s="69"/>
      <c r="I33" s="70"/>
      <c r="J33" s="70"/>
      <c r="K33" s="34" t="s">
        <v>65</v>
      </c>
      <c r="L33" s="77">
        <v>33</v>
      </c>
      <c r="M33" s="77"/>
      <c r="N33" s="72"/>
      <c r="O33" s="79" t="s">
        <v>176</v>
      </c>
      <c r="P33" s="81">
        <v>43627.70398148148</v>
      </c>
      <c r="Q33" s="79" t="s">
        <v>403</v>
      </c>
      <c r="R33" s="83" t="s">
        <v>683</v>
      </c>
      <c r="S33" s="79" t="s">
        <v>733</v>
      </c>
      <c r="T33" s="79" t="s">
        <v>745</v>
      </c>
      <c r="U33" s="79"/>
      <c r="V33" s="83" t="s">
        <v>847</v>
      </c>
      <c r="W33" s="81">
        <v>43627.70398148148</v>
      </c>
      <c r="X33" s="83" t="s">
        <v>982</v>
      </c>
      <c r="Y33" s="79"/>
      <c r="Z33" s="79"/>
      <c r="AA33" s="85" t="s">
        <v>1353</v>
      </c>
      <c r="AB33" s="79"/>
      <c r="AC33" s="79" t="b">
        <v>0</v>
      </c>
      <c r="AD33" s="79">
        <v>1</v>
      </c>
      <c r="AE33" s="85" t="s">
        <v>1711</v>
      </c>
      <c r="AF33" s="79" t="b">
        <v>1</v>
      </c>
      <c r="AG33" s="79" t="s">
        <v>1727</v>
      </c>
      <c r="AH33" s="79"/>
      <c r="AI33" s="85" t="s">
        <v>1681</v>
      </c>
      <c r="AJ33" s="79" t="b">
        <v>0</v>
      </c>
      <c r="AK33" s="79">
        <v>0</v>
      </c>
      <c r="AL33" s="85" t="s">
        <v>1711</v>
      </c>
      <c r="AM33" s="79" t="s">
        <v>1735</v>
      </c>
      <c r="AN33" s="79" t="b">
        <v>0</v>
      </c>
      <c r="AO33" s="85" t="s">
        <v>1353</v>
      </c>
      <c r="AP33" s="79" t="s">
        <v>176</v>
      </c>
      <c r="AQ33" s="79">
        <v>0</v>
      </c>
      <c r="AR33" s="79">
        <v>0</v>
      </c>
      <c r="AS33" s="79"/>
      <c r="AT33" s="79"/>
      <c r="AU33" s="79"/>
      <c r="AV33" s="79"/>
      <c r="AW33" s="79"/>
      <c r="AX33" s="79"/>
      <c r="AY33" s="79"/>
      <c r="AZ33" s="79"/>
      <c r="BA33">
        <v>6</v>
      </c>
      <c r="BB33" s="78" t="str">
        <f>REPLACE(INDEX(GroupVertices[Group],MATCH(Edges[[#This Row],[Vertex 1]],GroupVertices[Vertex],0)),1,1,"")</f>
        <v>6</v>
      </c>
      <c r="BC33" s="78" t="str">
        <f>REPLACE(INDEX(GroupVertices[Group],MATCH(Edges[[#This Row],[Vertex 2]],GroupVertices[Vertex],0)),1,1,"")</f>
        <v>6</v>
      </c>
      <c r="BD33" s="48">
        <v>1</v>
      </c>
      <c r="BE33" s="49">
        <v>9.090909090909092</v>
      </c>
      <c r="BF33" s="48">
        <v>2</v>
      </c>
      <c r="BG33" s="49">
        <v>18.181818181818183</v>
      </c>
      <c r="BH33" s="48">
        <v>0</v>
      </c>
      <c r="BI33" s="49">
        <v>0</v>
      </c>
      <c r="BJ33" s="48">
        <v>8</v>
      </c>
      <c r="BK33" s="49">
        <v>72.72727272727273</v>
      </c>
      <c r="BL33" s="48">
        <v>11</v>
      </c>
    </row>
    <row r="34" spans="1:64" ht="15">
      <c r="A34" s="64" t="s">
        <v>230</v>
      </c>
      <c r="B34" s="64" t="s">
        <v>230</v>
      </c>
      <c r="C34" s="65" t="s">
        <v>4077</v>
      </c>
      <c r="D34" s="66">
        <v>8</v>
      </c>
      <c r="E34" s="67" t="s">
        <v>136</v>
      </c>
      <c r="F34" s="68">
        <v>18.571428571428573</v>
      </c>
      <c r="G34" s="65"/>
      <c r="H34" s="69"/>
      <c r="I34" s="70"/>
      <c r="J34" s="70"/>
      <c r="K34" s="34" t="s">
        <v>65</v>
      </c>
      <c r="L34" s="77">
        <v>34</v>
      </c>
      <c r="M34" s="77"/>
      <c r="N34" s="72"/>
      <c r="O34" s="79" t="s">
        <v>176</v>
      </c>
      <c r="P34" s="81">
        <v>43627.70650462963</v>
      </c>
      <c r="Q34" s="79" t="s">
        <v>404</v>
      </c>
      <c r="R34" s="83" t="s">
        <v>684</v>
      </c>
      <c r="S34" s="79" t="s">
        <v>733</v>
      </c>
      <c r="T34" s="79" t="s">
        <v>745</v>
      </c>
      <c r="U34" s="83" t="s">
        <v>785</v>
      </c>
      <c r="V34" s="83" t="s">
        <v>785</v>
      </c>
      <c r="W34" s="81">
        <v>43627.70650462963</v>
      </c>
      <c r="X34" s="83" t="s">
        <v>983</v>
      </c>
      <c r="Y34" s="79"/>
      <c r="Z34" s="79"/>
      <c r="AA34" s="85" t="s">
        <v>1354</v>
      </c>
      <c r="AB34" s="79"/>
      <c r="AC34" s="79" t="b">
        <v>0</v>
      </c>
      <c r="AD34" s="79">
        <v>1</v>
      </c>
      <c r="AE34" s="85" t="s">
        <v>1711</v>
      </c>
      <c r="AF34" s="79" t="b">
        <v>1</v>
      </c>
      <c r="AG34" s="79" t="s">
        <v>1728</v>
      </c>
      <c r="AH34" s="79"/>
      <c r="AI34" s="85" t="s">
        <v>1682</v>
      </c>
      <c r="AJ34" s="79" t="b">
        <v>0</v>
      </c>
      <c r="AK34" s="79">
        <v>0</v>
      </c>
      <c r="AL34" s="85" t="s">
        <v>1711</v>
      </c>
      <c r="AM34" s="79" t="s">
        <v>1735</v>
      </c>
      <c r="AN34" s="79" t="b">
        <v>0</v>
      </c>
      <c r="AO34" s="85" t="s">
        <v>1354</v>
      </c>
      <c r="AP34" s="79" t="s">
        <v>176</v>
      </c>
      <c r="AQ34" s="79">
        <v>0</v>
      </c>
      <c r="AR34" s="79">
        <v>0</v>
      </c>
      <c r="AS34" s="79"/>
      <c r="AT34" s="79"/>
      <c r="AU34" s="79"/>
      <c r="AV34" s="79"/>
      <c r="AW34" s="79"/>
      <c r="AX34" s="79"/>
      <c r="AY34" s="79"/>
      <c r="AZ34" s="79"/>
      <c r="BA34">
        <v>6</v>
      </c>
      <c r="BB34" s="78" t="str">
        <f>REPLACE(INDEX(GroupVertices[Group],MATCH(Edges[[#This Row],[Vertex 1]],GroupVertices[Vertex],0)),1,1,"")</f>
        <v>6</v>
      </c>
      <c r="BC34" s="78" t="str">
        <f>REPLACE(INDEX(GroupVertices[Group],MATCH(Edges[[#This Row],[Vertex 2]],GroupVertices[Vertex],0)),1,1,"")</f>
        <v>6</v>
      </c>
      <c r="BD34" s="48">
        <v>0</v>
      </c>
      <c r="BE34" s="49">
        <v>0</v>
      </c>
      <c r="BF34" s="48">
        <v>0</v>
      </c>
      <c r="BG34" s="49">
        <v>0</v>
      </c>
      <c r="BH34" s="48">
        <v>0</v>
      </c>
      <c r="BI34" s="49">
        <v>0</v>
      </c>
      <c r="BJ34" s="48">
        <v>2</v>
      </c>
      <c r="BK34" s="49">
        <v>100</v>
      </c>
      <c r="BL34" s="48">
        <v>2</v>
      </c>
    </row>
    <row r="35" spans="1:64" ht="15">
      <c r="A35" s="64" t="s">
        <v>231</v>
      </c>
      <c r="B35" s="64" t="s">
        <v>369</v>
      </c>
      <c r="C35" s="65" t="s">
        <v>4076</v>
      </c>
      <c r="D35" s="66">
        <v>3</v>
      </c>
      <c r="E35" s="67" t="s">
        <v>132</v>
      </c>
      <c r="F35" s="68">
        <v>35</v>
      </c>
      <c r="G35" s="65"/>
      <c r="H35" s="69"/>
      <c r="I35" s="70"/>
      <c r="J35" s="70"/>
      <c r="K35" s="34" t="s">
        <v>65</v>
      </c>
      <c r="L35" s="77">
        <v>35</v>
      </c>
      <c r="M35" s="77"/>
      <c r="N35" s="72"/>
      <c r="O35" s="79" t="s">
        <v>378</v>
      </c>
      <c r="P35" s="81">
        <v>43627.70545138889</v>
      </c>
      <c r="Q35" s="79" t="s">
        <v>405</v>
      </c>
      <c r="R35" s="79"/>
      <c r="S35" s="79"/>
      <c r="T35" s="79" t="s">
        <v>745</v>
      </c>
      <c r="U35" s="83" t="s">
        <v>786</v>
      </c>
      <c r="V35" s="83" t="s">
        <v>786</v>
      </c>
      <c r="W35" s="81">
        <v>43627.70545138889</v>
      </c>
      <c r="X35" s="83" t="s">
        <v>984</v>
      </c>
      <c r="Y35" s="79"/>
      <c r="Z35" s="79"/>
      <c r="AA35" s="85" t="s">
        <v>1355</v>
      </c>
      <c r="AB35" s="85" t="s">
        <v>1702</v>
      </c>
      <c r="AC35" s="79" t="b">
        <v>0</v>
      </c>
      <c r="AD35" s="79">
        <v>3</v>
      </c>
      <c r="AE35" s="85" t="s">
        <v>1716</v>
      </c>
      <c r="AF35" s="79" t="b">
        <v>0</v>
      </c>
      <c r="AG35" s="79" t="s">
        <v>1727</v>
      </c>
      <c r="AH35" s="79"/>
      <c r="AI35" s="85" t="s">
        <v>1711</v>
      </c>
      <c r="AJ35" s="79" t="b">
        <v>0</v>
      </c>
      <c r="AK35" s="79">
        <v>0</v>
      </c>
      <c r="AL35" s="85" t="s">
        <v>1711</v>
      </c>
      <c r="AM35" s="79" t="s">
        <v>1736</v>
      </c>
      <c r="AN35" s="79" t="b">
        <v>0</v>
      </c>
      <c r="AO35" s="85" t="s">
        <v>1702</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232</v>
      </c>
      <c r="B36" s="64" t="s">
        <v>232</v>
      </c>
      <c r="C36" s="65" t="s">
        <v>4077</v>
      </c>
      <c r="D36" s="66">
        <v>8</v>
      </c>
      <c r="E36" s="67" t="s">
        <v>136</v>
      </c>
      <c r="F36" s="68">
        <v>18.571428571428573</v>
      </c>
      <c r="G36" s="65"/>
      <c r="H36" s="69"/>
      <c r="I36" s="70"/>
      <c r="J36" s="70"/>
      <c r="K36" s="34" t="s">
        <v>65</v>
      </c>
      <c r="L36" s="77">
        <v>36</v>
      </c>
      <c r="M36" s="77"/>
      <c r="N36" s="72"/>
      <c r="O36" s="79" t="s">
        <v>176</v>
      </c>
      <c r="P36" s="81">
        <v>43627.68519675926</v>
      </c>
      <c r="Q36" s="79" t="s">
        <v>406</v>
      </c>
      <c r="R36" s="79"/>
      <c r="S36" s="79"/>
      <c r="T36" s="79" t="s">
        <v>745</v>
      </c>
      <c r="U36" s="79"/>
      <c r="V36" s="83" t="s">
        <v>848</v>
      </c>
      <c r="W36" s="81">
        <v>43627.68519675926</v>
      </c>
      <c r="X36" s="83" t="s">
        <v>985</v>
      </c>
      <c r="Y36" s="79"/>
      <c r="Z36" s="79"/>
      <c r="AA36" s="85" t="s">
        <v>1356</v>
      </c>
      <c r="AB36" s="79"/>
      <c r="AC36" s="79" t="b">
        <v>0</v>
      </c>
      <c r="AD36" s="79">
        <v>2</v>
      </c>
      <c r="AE36" s="85" t="s">
        <v>1711</v>
      </c>
      <c r="AF36" s="79" t="b">
        <v>0</v>
      </c>
      <c r="AG36" s="79" t="s">
        <v>1727</v>
      </c>
      <c r="AH36" s="79"/>
      <c r="AI36" s="85" t="s">
        <v>1711</v>
      </c>
      <c r="AJ36" s="79" t="b">
        <v>0</v>
      </c>
      <c r="AK36" s="79">
        <v>0</v>
      </c>
      <c r="AL36" s="85" t="s">
        <v>1711</v>
      </c>
      <c r="AM36" s="79" t="s">
        <v>1736</v>
      </c>
      <c r="AN36" s="79" t="b">
        <v>0</v>
      </c>
      <c r="AO36" s="85" t="s">
        <v>1356</v>
      </c>
      <c r="AP36" s="79" t="s">
        <v>176</v>
      </c>
      <c r="AQ36" s="79">
        <v>0</v>
      </c>
      <c r="AR36" s="79">
        <v>0</v>
      </c>
      <c r="AS36" s="79"/>
      <c r="AT36" s="79"/>
      <c r="AU36" s="79"/>
      <c r="AV36" s="79"/>
      <c r="AW36" s="79"/>
      <c r="AX36" s="79"/>
      <c r="AY36" s="79"/>
      <c r="AZ36" s="79"/>
      <c r="BA36">
        <v>6</v>
      </c>
      <c r="BB36" s="78" t="str">
        <f>REPLACE(INDEX(GroupVertices[Group],MATCH(Edges[[#This Row],[Vertex 1]],GroupVertices[Vertex],0)),1,1,"")</f>
        <v>2</v>
      </c>
      <c r="BC36" s="78" t="str">
        <f>REPLACE(INDEX(GroupVertices[Group],MATCH(Edges[[#This Row],[Vertex 2]],GroupVertices[Vertex],0)),1,1,"")</f>
        <v>2</v>
      </c>
      <c r="BD36" s="48">
        <v>1</v>
      </c>
      <c r="BE36" s="49">
        <v>11.11111111111111</v>
      </c>
      <c r="BF36" s="48">
        <v>0</v>
      </c>
      <c r="BG36" s="49">
        <v>0</v>
      </c>
      <c r="BH36" s="48">
        <v>0</v>
      </c>
      <c r="BI36" s="49">
        <v>0</v>
      </c>
      <c r="BJ36" s="48">
        <v>8</v>
      </c>
      <c r="BK36" s="49">
        <v>88.88888888888889</v>
      </c>
      <c r="BL36" s="48">
        <v>9</v>
      </c>
    </row>
    <row r="37" spans="1:64" ht="15">
      <c r="A37" s="64" t="s">
        <v>232</v>
      </c>
      <c r="B37" s="64" t="s">
        <v>232</v>
      </c>
      <c r="C37" s="65" t="s">
        <v>4077</v>
      </c>
      <c r="D37" s="66">
        <v>8</v>
      </c>
      <c r="E37" s="67" t="s">
        <v>136</v>
      </c>
      <c r="F37" s="68">
        <v>18.571428571428573</v>
      </c>
      <c r="G37" s="65"/>
      <c r="H37" s="69"/>
      <c r="I37" s="70"/>
      <c r="J37" s="70"/>
      <c r="K37" s="34" t="s">
        <v>65</v>
      </c>
      <c r="L37" s="77">
        <v>37</v>
      </c>
      <c r="M37" s="77"/>
      <c r="N37" s="72"/>
      <c r="O37" s="79" t="s">
        <v>176</v>
      </c>
      <c r="P37" s="81">
        <v>43627.68615740741</v>
      </c>
      <c r="Q37" s="79" t="s">
        <v>407</v>
      </c>
      <c r="R37" s="83" t="s">
        <v>679</v>
      </c>
      <c r="S37" s="79" t="s">
        <v>733</v>
      </c>
      <c r="T37" s="79" t="s">
        <v>748</v>
      </c>
      <c r="U37" s="79"/>
      <c r="V37" s="83" t="s">
        <v>848</v>
      </c>
      <c r="W37" s="81">
        <v>43627.68615740741</v>
      </c>
      <c r="X37" s="83" t="s">
        <v>986</v>
      </c>
      <c r="Y37" s="79"/>
      <c r="Z37" s="79"/>
      <c r="AA37" s="85" t="s">
        <v>1357</v>
      </c>
      <c r="AB37" s="79"/>
      <c r="AC37" s="79" t="b">
        <v>0</v>
      </c>
      <c r="AD37" s="79">
        <v>0</v>
      </c>
      <c r="AE37" s="85" t="s">
        <v>1711</v>
      </c>
      <c r="AF37" s="79" t="b">
        <v>1</v>
      </c>
      <c r="AG37" s="79" t="s">
        <v>1727</v>
      </c>
      <c r="AH37" s="79"/>
      <c r="AI37" s="85" t="s">
        <v>1676</v>
      </c>
      <c r="AJ37" s="79" t="b">
        <v>0</v>
      </c>
      <c r="AK37" s="79">
        <v>0</v>
      </c>
      <c r="AL37" s="85" t="s">
        <v>1711</v>
      </c>
      <c r="AM37" s="79" t="s">
        <v>1736</v>
      </c>
      <c r="AN37" s="79" t="b">
        <v>0</v>
      </c>
      <c r="AO37" s="85" t="s">
        <v>1357</v>
      </c>
      <c r="AP37" s="79" t="s">
        <v>176</v>
      </c>
      <c r="AQ37" s="79">
        <v>0</v>
      </c>
      <c r="AR37" s="79">
        <v>0</v>
      </c>
      <c r="AS37" s="79"/>
      <c r="AT37" s="79"/>
      <c r="AU37" s="79"/>
      <c r="AV37" s="79"/>
      <c r="AW37" s="79"/>
      <c r="AX37" s="79"/>
      <c r="AY37" s="79"/>
      <c r="AZ37" s="79"/>
      <c r="BA37">
        <v>6</v>
      </c>
      <c r="BB37" s="78" t="str">
        <f>REPLACE(INDEX(GroupVertices[Group],MATCH(Edges[[#This Row],[Vertex 1]],GroupVertices[Vertex],0)),1,1,"")</f>
        <v>2</v>
      </c>
      <c r="BC37" s="78" t="str">
        <f>REPLACE(INDEX(GroupVertices[Group],MATCH(Edges[[#This Row],[Vertex 2]],GroupVertices[Vertex],0)),1,1,"")</f>
        <v>2</v>
      </c>
      <c r="BD37" s="48">
        <v>1</v>
      </c>
      <c r="BE37" s="49">
        <v>6.666666666666667</v>
      </c>
      <c r="BF37" s="48">
        <v>0</v>
      </c>
      <c r="BG37" s="49">
        <v>0</v>
      </c>
      <c r="BH37" s="48">
        <v>0</v>
      </c>
      <c r="BI37" s="49">
        <v>0</v>
      </c>
      <c r="BJ37" s="48">
        <v>14</v>
      </c>
      <c r="BK37" s="49">
        <v>93.33333333333333</v>
      </c>
      <c r="BL37" s="48">
        <v>15</v>
      </c>
    </row>
    <row r="38" spans="1:64" ht="15">
      <c r="A38" s="64" t="s">
        <v>232</v>
      </c>
      <c r="B38" s="64" t="s">
        <v>232</v>
      </c>
      <c r="C38" s="65" t="s">
        <v>4077</v>
      </c>
      <c r="D38" s="66">
        <v>8</v>
      </c>
      <c r="E38" s="67" t="s">
        <v>136</v>
      </c>
      <c r="F38" s="68">
        <v>18.571428571428573</v>
      </c>
      <c r="G38" s="65"/>
      <c r="H38" s="69"/>
      <c r="I38" s="70"/>
      <c r="J38" s="70"/>
      <c r="K38" s="34" t="s">
        <v>65</v>
      </c>
      <c r="L38" s="77">
        <v>38</v>
      </c>
      <c r="M38" s="77"/>
      <c r="N38" s="72"/>
      <c r="O38" s="79" t="s">
        <v>176</v>
      </c>
      <c r="P38" s="81">
        <v>43627.68665509259</v>
      </c>
      <c r="Q38" s="79" t="s">
        <v>408</v>
      </c>
      <c r="R38" s="83" t="s">
        <v>680</v>
      </c>
      <c r="S38" s="79" t="s">
        <v>733</v>
      </c>
      <c r="T38" s="79" t="s">
        <v>745</v>
      </c>
      <c r="U38" s="79"/>
      <c r="V38" s="83" t="s">
        <v>848</v>
      </c>
      <c r="W38" s="81">
        <v>43627.68665509259</v>
      </c>
      <c r="X38" s="83" t="s">
        <v>987</v>
      </c>
      <c r="Y38" s="79"/>
      <c r="Z38" s="79"/>
      <c r="AA38" s="85" t="s">
        <v>1358</v>
      </c>
      <c r="AB38" s="79"/>
      <c r="AC38" s="79" t="b">
        <v>0</v>
      </c>
      <c r="AD38" s="79">
        <v>0</v>
      </c>
      <c r="AE38" s="85" t="s">
        <v>1711</v>
      </c>
      <c r="AF38" s="79" t="b">
        <v>1</v>
      </c>
      <c r="AG38" s="79" t="s">
        <v>1727</v>
      </c>
      <c r="AH38" s="79"/>
      <c r="AI38" s="85" t="s">
        <v>1677</v>
      </c>
      <c r="AJ38" s="79" t="b">
        <v>0</v>
      </c>
      <c r="AK38" s="79">
        <v>0</v>
      </c>
      <c r="AL38" s="85" t="s">
        <v>1711</v>
      </c>
      <c r="AM38" s="79" t="s">
        <v>1736</v>
      </c>
      <c r="AN38" s="79" t="b">
        <v>0</v>
      </c>
      <c r="AO38" s="85" t="s">
        <v>1358</v>
      </c>
      <c r="AP38" s="79" t="s">
        <v>176</v>
      </c>
      <c r="AQ38" s="79">
        <v>0</v>
      </c>
      <c r="AR38" s="79">
        <v>0</v>
      </c>
      <c r="AS38" s="79"/>
      <c r="AT38" s="79"/>
      <c r="AU38" s="79"/>
      <c r="AV38" s="79"/>
      <c r="AW38" s="79"/>
      <c r="AX38" s="79"/>
      <c r="AY38" s="79"/>
      <c r="AZ38" s="79"/>
      <c r="BA38">
        <v>6</v>
      </c>
      <c r="BB38" s="78" t="str">
        <f>REPLACE(INDEX(GroupVertices[Group],MATCH(Edges[[#This Row],[Vertex 1]],GroupVertices[Vertex],0)),1,1,"")</f>
        <v>2</v>
      </c>
      <c r="BC38" s="78" t="str">
        <f>REPLACE(INDEX(GroupVertices[Group],MATCH(Edges[[#This Row],[Vertex 2]],GroupVertices[Vertex],0)),1,1,"")</f>
        <v>2</v>
      </c>
      <c r="BD38" s="48">
        <v>1</v>
      </c>
      <c r="BE38" s="49">
        <v>9.090909090909092</v>
      </c>
      <c r="BF38" s="48">
        <v>0</v>
      </c>
      <c r="BG38" s="49">
        <v>0</v>
      </c>
      <c r="BH38" s="48">
        <v>0</v>
      </c>
      <c r="BI38" s="49">
        <v>0</v>
      </c>
      <c r="BJ38" s="48">
        <v>10</v>
      </c>
      <c r="BK38" s="49">
        <v>90.9090909090909</v>
      </c>
      <c r="BL38" s="48">
        <v>11</v>
      </c>
    </row>
    <row r="39" spans="1:64" ht="15">
      <c r="A39" s="64" t="s">
        <v>232</v>
      </c>
      <c r="B39" s="64" t="s">
        <v>232</v>
      </c>
      <c r="C39" s="65" t="s">
        <v>4077</v>
      </c>
      <c r="D39" s="66">
        <v>8</v>
      </c>
      <c r="E39" s="67" t="s">
        <v>136</v>
      </c>
      <c r="F39" s="68">
        <v>18.571428571428573</v>
      </c>
      <c r="G39" s="65"/>
      <c r="H39" s="69"/>
      <c r="I39" s="70"/>
      <c r="J39" s="70"/>
      <c r="K39" s="34" t="s">
        <v>65</v>
      </c>
      <c r="L39" s="77">
        <v>39</v>
      </c>
      <c r="M39" s="77"/>
      <c r="N39" s="72"/>
      <c r="O39" s="79" t="s">
        <v>176</v>
      </c>
      <c r="P39" s="81">
        <v>43627.696122685185</v>
      </c>
      <c r="Q39" s="79" t="s">
        <v>409</v>
      </c>
      <c r="R39" s="79"/>
      <c r="S39" s="79"/>
      <c r="T39" s="79" t="s">
        <v>745</v>
      </c>
      <c r="U39" s="79"/>
      <c r="V39" s="83" t="s">
        <v>848</v>
      </c>
      <c r="W39" s="81">
        <v>43627.696122685185</v>
      </c>
      <c r="X39" s="83" t="s">
        <v>988</v>
      </c>
      <c r="Y39" s="79"/>
      <c r="Z39" s="79"/>
      <c r="AA39" s="85" t="s">
        <v>1359</v>
      </c>
      <c r="AB39" s="79"/>
      <c r="AC39" s="79" t="b">
        <v>0</v>
      </c>
      <c r="AD39" s="79">
        <v>1</v>
      </c>
      <c r="AE39" s="85" t="s">
        <v>1711</v>
      </c>
      <c r="AF39" s="79" t="b">
        <v>0</v>
      </c>
      <c r="AG39" s="79" t="s">
        <v>1727</v>
      </c>
      <c r="AH39" s="79"/>
      <c r="AI39" s="85" t="s">
        <v>1711</v>
      </c>
      <c r="AJ39" s="79" t="b">
        <v>0</v>
      </c>
      <c r="AK39" s="79">
        <v>0</v>
      </c>
      <c r="AL39" s="85" t="s">
        <v>1711</v>
      </c>
      <c r="AM39" s="79" t="s">
        <v>1738</v>
      </c>
      <c r="AN39" s="79" t="b">
        <v>0</v>
      </c>
      <c r="AO39" s="85" t="s">
        <v>1359</v>
      </c>
      <c r="AP39" s="79" t="s">
        <v>176</v>
      </c>
      <c r="AQ39" s="79">
        <v>0</v>
      </c>
      <c r="AR39" s="79">
        <v>0</v>
      </c>
      <c r="AS39" s="79"/>
      <c r="AT39" s="79"/>
      <c r="AU39" s="79"/>
      <c r="AV39" s="79"/>
      <c r="AW39" s="79"/>
      <c r="AX39" s="79"/>
      <c r="AY39" s="79"/>
      <c r="AZ39" s="79"/>
      <c r="BA39">
        <v>6</v>
      </c>
      <c r="BB39" s="78" t="str">
        <f>REPLACE(INDEX(GroupVertices[Group],MATCH(Edges[[#This Row],[Vertex 1]],GroupVertices[Vertex],0)),1,1,"")</f>
        <v>2</v>
      </c>
      <c r="BC39" s="78" t="str">
        <f>REPLACE(INDEX(GroupVertices[Group],MATCH(Edges[[#This Row],[Vertex 2]],GroupVertices[Vertex],0)),1,1,"")</f>
        <v>2</v>
      </c>
      <c r="BD39" s="48">
        <v>3</v>
      </c>
      <c r="BE39" s="49">
        <v>11.11111111111111</v>
      </c>
      <c r="BF39" s="48">
        <v>1</v>
      </c>
      <c r="BG39" s="49">
        <v>3.7037037037037037</v>
      </c>
      <c r="BH39" s="48">
        <v>0</v>
      </c>
      <c r="BI39" s="49">
        <v>0</v>
      </c>
      <c r="BJ39" s="48">
        <v>23</v>
      </c>
      <c r="BK39" s="49">
        <v>85.18518518518519</v>
      </c>
      <c r="BL39" s="48">
        <v>27</v>
      </c>
    </row>
    <row r="40" spans="1:64" ht="15">
      <c r="A40" s="64" t="s">
        <v>232</v>
      </c>
      <c r="B40" s="64" t="s">
        <v>232</v>
      </c>
      <c r="C40" s="65" t="s">
        <v>4077</v>
      </c>
      <c r="D40" s="66">
        <v>8</v>
      </c>
      <c r="E40" s="67" t="s">
        <v>136</v>
      </c>
      <c r="F40" s="68">
        <v>18.571428571428573</v>
      </c>
      <c r="G40" s="65"/>
      <c r="H40" s="69"/>
      <c r="I40" s="70"/>
      <c r="J40" s="70"/>
      <c r="K40" s="34" t="s">
        <v>65</v>
      </c>
      <c r="L40" s="77">
        <v>40</v>
      </c>
      <c r="M40" s="77"/>
      <c r="N40" s="72"/>
      <c r="O40" s="79" t="s">
        <v>176</v>
      </c>
      <c r="P40" s="81">
        <v>43627.706145833334</v>
      </c>
      <c r="Q40" s="79" t="s">
        <v>410</v>
      </c>
      <c r="R40" s="79"/>
      <c r="S40" s="79"/>
      <c r="T40" s="79" t="s">
        <v>745</v>
      </c>
      <c r="U40" s="79"/>
      <c r="V40" s="83" t="s">
        <v>848</v>
      </c>
      <c r="W40" s="81">
        <v>43627.706145833334</v>
      </c>
      <c r="X40" s="83" t="s">
        <v>989</v>
      </c>
      <c r="Y40" s="79"/>
      <c r="Z40" s="79"/>
      <c r="AA40" s="85" t="s">
        <v>1360</v>
      </c>
      <c r="AB40" s="79"/>
      <c r="AC40" s="79" t="b">
        <v>0</v>
      </c>
      <c r="AD40" s="79">
        <v>2</v>
      </c>
      <c r="AE40" s="85" t="s">
        <v>1711</v>
      </c>
      <c r="AF40" s="79" t="b">
        <v>0</v>
      </c>
      <c r="AG40" s="79" t="s">
        <v>1727</v>
      </c>
      <c r="AH40" s="79"/>
      <c r="AI40" s="85" t="s">
        <v>1711</v>
      </c>
      <c r="AJ40" s="79" t="b">
        <v>0</v>
      </c>
      <c r="AK40" s="79">
        <v>0</v>
      </c>
      <c r="AL40" s="85" t="s">
        <v>1711</v>
      </c>
      <c r="AM40" s="79" t="s">
        <v>1738</v>
      </c>
      <c r="AN40" s="79" t="b">
        <v>0</v>
      </c>
      <c r="AO40" s="85" t="s">
        <v>1360</v>
      </c>
      <c r="AP40" s="79" t="s">
        <v>176</v>
      </c>
      <c r="AQ40" s="79">
        <v>0</v>
      </c>
      <c r="AR40" s="79">
        <v>0</v>
      </c>
      <c r="AS40" s="79"/>
      <c r="AT40" s="79"/>
      <c r="AU40" s="79"/>
      <c r="AV40" s="79"/>
      <c r="AW40" s="79"/>
      <c r="AX40" s="79"/>
      <c r="AY40" s="79"/>
      <c r="AZ40" s="79"/>
      <c r="BA40">
        <v>6</v>
      </c>
      <c r="BB40" s="78" t="str">
        <f>REPLACE(INDEX(GroupVertices[Group],MATCH(Edges[[#This Row],[Vertex 1]],GroupVertices[Vertex],0)),1,1,"")</f>
        <v>2</v>
      </c>
      <c r="BC40" s="78" t="str">
        <f>REPLACE(INDEX(GroupVertices[Group],MATCH(Edges[[#This Row],[Vertex 2]],GroupVertices[Vertex],0)),1,1,"")</f>
        <v>2</v>
      </c>
      <c r="BD40" s="48">
        <v>1</v>
      </c>
      <c r="BE40" s="49">
        <v>2.7027027027027026</v>
      </c>
      <c r="BF40" s="48">
        <v>4</v>
      </c>
      <c r="BG40" s="49">
        <v>10.81081081081081</v>
      </c>
      <c r="BH40" s="48">
        <v>0</v>
      </c>
      <c r="BI40" s="49">
        <v>0</v>
      </c>
      <c r="BJ40" s="48">
        <v>32</v>
      </c>
      <c r="BK40" s="49">
        <v>86.48648648648648</v>
      </c>
      <c r="BL40" s="48">
        <v>37</v>
      </c>
    </row>
    <row r="41" spans="1:64" ht="15">
      <c r="A41" s="64" t="s">
        <v>232</v>
      </c>
      <c r="B41" s="64" t="s">
        <v>232</v>
      </c>
      <c r="C41" s="65" t="s">
        <v>4077</v>
      </c>
      <c r="D41" s="66">
        <v>8</v>
      </c>
      <c r="E41" s="67" t="s">
        <v>136</v>
      </c>
      <c r="F41" s="68">
        <v>18.571428571428573</v>
      </c>
      <c r="G41" s="65"/>
      <c r="H41" s="69"/>
      <c r="I41" s="70"/>
      <c r="J41" s="70"/>
      <c r="K41" s="34" t="s">
        <v>65</v>
      </c>
      <c r="L41" s="77">
        <v>41</v>
      </c>
      <c r="M41" s="77"/>
      <c r="N41" s="72"/>
      <c r="O41" s="79" t="s">
        <v>176</v>
      </c>
      <c r="P41" s="81">
        <v>43627.70710648148</v>
      </c>
      <c r="Q41" s="79" t="s">
        <v>411</v>
      </c>
      <c r="R41" s="79"/>
      <c r="S41" s="79"/>
      <c r="T41" s="79" t="s">
        <v>745</v>
      </c>
      <c r="U41" s="79"/>
      <c r="V41" s="83" t="s">
        <v>848</v>
      </c>
      <c r="W41" s="81">
        <v>43627.70710648148</v>
      </c>
      <c r="X41" s="83" t="s">
        <v>990</v>
      </c>
      <c r="Y41" s="79"/>
      <c r="Z41" s="79"/>
      <c r="AA41" s="85" t="s">
        <v>1361</v>
      </c>
      <c r="AB41" s="79"/>
      <c r="AC41" s="79" t="b">
        <v>0</v>
      </c>
      <c r="AD41" s="79">
        <v>2</v>
      </c>
      <c r="AE41" s="85" t="s">
        <v>1711</v>
      </c>
      <c r="AF41" s="79" t="b">
        <v>0</v>
      </c>
      <c r="AG41" s="79" t="s">
        <v>1727</v>
      </c>
      <c r="AH41" s="79"/>
      <c r="AI41" s="85" t="s">
        <v>1711</v>
      </c>
      <c r="AJ41" s="79" t="b">
        <v>0</v>
      </c>
      <c r="AK41" s="79">
        <v>0</v>
      </c>
      <c r="AL41" s="85" t="s">
        <v>1711</v>
      </c>
      <c r="AM41" s="79" t="s">
        <v>1738</v>
      </c>
      <c r="AN41" s="79" t="b">
        <v>0</v>
      </c>
      <c r="AO41" s="85" t="s">
        <v>1361</v>
      </c>
      <c r="AP41" s="79" t="s">
        <v>176</v>
      </c>
      <c r="AQ41" s="79">
        <v>0</v>
      </c>
      <c r="AR41" s="79">
        <v>0</v>
      </c>
      <c r="AS41" s="79"/>
      <c r="AT41" s="79"/>
      <c r="AU41" s="79"/>
      <c r="AV41" s="79"/>
      <c r="AW41" s="79"/>
      <c r="AX41" s="79"/>
      <c r="AY41" s="79"/>
      <c r="AZ41" s="79"/>
      <c r="BA41">
        <v>6</v>
      </c>
      <c r="BB41" s="78" t="str">
        <f>REPLACE(INDEX(GroupVertices[Group],MATCH(Edges[[#This Row],[Vertex 1]],GroupVertices[Vertex],0)),1,1,"")</f>
        <v>2</v>
      </c>
      <c r="BC41" s="78" t="str">
        <f>REPLACE(INDEX(GroupVertices[Group],MATCH(Edges[[#This Row],[Vertex 2]],GroupVertices[Vertex],0)),1,1,"")</f>
        <v>2</v>
      </c>
      <c r="BD41" s="48">
        <v>1</v>
      </c>
      <c r="BE41" s="49">
        <v>16.666666666666668</v>
      </c>
      <c r="BF41" s="48">
        <v>0</v>
      </c>
      <c r="BG41" s="49">
        <v>0</v>
      </c>
      <c r="BH41" s="48">
        <v>0</v>
      </c>
      <c r="BI41" s="49">
        <v>0</v>
      </c>
      <c r="BJ41" s="48">
        <v>5</v>
      </c>
      <c r="BK41" s="49">
        <v>83.33333333333333</v>
      </c>
      <c r="BL41" s="48">
        <v>6</v>
      </c>
    </row>
    <row r="42" spans="1:64" ht="15">
      <c r="A42" s="64" t="s">
        <v>233</v>
      </c>
      <c r="B42" s="64" t="s">
        <v>354</v>
      </c>
      <c r="C42" s="65" t="s">
        <v>4079</v>
      </c>
      <c r="D42" s="66">
        <v>6</v>
      </c>
      <c r="E42" s="67" t="s">
        <v>136</v>
      </c>
      <c r="F42" s="68">
        <v>25.142857142857142</v>
      </c>
      <c r="G42" s="65"/>
      <c r="H42" s="69"/>
      <c r="I42" s="70"/>
      <c r="J42" s="70"/>
      <c r="K42" s="34" t="s">
        <v>65</v>
      </c>
      <c r="L42" s="77">
        <v>42</v>
      </c>
      <c r="M42" s="77"/>
      <c r="N42" s="72"/>
      <c r="O42" s="79" t="s">
        <v>379</v>
      </c>
      <c r="P42" s="81">
        <v>43627.66982638889</v>
      </c>
      <c r="Q42" s="79" t="s">
        <v>412</v>
      </c>
      <c r="R42" s="79"/>
      <c r="S42" s="79"/>
      <c r="T42" s="79" t="s">
        <v>745</v>
      </c>
      <c r="U42" s="79"/>
      <c r="V42" s="83" t="s">
        <v>849</v>
      </c>
      <c r="W42" s="81">
        <v>43627.66982638889</v>
      </c>
      <c r="X42" s="83" t="s">
        <v>991</v>
      </c>
      <c r="Y42" s="79"/>
      <c r="Z42" s="79"/>
      <c r="AA42" s="85" t="s">
        <v>1362</v>
      </c>
      <c r="AB42" s="85" t="s">
        <v>1676</v>
      </c>
      <c r="AC42" s="79" t="b">
        <v>0</v>
      </c>
      <c r="AD42" s="79">
        <v>7</v>
      </c>
      <c r="AE42" s="85" t="s">
        <v>1713</v>
      </c>
      <c r="AF42" s="79" t="b">
        <v>0</v>
      </c>
      <c r="AG42" s="79" t="s">
        <v>1727</v>
      </c>
      <c r="AH42" s="79"/>
      <c r="AI42" s="85" t="s">
        <v>1711</v>
      </c>
      <c r="AJ42" s="79" t="b">
        <v>0</v>
      </c>
      <c r="AK42" s="79">
        <v>0</v>
      </c>
      <c r="AL42" s="85" t="s">
        <v>1711</v>
      </c>
      <c r="AM42" s="79" t="s">
        <v>1736</v>
      </c>
      <c r="AN42" s="79" t="b">
        <v>0</v>
      </c>
      <c r="AO42" s="85" t="s">
        <v>1676</v>
      </c>
      <c r="AP42" s="79" t="s">
        <v>176</v>
      </c>
      <c r="AQ42" s="79">
        <v>0</v>
      </c>
      <c r="AR42" s="79">
        <v>0</v>
      </c>
      <c r="AS42" s="79"/>
      <c r="AT42" s="79"/>
      <c r="AU42" s="79"/>
      <c r="AV42" s="79"/>
      <c r="AW42" s="79"/>
      <c r="AX42" s="79"/>
      <c r="AY42" s="79"/>
      <c r="AZ42" s="79"/>
      <c r="BA42">
        <v>4</v>
      </c>
      <c r="BB42" s="78" t="str">
        <f>REPLACE(INDEX(GroupVertices[Group],MATCH(Edges[[#This Row],[Vertex 1]],GroupVertices[Vertex],0)),1,1,"")</f>
        <v>7</v>
      </c>
      <c r="BC42" s="78" t="str">
        <f>REPLACE(INDEX(GroupVertices[Group],MATCH(Edges[[#This Row],[Vertex 2]],GroupVertices[Vertex],0)),1,1,"")</f>
        <v>1</v>
      </c>
      <c r="BD42" s="48">
        <v>0</v>
      </c>
      <c r="BE42" s="49">
        <v>0</v>
      </c>
      <c r="BF42" s="48">
        <v>0</v>
      </c>
      <c r="BG42" s="49">
        <v>0</v>
      </c>
      <c r="BH42" s="48">
        <v>0</v>
      </c>
      <c r="BI42" s="49">
        <v>0</v>
      </c>
      <c r="BJ42" s="48">
        <v>29</v>
      </c>
      <c r="BK42" s="49">
        <v>100</v>
      </c>
      <c r="BL42" s="48">
        <v>29</v>
      </c>
    </row>
    <row r="43" spans="1:64" ht="15">
      <c r="A43" s="64" t="s">
        <v>233</v>
      </c>
      <c r="B43" s="64" t="s">
        <v>354</v>
      </c>
      <c r="C43" s="65" t="s">
        <v>4079</v>
      </c>
      <c r="D43" s="66">
        <v>6</v>
      </c>
      <c r="E43" s="67" t="s">
        <v>136</v>
      </c>
      <c r="F43" s="68">
        <v>25.142857142857142</v>
      </c>
      <c r="G43" s="65"/>
      <c r="H43" s="69"/>
      <c r="I43" s="70"/>
      <c r="J43" s="70"/>
      <c r="K43" s="34" t="s">
        <v>65</v>
      </c>
      <c r="L43" s="77">
        <v>43</v>
      </c>
      <c r="M43" s="77"/>
      <c r="N43" s="72"/>
      <c r="O43" s="79" t="s">
        <v>379</v>
      </c>
      <c r="P43" s="81">
        <v>43627.67922453704</v>
      </c>
      <c r="Q43" s="79" t="s">
        <v>413</v>
      </c>
      <c r="R43" s="79"/>
      <c r="S43" s="79"/>
      <c r="T43" s="79" t="s">
        <v>745</v>
      </c>
      <c r="U43" s="79"/>
      <c r="V43" s="83" t="s">
        <v>849</v>
      </c>
      <c r="W43" s="81">
        <v>43627.67922453704</v>
      </c>
      <c r="X43" s="83" t="s">
        <v>992</v>
      </c>
      <c r="Y43" s="79"/>
      <c r="Z43" s="79"/>
      <c r="AA43" s="85" t="s">
        <v>1363</v>
      </c>
      <c r="AB43" s="85" t="s">
        <v>1677</v>
      </c>
      <c r="AC43" s="79" t="b">
        <v>0</v>
      </c>
      <c r="AD43" s="79">
        <v>7</v>
      </c>
      <c r="AE43" s="85" t="s">
        <v>1713</v>
      </c>
      <c r="AF43" s="79" t="b">
        <v>0</v>
      </c>
      <c r="AG43" s="79" t="s">
        <v>1727</v>
      </c>
      <c r="AH43" s="79"/>
      <c r="AI43" s="85" t="s">
        <v>1711</v>
      </c>
      <c r="AJ43" s="79" t="b">
        <v>0</v>
      </c>
      <c r="AK43" s="79">
        <v>0</v>
      </c>
      <c r="AL43" s="85" t="s">
        <v>1711</v>
      </c>
      <c r="AM43" s="79" t="s">
        <v>1735</v>
      </c>
      <c r="AN43" s="79" t="b">
        <v>0</v>
      </c>
      <c r="AO43" s="85" t="s">
        <v>1677</v>
      </c>
      <c r="AP43" s="79" t="s">
        <v>176</v>
      </c>
      <c r="AQ43" s="79">
        <v>0</v>
      </c>
      <c r="AR43" s="79">
        <v>0</v>
      </c>
      <c r="AS43" s="79"/>
      <c r="AT43" s="79"/>
      <c r="AU43" s="79"/>
      <c r="AV43" s="79"/>
      <c r="AW43" s="79"/>
      <c r="AX43" s="79"/>
      <c r="AY43" s="79"/>
      <c r="AZ43" s="79"/>
      <c r="BA43">
        <v>4</v>
      </c>
      <c r="BB43" s="78" t="str">
        <f>REPLACE(INDEX(GroupVertices[Group],MATCH(Edges[[#This Row],[Vertex 1]],GroupVertices[Vertex],0)),1,1,"")</f>
        <v>7</v>
      </c>
      <c r="BC43" s="78" t="str">
        <f>REPLACE(INDEX(GroupVertices[Group],MATCH(Edges[[#This Row],[Vertex 2]],GroupVertices[Vertex],0)),1,1,"")</f>
        <v>1</v>
      </c>
      <c r="BD43" s="48">
        <v>3</v>
      </c>
      <c r="BE43" s="49">
        <v>9.375</v>
      </c>
      <c r="BF43" s="48">
        <v>0</v>
      </c>
      <c r="BG43" s="49">
        <v>0</v>
      </c>
      <c r="BH43" s="48">
        <v>0</v>
      </c>
      <c r="BI43" s="49">
        <v>0</v>
      </c>
      <c r="BJ43" s="48">
        <v>29</v>
      </c>
      <c r="BK43" s="49">
        <v>90.625</v>
      </c>
      <c r="BL43" s="48">
        <v>32</v>
      </c>
    </row>
    <row r="44" spans="1:64" ht="15">
      <c r="A44" s="64" t="s">
        <v>233</v>
      </c>
      <c r="B44" s="64" t="s">
        <v>354</v>
      </c>
      <c r="C44" s="65" t="s">
        <v>4079</v>
      </c>
      <c r="D44" s="66">
        <v>6</v>
      </c>
      <c r="E44" s="67" t="s">
        <v>136</v>
      </c>
      <c r="F44" s="68">
        <v>25.142857142857142</v>
      </c>
      <c r="G44" s="65"/>
      <c r="H44" s="69"/>
      <c r="I44" s="70"/>
      <c r="J44" s="70"/>
      <c r="K44" s="34" t="s">
        <v>65</v>
      </c>
      <c r="L44" s="77">
        <v>44</v>
      </c>
      <c r="M44" s="77"/>
      <c r="N44" s="72"/>
      <c r="O44" s="79" t="s">
        <v>379</v>
      </c>
      <c r="P44" s="81">
        <v>43627.698854166665</v>
      </c>
      <c r="Q44" s="79" t="s">
        <v>414</v>
      </c>
      <c r="R44" s="79"/>
      <c r="S44" s="79"/>
      <c r="T44" s="79" t="s">
        <v>745</v>
      </c>
      <c r="U44" s="79"/>
      <c r="V44" s="83" t="s">
        <v>849</v>
      </c>
      <c r="W44" s="81">
        <v>43627.698854166665</v>
      </c>
      <c r="X44" s="83" t="s">
        <v>993</v>
      </c>
      <c r="Y44" s="79"/>
      <c r="Z44" s="79"/>
      <c r="AA44" s="85" t="s">
        <v>1364</v>
      </c>
      <c r="AB44" s="85" t="s">
        <v>1680</v>
      </c>
      <c r="AC44" s="79" t="b">
        <v>0</v>
      </c>
      <c r="AD44" s="79">
        <v>5</v>
      </c>
      <c r="AE44" s="85" t="s">
        <v>1713</v>
      </c>
      <c r="AF44" s="79" t="b">
        <v>0</v>
      </c>
      <c r="AG44" s="79" t="s">
        <v>1727</v>
      </c>
      <c r="AH44" s="79"/>
      <c r="AI44" s="85" t="s">
        <v>1711</v>
      </c>
      <c r="AJ44" s="79" t="b">
        <v>0</v>
      </c>
      <c r="AK44" s="79">
        <v>0</v>
      </c>
      <c r="AL44" s="85" t="s">
        <v>1711</v>
      </c>
      <c r="AM44" s="79" t="s">
        <v>1735</v>
      </c>
      <c r="AN44" s="79" t="b">
        <v>0</v>
      </c>
      <c r="AO44" s="85" t="s">
        <v>1680</v>
      </c>
      <c r="AP44" s="79" t="s">
        <v>176</v>
      </c>
      <c r="AQ44" s="79">
        <v>0</v>
      </c>
      <c r="AR44" s="79">
        <v>0</v>
      </c>
      <c r="AS44" s="79"/>
      <c r="AT44" s="79"/>
      <c r="AU44" s="79"/>
      <c r="AV44" s="79"/>
      <c r="AW44" s="79"/>
      <c r="AX44" s="79"/>
      <c r="AY44" s="79"/>
      <c r="AZ44" s="79"/>
      <c r="BA44">
        <v>4</v>
      </c>
      <c r="BB44" s="78" t="str">
        <f>REPLACE(INDEX(GroupVertices[Group],MATCH(Edges[[#This Row],[Vertex 1]],GroupVertices[Vertex],0)),1,1,"")</f>
        <v>7</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233</v>
      </c>
      <c r="B45" s="64" t="s">
        <v>354</v>
      </c>
      <c r="C45" s="65" t="s">
        <v>4076</v>
      </c>
      <c r="D45" s="66">
        <v>3</v>
      </c>
      <c r="E45" s="67" t="s">
        <v>132</v>
      </c>
      <c r="F45" s="68">
        <v>35</v>
      </c>
      <c r="G45" s="65"/>
      <c r="H45" s="69"/>
      <c r="I45" s="70"/>
      <c r="J45" s="70"/>
      <c r="K45" s="34" t="s">
        <v>65</v>
      </c>
      <c r="L45" s="77">
        <v>45</v>
      </c>
      <c r="M45" s="77"/>
      <c r="N45" s="72"/>
      <c r="O45" s="79" t="s">
        <v>378</v>
      </c>
      <c r="P45" s="81">
        <v>43627.69908564815</v>
      </c>
      <c r="Q45" s="79" t="s">
        <v>415</v>
      </c>
      <c r="R45" s="79"/>
      <c r="S45" s="79"/>
      <c r="T45" s="79" t="s">
        <v>745</v>
      </c>
      <c r="U45" s="79"/>
      <c r="V45" s="83" t="s">
        <v>849</v>
      </c>
      <c r="W45" s="81">
        <v>43627.69908564815</v>
      </c>
      <c r="X45" s="83" t="s">
        <v>994</v>
      </c>
      <c r="Y45" s="79"/>
      <c r="Z45" s="79"/>
      <c r="AA45" s="85" t="s">
        <v>1365</v>
      </c>
      <c r="AB45" s="85" t="s">
        <v>1512</v>
      </c>
      <c r="AC45" s="79" t="b">
        <v>0</v>
      </c>
      <c r="AD45" s="79">
        <v>3</v>
      </c>
      <c r="AE45" s="85" t="s">
        <v>1717</v>
      </c>
      <c r="AF45" s="79" t="b">
        <v>0</v>
      </c>
      <c r="AG45" s="79" t="s">
        <v>1727</v>
      </c>
      <c r="AH45" s="79"/>
      <c r="AI45" s="85" t="s">
        <v>1711</v>
      </c>
      <c r="AJ45" s="79" t="b">
        <v>0</v>
      </c>
      <c r="AK45" s="79">
        <v>0</v>
      </c>
      <c r="AL45" s="85" t="s">
        <v>1711</v>
      </c>
      <c r="AM45" s="79" t="s">
        <v>1735</v>
      </c>
      <c r="AN45" s="79" t="b">
        <v>0</v>
      </c>
      <c r="AO45" s="85" t="s">
        <v>1512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1</v>
      </c>
      <c r="BD45" s="48"/>
      <c r="BE45" s="49"/>
      <c r="BF45" s="48"/>
      <c r="BG45" s="49"/>
      <c r="BH45" s="48"/>
      <c r="BI45" s="49"/>
      <c r="BJ45" s="48"/>
      <c r="BK45" s="49"/>
      <c r="BL45" s="48"/>
    </row>
    <row r="46" spans="1:64" ht="15">
      <c r="A46" s="64" t="s">
        <v>233</v>
      </c>
      <c r="B46" s="64" t="s">
        <v>325</v>
      </c>
      <c r="C46" s="65" t="s">
        <v>4076</v>
      </c>
      <c r="D46" s="66">
        <v>3</v>
      </c>
      <c r="E46" s="67" t="s">
        <v>132</v>
      </c>
      <c r="F46" s="68">
        <v>35</v>
      </c>
      <c r="G46" s="65"/>
      <c r="H46" s="69"/>
      <c r="I46" s="70"/>
      <c r="J46" s="70"/>
      <c r="K46" s="34" t="s">
        <v>65</v>
      </c>
      <c r="L46" s="77">
        <v>46</v>
      </c>
      <c r="M46" s="77"/>
      <c r="N46" s="72"/>
      <c r="O46" s="79" t="s">
        <v>379</v>
      </c>
      <c r="P46" s="81">
        <v>43627.69908564815</v>
      </c>
      <c r="Q46" s="79" t="s">
        <v>415</v>
      </c>
      <c r="R46" s="79"/>
      <c r="S46" s="79"/>
      <c r="T46" s="79" t="s">
        <v>745</v>
      </c>
      <c r="U46" s="79"/>
      <c r="V46" s="83" t="s">
        <v>849</v>
      </c>
      <c r="W46" s="81">
        <v>43627.69908564815</v>
      </c>
      <c r="X46" s="83" t="s">
        <v>994</v>
      </c>
      <c r="Y46" s="79"/>
      <c r="Z46" s="79"/>
      <c r="AA46" s="85" t="s">
        <v>1365</v>
      </c>
      <c r="AB46" s="85" t="s">
        <v>1512</v>
      </c>
      <c r="AC46" s="79" t="b">
        <v>0</v>
      </c>
      <c r="AD46" s="79">
        <v>3</v>
      </c>
      <c r="AE46" s="85" t="s">
        <v>1717</v>
      </c>
      <c r="AF46" s="79" t="b">
        <v>0</v>
      </c>
      <c r="AG46" s="79" t="s">
        <v>1727</v>
      </c>
      <c r="AH46" s="79"/>
      <c r="AI46" s="85" t="s">
        <v>1711</v>
      </c>
      <c r="AJ46" s="79" t="b">
        <v>0</v>
      </c>
      <c r="AK46" s="79">
        <v>0</v>
      </c>
      <c r="AL46" s="85" t="s">
        <v>1711</v>
      </c>
      <c r="AM46" s="79" t="s">
        <v>1735</v>
      </c>
      <c r="AN46" s="79" t="b">
        <v>0</v>
      </c>
      <c r="AO46" s="85" t="s">
        <v>1512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7</v>
      </c>
      <c r="BK46" s="49">
        <v>100</v>
      </c>
      <c r="BL46" s="48">
        <v>7</v>
      </c>
    </row>
    <row r="47" spans="1:64" ht="15">
      <c r="A47" s="64" t="s">
        <v>233</v>
      </c>
      <c r="B47" s="64" t="s">
        <v>354</v>
      </c>
      <c r="C47" s="65" t="s">
        <v>4079</v>
      </c>
      <c r="D47" s="66">
        <v>6</v>
      </c>
      <c r="E47" s="67" t="s">
        <v>136</v>
      </c>
      <c r="F47" s="68">
        <v>25.142857142857142</v>
      </c>
      <c r="G47" s="65"/>
      <c r="H47" s="69"/>
      <c r="I47" s="70"/>
      <c r="J47" s="70"/>
      <c r="K47" s="34" t="s">
        <v>65</v>
      </c>
      <c r="L47" s="77">
        <v>47</v>
      </c>
      <c r="M47" s="77"/>
      <c r="N47" s="72"/>
      <c r="O47" s="79" t="s">
        <v>379</v>
      </c>
      <c r="P47" s="81">
        <v>43627.70209490741</v>
      </c>
      <c r="Q47" s="79" t="s">
        <v>416</v>
      </c>
      <c r="R47" s="79"/>
      <c r="S47" s="79"/>
      <c r="T47" s="79" t="s">
        <v>745</v>
      </c>
      <c r="U47" s="79"/>
      <c r="V47" s="83" t="s">
        <v>849</v>
      </c>
      <c r="W47" s="81">
        <v>43627.70209490741</v>
      </c>
      <c r="X47" s="83" t="s">
        <v>995</v>
      </c>
      <c r="Y47" s="79"/>
      <c r="Z47" s="79"/>
      <c r="AA47" s="85" t="s">
        <v>1366</v>
      </c>
      <c r="AB47" s="85" t="s">
        <v>1681</v>
      </c>
      <c r="AC47" s="79" t="b">
        <v>0</v>
      </c>
      <c r="AD47" s="79">
        <v>5</v>
      </c>
      <c r="AE47" s="85" t="s">
        <v>1713</v>
      </c>
      <c r="AF47" s="79" t="b">
        <v>0</v>
      </c>
      <c r="AG47" s="79" t="s">
        <v>1727</v>
      </c>
      <c r="AH47" s="79"/>
      <c r="AI47" s="85" t="s">
        <v>1711</v>
      </c>
      <c r="AJ47" s="79" t="b">
        <v>0</v>
      </c>
      <c r="AK47" s="79">
        <v>0</v>
      </c>
      <c r="AL47" s="85" t="s">
        <v>1711</v>
      </c>
      <c r="AM47" s="79" t="s">
        <v>1735</v>
      </c>
      <c r="AN47" s="79" t="b">
        <v>0</v>
      </c>
      <c r="AO47" s="85" t="s">
        <v>1681</v>
      </c>
      <c r="AP47" s="79" t="s">
        <v>176</v>
      </c>
      <c r="AQ47" s="79">
        <v>0</v>
      </c>
      <c r="AR47" s="79">
        <v>0</v>
      </c>
      <c r="AS47" s="79"/>
      <c r="AT47" s="79"/>
      <c r="AU47" s="79"/>
      <c r="AV47" s="79"/>
      <c r="AW47" s="79"/>
      <c r="AX47" s="79"/>
      <c r="AY47" s="79"/>
      <c r="AZ47" s="79"/>
      <c r="BA47">
        <v>4</v>
      </c>
      <c r="BB47" s="78" t="str">
        <f>REPLACE(INDEX(GroupVertices[Group],MATCH(Edges[[#This Row],[Vertex 1]],GroupVertices[Vertex],0)),1,1,"")</f>
        <v>7</v>
      </c>
      <c r="BC47" s="78" t="str">
        <f>REPLACE(INDEX(GroupVertices[Group],MATCH(Edges[[#This Row],[Vertex 2]],GroupVertices[Vertex],0)),1,1,"")</f>
        <v>1</v>
      </c>
      <c r="BD47" s="48">
        <v>0</v>
      </c>
      <c r="BE47" s="49">
        <v>0</v>
      </c>
      <c r="BF47" s="48">
        <v>1</v>
      </c>
      <c r="BG47" s="49">
        <v>5.555555555555555</v>
      </c>
      <c r="BH47" s="48">
        <v>0</v>
      </c>
      <c r="BI47" s="49">
        <v>0</v>
      </c>
      <c r="BJ47" s="48">
        <v>17</v>
      </c>
      <c r="BK47" s="49">
        <v>94.44444444444444</v>
      </c>
      <c r="BL47" s="48">
        <v>18</v>
      </c>
    </row>
    <row r="48" spans="1:64" ht="15">
      <c r="A48" s="64" t="s">
        <v>234</v>
      </c>
      <c r="B48" s="64" t="s">
        <v>233</v>
      </c>
      <c r="C48" s="65" t="s">
        <v>4076</v>
      </c>
      <c r="D48" s="66">
        <v>3</v>
      </c>
      <c r="E48" s="67" t="s">
        <v>132</v>
      </c>
      <c r="F48" s="68">
        <v>35</v>
      </c>
      <c r="G48" s="65"/>
      <c r="H48" s="69"/>
      <c r="I48" s="70"/>
      <c r="J48" s="70"/>
      <c r="K48" s="34" t="s">
        <v>65</v>
      </c>
      <c r="L48" s="77">
        <v>48</v>
      </c>
      <c r="M48" s="77"/>
      <c r="N48" s="72"/>
      <c r="O48" s="79" t="s">
        <v>379</v>
      </c>
      <c r="P48" s="81">
        <v>43627.70458333333</v>
      </c>
      <c r="Q48" s="79" t="s">
        <v>417</v>
      </c>
      <c r="R48" s="79"/>
      <c r="S48" s="79"/>
      <c r="T48" s="79" t="s">
        <v>745</v>
      </c>
      <c r="U48" s="79"/>
      <c r="V48" s="83" t="s">
        <v>850</v>
      </c>
      <c r="W48" s="81">
        <v>43627.70458333333</v>
      </c>
      <c r="X48" s="83" t="s">
        <v>996</v>
      </c>
      <c r="Y48" s="79"/>
      <c r="Z48" s="79"/>
      <c r="AA48" s="85" t="s">
        <v>1367</v>
      </c>
      <c r="AB48" s="85" t="s">
        <v>1366</v>
      </c>
      <c r="AC48" s="79" t="b">
        <v>0</v>
      </c>
      <c r="AD48" s="79">
        <v>1</v>
      </c>
      <c r="AE48" s="85" t="s">
        <v>1718</v>
      </c>
      <c r="AF48" s="79" t="b">
        <v>0</v>
      </c>
      <c r="AG48" s="79" t="s">
        <v>1727</v>
      </c>
      <c r="AH48" s="79"/>
      <c r="AI48" s="85" t="s">
        <v>1711</v>
      </c>
      <c r="AJ48" s="79" t="b">
        <v>0</v>
      </c>
      <c r="AK48" s="79">
        <v>0</v>
      </c>
      <c r="AL48" s="85" t="s">
        <v>1711</v>
      </c>
      <c r="AM48" s="79" t="s">
        <v>1736</v>
      </c>
      <c r="AN48" s="79" t="b">
        <v>0</v>
      </c>
      <c r="AO48" s="85" t="s">
        <v>1366</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7</v>
      </c>
      <c r="BD48" s="48"/>
      <c r="BE48" s="49"/>
      <c r="BF48" s="48"/>
      <c r="BG48" s="49"/>
      <c r="BH48" s="48"/>
      <c r="BI48" s="49"/>
      <c r="BJ48" s="48"/>
      <c r="BK48" s="49"/>
      <c r="BL48" s="48"/>
    </row>
    <row r="49" spans="1:64" ht="15">
      <c r="A49" s="64" t="s">
        <v>231</v>
      </c>
      <c r="B49" s="64" t="s">
        <v>235</v>
      </c>
      <c r="C49" s="65" t="s">
        <v>4076</v>
      </c>
      <c r="D49" s="66">
        <v>3</v>
      </c>
      <c r="E49" s="67" t="s">
        <v>132</v>
      </c>
      <c r="F49" s="68">
        <v>35</v>
      </c>
      <c r="G49" s="65"/>
      <c r="H49" s="69"/>
      <c r="I49" s="70"/>
      <c r="J49" s="70"/>
      <c r="K49" s="34" t="s">
        <v>66</v>
      </c>
      <c r="L49" s="77">
        <v>49</v>
      </c>
      <c r="M49" s="77"/>
      <c r="N49" s="72"/>
      <c r="O49" s="79" t="s">
        <v>379</v>
      </c>
      <c r="P49" s="81">
        <v>43627.679074074076</v>
      </c>
      <c r="Q49" s="79" t="s">
        <v>418</v>
      </c>
      <c r="R49" s="79"/>
      <c r="S49" s="79"/>
      <c r="T49" s="79" t="s">
        <v>745</v>
      </c>
      <c r="U49" s="79"/>
      <c r="V49" s="83" t="s">
        <v>851</v>
      </c>
      <c r="W49" s="81">
        <v>43627.679074074076</v>
      </c>
      <c r="X49" s="83" t="s">
        <v>997</v>
      </c>
      <c r="Y49" s="79"/>
      <c r="Z49" s="79"/>
      <c r="AA49" s="85" t="s">
        <v>1368</v>
      </c>
      <c r="AB49" s="85" t="s">
        <v>1703</v>
      </c>
      <c r="AC49" s="79" t="b">
        <v>0</v>
      </c>
      <c r="AD49" s="79">
        <v>3</v>
      </c>
      <c r="AE49" s="85" t="s">
        <v>1719</v>
      </c>
      <c r="AF49" s="79" t="b">
        <v>0</v>
      </c>
      <c r="AG49" s="79" t="s">
        <v>1727</v>
      </c>
      <c r="AH49" s="79"/>
      <c r="AI49" s="85" t="s">
        <v>1711</v>
      </c>
      <c r="AJ49" s="79" t="b">
        <v>0</v>
      </c>
      <c r="AK49" s="79">
        <v>0</v>
      </c>
      <c r="AL49" s="85" t="s">
        <v>1711</v>
      </c>
      <c r="AM49" s="79" t="s">
        <v>1736</v>
      </c>
      <c r="AN49" s="79" t="b">
        <v>0</v>
      </c>
      <c r="AO49" s="85" t="s">
        <v>1703</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14</v>
      </c>
      <c r="BK49" s="49">
        <v>100</v>
      </c>
      <c r="BL49" s="48">
        <v>14</v>
      </c>
    </row>
    <row r="50" spans="1:64" ht="15">
      <c r="A50" s="64" t="s">
        <v>235</v>
      </c>
      <c r="B50" s="64" t="s">
        <v>354</v>
      </c>
      <c r="C50" s="65" t="s">
        <v>4076</v>
      </c>
      <c r="D50" s="66">
        <v>3</v>
      </c>
      <c r="E50" s="67" t="s">
        <v>132</v>
      </c>
      <c r="F50" s="68">
        <v>35</v>
      </c>
      <c r="G50" s="65"/>
      <c r="H50" s="69"/>
      <c r="I50" s="70"/>
      <c r="J50" s="70"/>
      <c r="K50" s="34" t="s">
        <v>65</v>
      </c>
      <c r="L50" s="77">
        <v>50</v>
      </c>
      <c r="M50" s="77"/>
      <c r="N50" s="72"/>
      <c r="O50" s="79" t="s">
        <v>378</v>
      </c>
      <c r="P50" s="81">
        <v>43627.680289351854</v>
      </c>
      <c r="Q50" s="79" t="s">
        <v>419</v>
      </c>
      <c r="R50" s="79"/>
      <c r="S50" s="79"/>
      <c r="T50" s="79" t="s">
        <v>745</v>
      </c>
      <c r="U50" s="79"/>
      <c r="V50" s="83" t="s">
        <v>852</v>
      </c>
      <c r="W50" s="81">
        <v>43627.680289351854</v>
      </c>
      <c r="X50" s="83" t="s">
        <v>998</v>
      </c>
      <c r="Y50" s="79"/>
      <c r="Z50" s="79"/>
      <c r="AA50" s="85" t="s">
        <v>1369</v>
      </c>
      <c r="AB50" s="85" t="s">
        <v>1368</v>
      </c>
      <c r="AC50" s="79" t="b">
        <v>0</v>
      </c>
      <c r="AD50" s="79">
        <v>1</v>
      </c>
      <c r="AE50" s="85" t="s">
        <v>1720</v>
      </c>
      <c r="AF50" s="79" t="b">
        <v>0</v>
      </c>
      <c r="AG50" s="79" t="s">
        <v>1727</v>
      </c>
      <c r="AH50" s="79"/>
      <c r="AI50" s="85" t="s">
        <v>1711</v>
      </c>
      <c r="AJ50" s="79" t="b">
        <v>0</v>
      </c>
      <c r="AK50" s="79">
        <v>0</v>
      </c>
      <c r="AL50" s="85" t="s">
        <v>1711</v>
      </c>
      <c r="AM50" s="79" t="s">
        <v>1736</v>
      </c>
      <c r="AN50" s="79" t="b">
        <v>0</v>
      </c>
      <c r="AO50" s="85" t="s">
        <v>1368</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1</v>
      </c>
      <c r="BD50" s="48"/>
      <c r="BE50" s="49"/>
      <c r="BF50" s="48"/>
      <c r="BG50" s="49"/>
      <c r="BH50" s="48"/>
      <c r="BI50" s="49"/>
      <c r="BJ50" s="48"/>
      <c r="BK50" s="49"/>
      <c r="BL50" s="48"/>
    </row>
    <row r="51" spans="1:64" ht="15">
      <c r="A51" s="64" t="s">
        <v>235</v>
      </c>
      <c r="B51" s="64" t="s">
        <v>231</v>
      </c>
      <c r="C51" s="65" t="s">
        <v>4076</v>
      </c>
      <c r="D51" s="66">
        <v>3</v>
      </c>
      <c r="E51" s="67" t="s">
        <v>132</v>
      </c>
      <c r="F51" s="68">
        <v>35</v>
      </c>
      <c r="G51" s="65"/>
      <c r="H51" s="69"/>
      <c r="I51" s="70"/>
      <c r="J51" s="70"/>
      <c r="K51" s="34" t="s">
        <v>66</v>
      </c>
      <c r="L51" s="77">
        <v>51</v>
      </c>
      <c r="M51" s="77"/>
      <c r="N51" s="72"/>
      <c r="O51" s="79" t="s">
        <v>379</v>
      </c>
      <c r="P51" s="81">
        <v>43627.680289351854</v>
      </c>
      <c r="Q51" s="79" t="s">
        <v>419</v>
      </c>
      <c r="R51" s="79"/>
      <c r="S51" s="79"/>
      <c r="T51" s="79" t="s">
        <v>745</v>
      </c>
      <c r="U51" s="79"/>
      <c r="V51" s="83" t="s">
        <v>852</v>
      </c>
      <c r="W51" s="81">
        <v>43627.680289351854</v>
      </c>
      <c r="X51" s="83" t="s">
        <v>998</v>
      </c>
      <c r="Y51" s="79"/>
      <c r="Z51" s="79"/>
      <c r="AA51" s="85" t="s">
        <v>1369</v>
      </c>
      <c r="AB51" s="85" t="s">
        <v>1368</v>
      </c>
      <c r="AC51" s="79" t="b">
        <v>0</v>
      </c>
      <c r="AD51" s="79">
        <v>1</v>
      </c>
      <c r="AE51" s="85" t="s">
        <v>1720</v>
      </c>
      <c r="AF51" s="79" t="b">
        <v>0</v>
      </c>
      <c r="AG51" s="79" t="s">
        <v>1727</v>
      </c>
      <c r="AH51" s="79"/>
      <c r="AI51" s="85" t="s">
        <v>1711</v>
      </c>
      <c r="AJ51" s="79" t="b">
        <v>0</v>
      </c>
      <c r="AK51" s="79">
        <v>0</v>
      </c>
      <c r="AL51" s="85" t="s">
        <v>1711</v>
      </c>
      <c r="AM51" s="79" t="s">
        <v>1736</v>
      </c>
      <c r="AN51" s="79" t="b">
        <v>0</v>
      </c>
      <c r="AO51" s="85" t="s">
        <v>1368</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2</v>
      </c>
      <c r="BE51" s="49">
        <v>9.090909090909092</v>
      </c>
      <c r="BF51" s="48">
        <v>0</v>
      </c>
      <c r="BG51" s="49">
        <v>0</v>
      </c>
      <c r="BH51" s="48">
        <v>0</v>
      </c>
      <c r="BI51" s="49">
        <v>0</v>
      </c>
      <c r="BJ51" s="48">
        <v>20</v>
      </c>
      <c r="BK51" s="49">
        <v>90.9090909090909</v>
      </c>
      <c r="BL51" s="48">
        <v>22</v>
      </c>
    </row>
    <row r="52" spans="1:64" ht="15">
      <c r="A52" s="64" t="s">
        <v>235</v>
      </c>
      <c r="B52" s="64" t="s">
        <v>354</v>
      </c>
      <c r="C52" s="65" t="s">
        <v>4079</v>
      </c>
      <c r="D52" s="66">
        <v>6</v>
      </c>
      <c r="E52" s="67" t="s">
        <v>136</v>
      </c>
      <c r="F52" s="68">
        <v>25.142857142857142</v>
      </c>
      <c r="G52" s="65"/>
      <c r="H52" s="69"/>
      <c r="I52" s="70"/>
      <c r="J52" s="70"/>
      <c r="K52" s="34" t="s">
        <v>65</v>
      </c>
      <c r="L52" s="77">
        <v>52</v>
      </c>
      <c r="M52" s="77"/>
      <c r="N52" s="72"/>
      <c r="O52" s="79" t="s">
        <v>379</v>
      </c>
      <c r="P52" s="81">
        <v>43627.68748842592</v>
      </c>
      <c r="Q52" s="79" t="s">
        <v>420</v>
      </c>
      <c r="R52" s="79"/>
      <c r="S52" s="79"/>
      <c r="T52" s="79" t="s">
        <v>745</v>
      </c>
      <c r="U52" s="79"/>
      <c r="V52" s="83" t="s">
        <v>852</v>
      </c>
      <c r="W52" s="81">
        <v>43627.68748842592</v>
      </c>
      <c r="X52" s="83" t="s">
        <v>999</v>
      </c>
      <c r="Y52" s="79"/>
      <c r="Z52" s="79"/>
      <c r="AA52" s="85" t="s">
        <v>1370</v>
      </c>
      <c r="AB52" s="85" t="s">
        <v>1678</v>
      </c>
      <c r="AC52" s="79" t="b">
        <v>0</v>
      </c>
      <c r="AD52" s="79">
        <v>2</v>
      </c>
      <c r="AE52" s="85" t="s">
        <v>1713</v>
      </c>
      <c r="AF52" s="79" t="b">
        <v>0</v>
      </c>
      <c r="AG52" s="79" t="s">
        <v>1727</v>
      </c>
      <c r="AH52" s="79"/>
      <c r="AI52" s="85" t="s">
        <v>1711</v>
      </c>
      <c r="AJ52" s="79" t="b">
        <v>0</v>
      </c>
      <c r="AK52" s="79">
        <v>0</v>
      </c>
      <c r="AL52" s="85" t="s">
        <v>1711</v>
      </c>
      <c r="AM52" s="79" t="s">
        <v>1736</v>
      </c>
      <c r="AN52" s="79" t="b">
        <v>0</v>
      </c>
      <c r="AO52" s="85" t="s">
        <v>1678</v>
      </c>
      <c r="AP52" s="79" t="s">
        <v>176</v>
      </c>
      <c r="AQ52" s="79">
        <v>0</v>
      </c>
      <c r="AR52" s="79">
        <v>0</v>
      </c>
      <c r="AS52" s="79"/>
      <c r="AT52" s="79"/>
      <c r="AU52" s="79"/>
      <c r="AV52" s="79"/>
      <c r="AW52" s="79"/>
      <c r="AX52" s="79"/>
      <c r="AY52" s="79"/>
      <c r="AZ52" s="79"/>
      <c r="BA52">
        <v>4</v>
      </c>
      <c r="BB52" s="78" t="str">
        <f>REPLACE(INDEX(GroupVertices[Group],MATCH(Edges[[#This Row],[Vertex 1]],GroupVertices[Vertex],0)),1,1,"")</f>
        <v>6</v>
      </c>
      <c r="BC52" s="78" t="str">
        <f>REPLACE(INDEX(GroupVertices[Group],MATCH(Edges[[#This Row],[Vertex 2]],GroupVertices[Vertex],0)),1,1,"")</f>
        <v>1</v>
      </c>
      <c r="BD52" s="48">
        <v>2</v>
      </c>
      <c r="BE52" s="49">
        <v>4.3478260869565215</v>
      </c>
      <c r="BF52" s="48">
        <v>0</v>
      </c>
      <c r="BG52" s="49">
        <v>0</v>
      </c>
      <c r="BH52" s="48">
        <v>0</v>
      </c>
      <c r="BI52" s="49">
        <v>0</v>
      </c>
      <c r="BJ52" s="48">
        <v>44</v>
      </c>
      <c r="BK52" s="49">
        <v>95.65217391304348</v>
      </c>
      <c r="BL52" s="48">
        <v>46</v>
      </c>
    </row>
    <row r="53" spans="1:64" ht="15">
      <c r="A53" s="64" t="s">
        <v>235</v>
      </c>
      <c r="B53" s="64" t="s">
        <v>354</v>
      </c>
      <c r="C53" s="65" t="s">
        <v>4079</v>
      </c>
      <c r="D53" s="66">
        <v>6</v>
      </c>
      <c r="E53" s="67" t="s">
        <v>136</v>
      </c>
      <c r="F53" s="68">
        <v>25.142857142857142</v>
      </c>
      <c r="G53" s="65"/>
      <c r="H53" s="69"/>
      <c r="I53" s="70"/>
      <c r="J53" s="70"/>
      <c r="K53" s="34" t="s">
        <v>65</v>
      </c>
      <c r="L53" s="77">
        <v>53</v>
      </c>
      <c r="M53" s="77"/>
      <c r="N53" s="72"/>
      <c r="O53" s="79" t="s">
        <v>379</v>
      </c>
      <c r="P53" s="81">
        <v>43627.70462962963</v>
      </c>
      <c r="Q53" s="79" t="s">
        <v>421</v>
      </c>
      <c r="R53" s="79"/>
      <c r="S53" s="79"/>
      <c r="T53" s="79" t="s">
        <v>745</v>
      </c>
      <c r="U53" s="79"/>
      <c r="V53" s="83" t="s">
        <v>852</v>
      </c>
      <c r="W53" s="81">
        <v>43627.70462962963</v>
      </c>
      <c r="X53" s="83" t="s">
        <v>1000</v>
      </c>
      <c r="Y53" s="79"/>
      <c r="Z53" s="79"/>
      <c r="AA53" s="85" t="s">
        <v>1371</v>
      </c>
      <c r="AB53" s="85" t="s">
        <v>1680</v>
      </c>
      <c r="AC53" s="79" t="b">
        <v>0</v>
      </c>
      <c r="AD53" s="79">
        <v>0</v>
      </c>
      <c r="AE53" s="85" t="s">
        <v>1713</v>
      </c>
      <c r="AF53" s="79" t="b">
        <v>0</v>
      </c>
      <c r="AG53" s="79" t="s">
        <v>1727</v>
      </c>
      <c r="AH53" s="79"/>
      <c r="AI53" s="85" t="s">
        <v>1711</v>
      </c>
      <c r="AJ53" s="79" t="b">
        <v>0</v>
      </c>
      <c r="AK53" s="79">
        <v>0</v>
      </c>
      <c r="AL53" s="85" t="s">
        <v>1711</v>
      </c>
      <c r="AM53" s="79" t="s">
        <v>1736</v>
      </c>
      <c r="AN53" s="79" t="b">
        <v>0</v>
      </c>
      <c r="AO53" s="85" t="s">
        <v>1680</v>
      </c>
      <c r="AP53" s="79" t="s">
        <v>176</v>
      </c>
      <c r="AQ53" s="79">
        <v>0</v>
      </c>
      <c r="AR53" s="79">
        <v>0</v>
      </c>
      <c r="AS53" s="79"/>
      <c r="AT53" s="79"/>
      <c r="AU53" s="79"/>
      <c r="AV53" s="79"/>
      <c r="AW53" s="79"/>
      <c r="AX53" s="79"/>
      <c r="AY53" s="79"/>
      <c r="AZ53" s="79"/>
      <c r="BA53">
        <v>4</v>
      </c>
      <c r="BB53" s="78" t="str">
        <f>REPLACE(INDEX(GroupVertices[Group],MATCH(Edges[[#This Row],[Vertex 1]],GroupVertices[Vertex],0)),1,1,"")</f>
        <v>6</v>
      </c>
      <c r="BC53" s="78" t="str">
        <f>REPLACE(INDEX(GroupVertices[Group],MATCH(Edges[[#This Row],[Vertex 2]],GroupVertices[Vertex],0)),1,1,"")</f>
        <v>1</v>
      </c>
      <c r="BD53" s="48">
        <v>1</v>
      </c>
      <c r="BE53" s="49">
        <v>5</v>
      </c>
      <c r="BF53" s="48">
        <v>0</v>
      </c>
      <c r="BG53" s="49">
        <v>0</v>
      </c>
      <c r="BH53" s="48">
        <v>0</v>
      </c>
      <c r="BI53" s="49">
        <v>0</v>
      </c>
      <c r="BJ53" s="48">
        <v>19</v>
      </c>
      <c r="BK53" s="49">
        <v>95</v>
      </c>
      <c r="BL53" s="48">
        <v>20</v>
      </c>
    </row>
    <row r="54" spans="1:64" ht="15">
      <c r="A54" s="64" t="s">
        <v>235</v>
      </c>
      <c r="B54" s="64" t="s">
        <v>354</v>
      </c>
      <c r="C54" s="65" t="s">
        <v>4079</v>
      </c>
      <c r="D54" s="66">
        <v>6</v>
      </c>
      <c r="E54" s="67" t="s">
        <v>136</v>
      </c>
      <c r="F54" s="68">
        <v>25.142857142857142</v>
      </c>
      <c r="G54" s="65"/>
      <c r="H54" s="69"/>
      <c r="I54" s="70"/>
      <c r="J54" s="70"/>
      <c r="K54" s="34" t="s">
        <v>65</v>
      </c>
      <c r="L54" s="77">
        <v>54</v>
      </c>
      <c r="M54" s="77"/>
      <c r="N54" s="72"/>
      <c r="O54" s="79" t="s">
        <v>379</v>
      </c>
      <c r="P54" s="81">
        <v>43627.7081712963</v>
      </c>
      <c r="Q54" s="79" t="s">
        <v>422</v>
      </c>
      <c r="R54" s="79"/>
      <c r="S54" s="79"/>
      <c r="T54" s="79" t="s">
        <v>745</v>
      </c>
      <c r="U54" s="79"/>
      <c r="V54" s="83" t="s">
        <v>852</v>
      </c>
      <c r="W54" s="81">
        <v>43627.7081712963</v>
      </c>
      <c r="X54" s="83" t="s">
        <v>1001</v>
      </c>
      <c r="Y54" s="79"/>
      <c r="Z54" s="79"/>
      <c r="AA54" s="85" t="s">
        <v>1372</v>
      </c>
      <c r="AB54" s="85" t="s">
        <v>1681</v>
      </c>
      <c r="AC54" s="79" t="b">
        <v>0</v>
      </c>
      <c r="AD54" s="79">
        <v>1</v>
      </c>
      <c r="AE54" s="85" t="s">
        <v>1713</v>
      </c>
      <c r="AF54" s="79" t="b">
        <v>0</v>
      </c>
      <c r="AG54" s="79" t="s">
        <v>1727</v>
      </c>
      <c r="AH54" s="79"/>
      <c r="AI54" s="85" t="s">
        <v>1711</v>
      </c>
      <c r="AJ54" s="79" t="b">
        <v>0</v>
      </c>
      <c r="AK54" s="79">
        <v>0</v>
      </c>
      <c r="AL54" s="85" t="s">
        <v>1711</v>
      </c>
      <c r="AM54" s="79" t="s">
        <v>1736</v>
      </c>
      <c r="AN54" s="79" t="b">
        <v>0</v>
      </c>
      <c r="AO54" s="85" t="s">
        <v>1681</v>
      </c>
      <c r="AP54" s="79" t="s">
        <v>176</v>
      </c>
      <c r="AQ54" s="79">
        <v>0</v>
      </c>
      <c r="AR54" s="79">
        <v>0</v>
      </c>
      <c r="AS54" s="79"/>
      <c r="AT54" s="79"/>
      <c r="AU54" s="79"/>
      <c r="AV54" s="79"/>
      <c r="AW54" s="79"/>
      <c r="AX54" s="79"/>
      <c r="AY54" s="79"/>
      <c r="AZ54" s="79"/>
      <c r="BA54">
        <v>4</v>
      </c>
      <c r="BB54" s="78" t="str">
        <f>REPLACE(INDEX(GroupVertices[Group],MATCH(Edges[[#This Row],[Vertex 1]],GroupVertices[Vertex],0)),1,1,"")</f>
        <v>6</v>
      </c>
      <c r="BC54" s="78" t="str">
        <f>REPLACE(INDEX(GroupVertices[Group],MATCH(Edges[[#This Row],[Vertex 2]],GroupVertices[Vertex],0)),1,1,"")</f>
        <v>1</v>
      </c>
      <c r="BD54" s="48">
        <v>3</v>
      </c>
      <c r="BE54" s="49">
        <v>5.769230769230769</v>
      </c>
      <c r="BF54" s="48">
        <v>1</v>
      </c>
      <c r="BG54" s="49">
        <v>1.9230769230769231</v>
      </c>
      <c r="BH54" s="48">
        <v>0</v>
      </c>
      <c r="BI54" s="49">
        <v>0</v>
      </c>
      <c r="BJ54" s="48">
        <v>48</v>
      </c>
      <c r="BK54" s="49">
        <v>92.3076923076923</v>
      </c>
      <c r="BL54" s="48">
        <v>52</v>
      </c>
    </row>
    <row r="55" spans="1:64" ht="15">
      <c r="A55" s="64" t="s">
        <v>235</v>
      </c>
      <c r="B55" s="64" t="s">
        <v>354</v>
      </c>
      <c r="C55" s="65" t="s">
        <v>4079</v>
      </c>
      <c r="D55" s="66">
        <v>6</v>
      </c>
      <c r="E55" s="67" t="s">
        <v>136</v>
      </c>
      <c r="F55" s="68">
        <v>25.142857142857142</v>
      </c>
      <c r="G55" s="65"/>
      <c r="H55" s="69"/>
      <c r="I55" s="70"/>
      <c r="J55" s="70"/>
      <c r="K55" s="34" t="s">
        <v>65</v>
      </c>
      <c r="L55" s="77">
        <v>55</v>
      </c>
      <c r="M55" s="77"/>
      <c r="N55" s="72"/>
      <c r="O55" s="79" t="s">
        <v>379</v>
      </c>
      <c r="P55" s="81">
        <v>43627.70916666667</v>
      </c>
      <c r="Q55" s="79" t="s">
        <v>423</v>
      </c>
      <c r="R55" s="79"/>
      <c r="S55" s="79"/>
      <c r="T55" s="79" t="s">
        <v>745</v>
      </c>
      <c r="U55" s="79"/>
      <c r="V55" s="83" t="s">
        <v>852</v>
      </c>
      <c r="W55" s="81">
        <v>43627.70916666667</v>
      </c>
      <c r="X55" s="83" t="s">
        <v>1002</v>
      </c>
      <c r="Y55" s="79"/>
      <c r="Z55" s="79"/>
      <c r="AA55" s="85" t="s">
        <v>1373</v>
      </c>
      <c r="AB55" s="85" t="s">
        <v>1682</v>
      </c>
      <c r="AC55" s="79" t="b">
        <v>0</v>
      </c>
      <c r="AD55" s="79">
        <v>2</v>
      </c>
      <c r="AE55" s="85" t="s">
        <v>1713</v>
      </c>
      <c r="AF55" s="79" t="b">
        <v>0</v>
      </c>
      <c r="AG55" s="79" t="s">
        <v>1727</v>
      </c>
      <c r="AH55" s="79"/>
      <c r="AI55" s="85" t="s">
        <v>1711</v>
      </c>
      <c r="AJ55" s="79" t="b">
        <v>0</v>
      </c>
      <c r="AK55" s="79">
        <v>0</v>
      </c>
      <c r="AL55" s="85" t="s">
        <v>1711</v>
      </c>
      <c r="AM55" s="79" t="s">
        <v>1736</v>
      </c>
      <c r="AN55" s="79" t="b">
        <v>0</v>
      </c>
      <c r="AO55" s="85" t="s">
        <v>1682</v>
      </c>
      <c r="AP55" s="79" t="s">
        <v>176</v>
      </c>
      <c r="AQ55" s="79">
        <v>0</v>
      </c>
      <c r="AR55" s="79">
        <v>0</v>
      </c>
      <c r="AS55" s="79"/>
      <c r="AT55" s="79"/>
      <c r="AU55" s="79"/>
      <c r="AV55" s="79"/>
      <c r="AW55" s="79"/>
      <c r="AX55" s="79"/>
      <c r="AY55" s="79"/>
      <c r="AZ55" s="79"/>
      <c r="BA55">
        <v>4</v>
      </c>
      <c r="BB55" s="78" t="str">
        <f>REPLACE(INDEX(GroupVertices[Group],MATCH(Edges[[#This Row],[Vertex 1]],GroupVertices[Vertex],0)),1,1,"")</f>
        <v>6</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236</v>
      </c>
      <c r="B56" s="64" t="s">
        <v>354</v>
      </c>
      <c r="C56" s="65" t="s">
        <v>4080</v>
      </c>
      <c r="D56" s="66">
        <v>5</v>
      </c>
      <c r="E56" s="67" t="s">
        <v>136</v>
      </c>
      <c r="F56" s="68">
        <v>28.42857142857143</v>
      </c>
      <c r="G56" s="65"/>
      <c r="H56" s="69"/>
      <c r="I56" s="70"/>
      <c r="J56" s="70"/>
      <c r="K56" s="34" t="s">
        <v>65</v>
      </c>
      <c r="L56" s="77">
        <v>56</v>
      </c>
      <c r="M56" s="77"/>
      <c r="N56" s="72"/>
      <c r="O56" s="79" t="s">
        <v>379</v>
      </c>
      <c r="P56" s="81">
        <v>43627.69792824074</v>
      </c>
      <c r="Q56" s="79" t="s">
        <v>424</v>
      </c>
      <c r="R56" s="79"/>
      <c r="S56" s="79"/>
      <c r="T56" s="79" t="s">
        <v>745</v>
      </c>
      <c r="U56" s="79"/>
      <c r="V56" s="83" t="s">
        <v>853</v>
      </c>
      <c r="W56" s="81">
        <v>43627.69792824074</v>
      </c>
      <c r="X56" s="83" t="s">
        <v>1003</v>
      </c>
      <c r="Y56" s="79"/>
      <c r="Z56" s="79"/>
      <c r="AA56" s="85" t="s">
        <v>1374</v>
      </c>
      <c r="AB56" s="85" t="s">
        <v>1680</v>
      </c>
      <c r="AC56" s="79" t="b">
        <v>0</v>
      </c>
      <c r="AD56" s="79">
        <v>5</v>
      </c>
      <c r="AE56" s="85" t="s">
        <v>1713</v>
      </c>
      <c r="AF56" s="79" t="b">
        <v>0</v>
      </c>
      <c r="AG56" s="79" t="s">
        <v>1727</v>
      </c>
      <c r="AH56" s="79"/>
      <c r="AI56" s="85" t="s">
        <v>1711</v>
      </c>
      <c r="AJ56" s="79" t="b">
        <v>0</v>
      </c>
      <c r="AK56" s="79">
        <v>0</v>
      </c>
      <c r="AL56" s="85" t="s">
        <v>1711</v>
      </c>
      <c r="AM56" s="79" t="s">
        <v>1738</v>
      </c>
      <c r="AN56" s="79" t="b">
        <v>0</v>
      </c>
      <c r="AO56" s="85" t="s">
        <v>1680</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v>4</v>
      </c>
      <c r="BE56" s="49">
        <v>11.11111111111111</v>
      </c>
      <c r="BF56" s="48">
        <v>0</v>
      </c>
      <c r="BG56" s="49">
        <v>0</v>
      </c>
      <c r="BH56" s="48">
        <v>0</v>
      </c>
      <c r="BI56" s="49">
        <v>0</v>
      </c>
      <c r="BJ56" s="48">
        <v>32</v>
      </c>
      <c r="BK56" s="49">
        <v>88.88888888888889</v>
      </c>
      <c r="BL56" s="48">
        <v>36</v>
      </c>
    </row>
    <row r="57" spans="1:64" ht="15">
      <c r="A57" s="64" t="s">
        <v>236</v>
      </c>
      <c r="B57" s="64" t="s">
        <v>354</v>
      </c>
      <c r="C57" s="65" t="s">
        <v>4080</v>
      </c>
      <c r="D57" s="66">
        <v>5</v>
      </c>
      <c r="E57" s="67" t="s">
        <v>136</v>
      </c>
      <c r="F57" s="68">
        <v>28.42857142857143</v>
      </c>
      <c r="G57" s="65"/>
      <c r="H57" s="69"/>
      <c r="I57" s="70"/>
      <c r="J57" s="70"/>
      <c r="K57" s="34" t="s">
        <v>65</v>
      </c>
      <c r="L57" s="77">
        <v>57</v>
      </c>
      <c r="M57" s="77"/>
      <c r="N57" s="72"/>
      <c r="O57" s="79" t="s">
        <v>379</v>
      </c>
      <c r="P57" s="81">
        <v>43627.70243055555</v>
      </c>
      <c r="Q57" s="79" t="s">
        <v>425</v>
      </c>
      <c r="R57" s="79"/>
      <c r="S57" s="79"/>
      <c r="T57" s="79" t="s">
        <v>745</v>
      </c>
      <c r="U57" s="79"/>
      <c r="V57" s="83" t="s">
        <v>853</v>
      </c>
      <c r="W57" s="81">
        <v>43627.70243055555</v>
      </c>
      <c r="X57" s="83" t="s">
        <v>1004</v>
      </c>
      <c r="Y57" s="79"/>
      <c r="Z57" s="79"/>
      <c r="AA57" s="85" t="s">
        <v>1375</v>
      </c>
      <c r="AB57" s="85" t="s">
        <v>1681</v>
      </c>
      <c r="AC57" s="79" t="b">
        <v>0</v>
      </c>
      <c r="AD57" s="79">
        <v>5</v>
      </c>
      <c r="AE57" s="85" t="s">
        <v>1713</v>
      </c>
      <c r="AF57" s="79" t="b">
        <v>0</v>
      </c>
      <c r="AG57" s="79" t="s">
        <v>1727</v>
      </c>
      <c r="AH57" s="79"/>
      <c r="AI57" s="85" t="s">
        <v>1711</v>
      </c>
      <c r="AJ57" s="79" t="b">
        <v>0</v>
      </c>
      <c r="AK57" s="79">
        <v>1</v>
      </c>
      <c r="AL57" s="85" t="s">
        <v>1711</v>
      </c>
      <c r="AM57" s="79" t="s">
        <v>1738</v>
      </c>
      <c r="AN57" s="79" t="b">
        <v>0</v>
      </c>
      <c r="AO57" s="85" t="s">
        <v>1681</v>
      </c>
      <c r="AP57" s="79" t="s">
        <v>176</v>
      </c>
      <c r="AQ57" s="79">
        <v>0</v>
      </c>
      <c r="AR57" s="79">
        <v>0</v>
      </c>
      <c r="AS57" s="79"/>
      <c r="AT57" s="79"/>
      <c r="AU57" s="79"/>
      <c r="AV57" s="79"/>
      <c r="AW57" s="79"/>
      <c r="AX57" s="79"/>
      <c r="AY57" s="79"/>
      <c r="AZ57" s="79"/>
      <c r="BA57">
        <v>3</v>
      </c>
      <c r="BB57" s="78" t="str">
        <f>REPLACE(INDEX(GroupVertices[Group],MATCH(Edges[[#This Row],[Vertex 1]],GroupVertices[Vertex],0)),1,1,"")</f>
        <v>1</v>
      </c>
      <c r="BC57" s="78" t="str">
        <f>REPLACE(INDEX(GroupVertices[Group],MATCH(Edges[[#This Row],[Vertex 2]],GroupVertices[Vertex],0)),1,1,"")</f>
        <v>1</v>
      </c>
      <c r="BD57" s="48">
        <v>1</v>
      </c>
      <c r="BE57" s="49">
        <v>2</v>
      </c>
      <c r="BF57" s="48">
        <v>5</v>
      </c>
      <c r="BG57" s="49">
        <v>10</v>
      </c>
      <c r="BH57" s="48">
        <v>0</v>
      </c>
      <c r="BI57" s="49">
        <v>0</v>
      </c>
      <c r="BJ57" s="48">
        <v>44</v>
      </c>
      <c r="BK57" s="49">
        <v>88</v>
      </c>
      <c r="BL57" s="48">
        <v>50</v>
      </c>
    </row>
    <row r="58" spans="1:64" ht="15">
      <c r="A58" s="64" t="s">
        <v>236</v>
      </c>
      <c r="B58" s="64" t="s">
        <v>354</v>
      </c>
      <c r="C58" s="65" t="s">
        <v>4080</v>
      </c>
      <c r="D58" s="66">
        <v>5</v>
      </c>
      <c r="E58" s="67" t="s">
        <v>136</v>
      </c>
      <c r="F58" s="68">
        <v>28.42857142857143</v>
      </c>
      <c r="G58" s="65"/>
      <c r="H58" s="69"/>
      <c r="I58" s="70"/>
      <c r="J58" s="70"/>
      <c r="K58" s="34" t="s">
        <v>65</v>
      </c>
      <c r="L58" s="77">
        <v>58</v>
      </c>
      <c r="M58" s="77"/>
      <c r="N58" s="72"/>
      <c r="O58" s="79" t="s">
        <v>379</v>
      </c>
      <c r="P58" s="81">
        <v>43627.70726851852</v>
      </c>
      <c r="Q58" s="79" t="s">
        <v>426</v>
      </c>
      <c r="R58" s="79"/>
      <c r="S58" s="79"/>
      <c r="T58" s="79" t="s">
        <v>745</v>
      </c>
      <c r="U58" s="79"/>
      <c r="V58" s="83" t="s">
        <v>853</v>
      </c>
      <c r="W58" s="81">
        <v>43627.70726851852</v>
      </c>
      <c r="X58" s="83" t="s">
        <v>1005</v>
      </c>
      <c r="Y58" s="79"/>
      <c r="Z58" s="79"/>
      <c r="AA58" s="85" t="s">
        <v>1376</v>
      </c>
      <c r="AB58" s="85" t="s">
        <v>1682</v>
      </c>
      <c r="AC58" s="79" t="b">
        <v>0</v>
      </c>
      <c r="AD58" s="79">
        <v>3</v>
      </c>
      <c r="AE58" s="85" t="s">
        <v>1713</v>
      </c>
      <c r="AF58" s="79" t="b">
        <v>0</v>
      </c>
      <c r="AG58" s="79" t="s">
        <v>1727</v>
      </c>
      <c r="AH58" s="79"/>
      <c r="AI58" s="85" t="s">
        <v>1711</v>
      </c>
      <c r="AJ58" s="79" t="b">
        <v>0</v>
      </c>
      <c r="AK58" s="79">
        <v>0</v>
      </c>
      <c r="AL58" s="85" t="s">
        <v>1711</v>
      </c>
      <c r="AM58" s="79" t="s">
        <v>1738</v>
      </c>
      <c r="AN58" s="79" t="b">
        <v>0</v>
      </c>
      <c r="AO58" s="85" t="s">
        <v>1682</v>
      </c>
      <c r="AP58" s="79" t="s">
        <v>176</v>
      </c>
      <c r="AQ58" s="79">
        <v>0</v>
      </c>
      <c r="AR58" s="79">
        <v>0</v>
      </c>
      <c r="AS58" s="79"/>
      <c r="AT58" s="79"/>
      <c r="AU58" s="79"/>
      <c r="AV58" s="79"/>
      <c r="AW58" s="79"/>
      <c r="AX58" s="79"/>
      <c r="AY58" s="79"/>
      <c r="AZ58" s="79"/>
      <c r="BA58">
        <v>3</v>
      </c>
      <c r="BB58" s="78" t="str">
        <f>REPLACE(INDEX(GroupVertices[Group],MATCH(Edges[[#This Row],[Vertex 1]],GroupVertices[Vertex],0)),1,1,"")</f>
        <v>1</v>
      </c>
      <c r="BC58" s="78" t="str">
        <f>REPLACE(INDEX(GroupVertices[Group],MATCH(Edges[[#This Row],[Vertex 2]],GroupVertices[Vertex],0)),1,1,"")</f>
        <v>1</v>
      </c>
      <c r="BD58" s="48">
        <v>1</v>
      </c>
      <c r="BE58" s="49">
        <v>2.1739130434782608</v>
      </c>
      <c r="BF58" s="48">
        <v>0</v>
      </c>
      <c r="BG58" s="49">
        <v>0</v>
      </c>
      <c r="BH58" s="48">
        <v>0</v>
      </c>
      <c r="BI58" s="49">
        <v>0</v>
      </c>
      <c r="BJ58" s="48">
        <v>45</v>
      </c>
      <c r="BK58" s="49">
        <v>97.82608695652173</v>
      </c>
      <c r="BL58" s="48">
        <v>46</v>
      </c>
    </row>
    <row r="59" spans="1:64" ht="15">
      <c r="A59" s="64" t="s">
        <v>237</v>
      </c>
      <c r="B59" s="64" t="s">
        <v>236</v>
      </c>
      <c r="C59" s="65" t="s">
        <v>4076</v>
      </c>
      <c r="D59" s="66">
        <v>3</v>
      </c>
      <c r="E59" s="67" t="s">
        <v>132</v>
      </c>
      <c r="F59" s="68">
        <v>35</v>
      </c>
      <c r="G59" s="65"/>
      <c r="H59" s="69"/>
      <c r="I59" s="70"/>
      <c r="J59" s="70"/>
      <c r="K59" s="34" t="s">
        <v>65</v>
      </c>
      <c r="L59" s="77">
        <v>59</v>
      </c>
      <c r="M59" s="77"/>
      <c r="N59" s="72"/>
      <c r="O59" s="79" t="s">
        <v>378</v>
      </c>
      <c r="P59" s="81">
        <v>43627.70759259259</v>
      </c>
      <c r="Q59" s="79" t="s">
        <v>427</v>
      </c>
      <c r="R59" s="79"/>
      <c r="S59" s="79"/>
      <c r="T59" s="79"/>
      <c r="U59" s="79"/>
      <c r="V59" s="83" t="s">
        <v>854</v>
      </c>
      <c r="W59" s="81">
        <v>43627.70759259259</v>
      </c>
      <c r="X59" s="83" t="s">
        <v>1006</v>
      </c>
      <c r="Y59" s="79"/>
      <c r="Z59" s="79"/>
      <c r="AA59" s="85" t="s">
        <v>1377</v>
      </c>
      <c r="AB59" s="79"/>
      <c r="AC59" s="79" t="b">
        <v>0</v>
      </c>
      <c r="AD59" s="79">
        <v>0</v>
      </c>
      <c r="AE59" s="85" t="s">
        <v>1711</v>
      </c>
      <c r="AF59" s="79" t="b">
        <v>0</v>
      </c>
      <c r="AG59" s="79" t="s">
        <v>1727</v>
      </c>
      <c r="AH59" s="79"/>
      <c r="AI59" s="85" t="s">
        <v>1711</v>
      </c>
      <c r="AJ59" s="79" t="b">
        <v>0</v>
      </c>
      <c r="AK59" s="79">
        <v>1</v>
      </c>
      <c r="AL59" s="85" t="s">
        <v>1375</v>
      </c>
      <c r="AM59" s="79" t="s">
        <v>1736</v>
      </c>
      <c r="AN59" s="79" t="b">
        <v>0</v>
      </c>
      <c r="AO59" s="85" t="s">
        <v>1375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237</v>
      </c>
      <c r="B60" s="64" t="s">
        <v>354</v>
      </c>
      <c r="C60" s="65" t="s">
        <v>4076</v>
      </c>
      <c r="D60" s="66">
        <v>3</v>
      </c>
      <c r="E60" s="67" t="s">
        <v>132</v>
      </c>
      <c r="F60" s="68">
        <v>35</v>
      </c>
      <c r="G60" s="65"/>
      <c r="H60" s="69"/>
      <c r="I60" s="70"/>
      <c r="J60" s="70"/>
      <c r="K60" s="34" t="s">
        <v>65</v>
      </c>
      <c r="L60" s="77">
        <v>60</v>
      </c>
      <c r="M60" s="77"/>
      <c r="N60" s="72"/>
      <c r="O60" s="79" t="s">
        <v>379</v>
      </c>
      <c r="P60" s="81">
        <v>43627.67917824074</v>
      </c>
      <c r="Q60" s="79" t="s">
        <v>428</v>
      </c>
      <c r="R60" s="79"/>
      <c r="S60" s="79"/>
      <c r="T60" s="79" t="s">
        <v>745</v>
      </c>
      <c r="U60" s="79"/>
      <c r="V60" s="83" t="s">
        <v>854</v>
      </c>
      <c r="W60" s="81">
        <v>43627.67917824074</v>
      </c>
      <c r="X60" s="83" t="s">
        <v>1007</v>
      </c>
      <c r="Y60" s="79"/>
      <c r="Z60" s="79"/>
      <c r="AA60" s="85" t="s">
        <v>1378</v>
      </c>
      <c r="AB60" s="85" t="s">
        <v>1677</v>
      </c>
      <c r="AC60" s="79" t="b">
        <v>0</v>
      </c>
      <c r="AD60" s="79">
        <v>4</v>
      </c>
      <c r="AE60" s="85" t="s">
        <v>1713</v>
      </c>
      <c r="AF60" s="79" t="b">
        <v>0</v>
      </c>
      <c r="AG60" s="79" t="s">
        <v>1727</v>
      </c>
      <c r="AH60" s="79"/>
      <c r="AI60" s="85" t="s">
        <v>1711</v>
      </c>
      <c r="AJ60" s="79" t="b">
        <v>0</v>
      </c>
      <c r="AK60" s="79">
        <v>0</v>
      </c>
      <c r="AL60" s="85" t="s">
        <v>1711</v>
      </c>
      <c r="AM60" s="79" t="s">
        <v>1736</v>
      </c>
      <c r="AN60" s="79" t="b">
        <v>0</v>
      </c>
      <c r="AO60" s="85" t="s">
        <v>1677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14.285714285714286</v>
      </c>
      <c r="BF60" s="48">
        <v>0</v>
      </c>
      <c r="BG60" s="49">
        <v>0</v>
      </c>
      <c r="BH60" s="48">
        <v>0</v>
      </c>
      <c r="BI60" s="49">
        <v>0</v>
      </c>
      <c r="BJ60" s="48">
        <v>6</v>
      </c>
      <c r="BK60" s="49">
        <v>85.71428571428571</v>
      </c>
      <c r="BL60" s="48">
        <v>7</v>
      </c>
    </row>
    <row r="61" spans="1:64" ht="15">
      <c r="A61" s="64" t="s">
        <v>237</v>
      </c>
      <c r="B61" s="64" t="s">
        <v>354</v>
      </c>
      <c r="C61" s="65" t="s">
        <v>4076</v>
      </c>
      <c r="D61" s="66">
        <v>3</v>
      </c>
      <c r="E61" s="67" t="s">
        <v>132</v>
      </c>
      <c r="F61" s="68">
        <v>35</v>
      </c>
      <c r="G61" s="65"/>
      <c r="H61" s="69"/>
      <c r="I61" s="70"/>
      <c r="J61" s="70"/>
      <c r="K61" s="34" t="s">
        <v>65</v>
      </c>
      <c r="L61" s="77">
        <v>61</v>
      </c>
      <c r="M61" s="77"/>
      <c r="N61" s="72"/>
      <c r="O61" s="79" t="s">
        <v>378</v>
      </c>
      <c r="P61" s="81">
        <v>43627.70759259259</v>
      </c>
      <c r="Q61" s="79" t="s">
        <v>427</v>
      </c>
      <c r="R61" s="79"/>
      <c r="S61" s="79"/>
      <c r="T61" s="79"/>
      <c r="U61" s="79"/>
      <c r="V61" s="83" t="s">
        <v>854</v>
      </c>
      <c r="W61" s="81">
        <v>43627.70759259259</v>
      </c>
      <c r="X61" s="83" t="s">
        <v>1006</v>
      </c>
      <c r="Y61" s="79"/>
      <c r="Z61" s="79"/>
      <c r="AA61" s="85" t="s">
        <v>1377</v>
      </c>
      <c r="AB61" s="79"/>
      <c r="AC61" s="79" t="b">
        <v>0</v>
      </c>
      <c r="AD61" s="79">
        <v>0</v>
      </c>
      <c r="AE61" s="85" t="s">
        <v>1711</v>
      </c>
      <c r="AF61" s="79" t="b">
        <v>0</v>
      </c>
      <c r="AG61" s="79" t="s">
        <v>1727</v>
      </c>
      <c r="AH61" s="79"/>
      <c r="AI61" s="85" t="s">
        <v>1711</v>
      </c>
      <c r="AJ61" s="79" t="b">
        <v>0</v>
      </c>
      <c r="AK61" s="79">
        <v>1</v>
      </c>
      <c r="AL61" s="85" t="s">
        <v>1375</v>
      </c>
      <c r="AM61" s="79" t="s">
        <v>1736</v>
      </c>
      <c r="AN61" s="79" t="b">
        <v>0</v>
      </c>
      <c r="AO61" s="85" t="s">
        <v>1375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4.3478260869565215</v>
      </c>
      <c r="BF61" s="48">
        <v>2</v>
      </c>
      <c r="BG61" s="49">
        <v>8.695652173913043</v>
      </c>
      <c r="BH61" s="48">
        <v>0</v>
      </c>
      <c r="BI61" s="49">
        <v>0</v>
      </c>
      <c r="BJ61" s="48">
        <v>20</v>
      </c>
      <c r="BK61" s="49">
        <v>86.95652173913044</v>
      </c>
      <c r="BL61" s="48">
        <v>23</v>
      </c>
    </row>
    <row r="62" spans="1:64" ht="15">
      <c r="A62" s="64" t="s">
        <v>237</v>
      </c>
      <c r="B62" s="64" t="s">
        <v>237</v>
      </c>
      <c r="C62" s="65" t="s">
        <v>4076</v>
      </c>
      <c r="D62" s="66">
        <v>3</v>
      </c>
      <c r="E62" s="67" t="s">
        <v>132</v>
      </c>
      <c r="F62" s="68">
        <v>35</v>
      </c>
      <c r="G62" s="65"/>
      <c r="H62" s="69"/>
      <c r="I62" s="70"/>
      <c r="J62" s="70"/>
      <c r="K62" s="34" t="s">
        <v>65</v>
      </c>
      <c r="L62" s="77">
        <v>62</v>
      </c>
      <c r="M62" s="77"/>
      <c r="N62" s="72"/>
      <c r="O62" s="79" t="s">
        <v>176</v>
      </c>
      <c r="P62" s="81">
        <v>43627.70953703704</v>
      </c>
      <c r="Q62" s="79" t="s">
        <v>429</v>
      </c>
      <c r="R62" s="83" t="s">
        <v>685</v>
      </c>
      <c r="S62" s="79" t="s">
        <v>733</v>
      </c>
      <c r="T62" s="79" t="s">
        <v>745</v>
      </c>
      <c r="U62" s="79"/>
      <c r="V62" s="83" t="s">
        <v>854</v>
      </c>
      <c r="W62" s="81">
        <v>43627.70953703704</v>
      </c>
      <c r="X62" s="83" t="s">
        <v>1008</v>
      </c>
      <c r="Y62" s="79"/>
      <c r="Z62" s="79"/>
      <c r="AA62" s="85" t="s">
        <v>1379</v>
      </c>
      <c r="AB62" s="79"/>
      <c r="AC62" s="79" t="b">
        <v>0</v>
      </c>
      <c r="AD62" s="79">
        <v>1</v>
      </c>
      <c r="AE62" s="85" t="s">
        <v>1711</v>
      </c>
      <c r="AF62" s="79" t="b">
        <v>1</v>
      </c>
      <c r="AG62" s="79" t="s">
        <v>1727</v>
      </c>
      <c r="AH62" s="79"/>
      <c r="AI62" s="85" t="s">
        <v>1570</v>
      </c>
      <c r="AJ62" s="79" t="b">
        <v>0</v>
      </c>
      <c r="AK62" s="79">
        <v>0</v>
      </c>
      <c r="AL62" s="85" t="s">
        <v>1711</v>
      </c>
      <c r="AM62" s="79" t="s">
        <v>1736</v>
      </c>
      <c r="AN62" s="79" t="b">
        <v>0</v>
      </c>
      <c r="AO62" s="85" t="s">
        <v>1379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v>
      </c>
      <c r="BK62" s="49">
        <v>100</v>
      </c>
      <c r="BL62" s="48">
        <v>2</v>
      </c>
    </row>
    <row r="63" spans="1:64" ht="15">
      <c r="A63" s="64" t="s">
        <v>238</v>
      </c>
      <c r="B63" s="64" t="s">
        <v>354</v>
      </c>
      <c r="C63" s="65" t="s">
        <v>4080</v>
      </c>
      <c r="D63" s="66">
        <v>5</v>
      </c>
      <c r="E63" s="67" t="s">
        <v>136</v>
      </c>
      <c r="F63" s="68">
        <v>28.42857142857143</v>
      </c>
      <c r="G63" s="65"/>
      <c r="H63" s="69"/>
      <c r="I63" s="70"/>
      <c r="J63" s="70"/>
      <c r="K63" s="34" t="s">
        <v>65</v>
      </c>
      <c r="L63" s="77">
        <v>63</v>
      </c>
      <c r="M63" s="77"/>
      <c r="N63" s="72"/>
      <c r="O63" s="79" t="s">
        <v>379</v>
      </c>
      <c r="P63" s="81">
        <v>43627.69675925926</v>
      </c>
      <c r="Q63" s="79" t="s">
        <v>430</v>
      </c>
      <c r="R63" s="79"/>
      <c r="S63" s="79"/>
      <c r="T63" s="79" t="s">
        <v>745</v>
      </c>
      <c r="U63" s="79"/>
      <c r="V63" s="83" t="s">
        <v>855</v>
      </c>
      <c r="W63" s="81">
        <v>43627.69675925926</v>
      </c>
      <c r="X63" s="83" t="s">
        <v>1009</v>
      </c>
      <c r="Y63" s="79"/>
      <c r="Z63" s="79"/>
      <c r="AA63" s="85" t="s">
        <v>1380</v>
      </c>
      <c r="AB63" s="85" t="s">
        <v>1680</v>
      </c>
      <c r="AC63" s="79" t="b">
        <v>0</v>
      </c>
      <c r="AD63" s="79">
        <v>5</v>
      </c>
      <c r="AE63" s="85" t="s">
        <v>1713</v>
      </c>
      <c r="AF63" s="79" t="b">
        <v>0</v>
      </c>
      <c r="AG63" s="79" t="s">
        <v>1727</v>
      </c>
      <c r="AH63" s="79"/>
      <c r="AI63" s="85" t="s">
        <v>1711</v>
      </c>
      <c r="AJ63" s="79" t="b">
        <v>0</v>
      </c>
      <c r="AK63" s="79">
        <v>0</v>
      </c>
      <c r="AL63" s="85" t="s">
        <v>1711</v>
      </c>
      <c r="AM63" s="79" t="s">
        <v>1736</v>
      </c>
      <c r="AN63" s="79" t="b">
        <v>0</v>
      </c>
      <c r="AO63" s="85" t="s">
        <v>1680</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1</v>
      </c>
      <c r="BE63" s="49">
        <v>3.7037037037037037</v>
      </c>
      <c r="BF63" s="48">
        <v>0</v>
      </c>
      <c r="BG63" s="49">
        <v>0</v>
      </c>
      <c r="BH63" s="48">
        <v>0</v>
      </c>
      <c r="BI63" s="49">
        <v>0</v>
      </c>
      <c r="BJ63" s="48">
        <v>26</v>
      </c>
      <c r="BK63" s="49">
        <v>96.29629629629629</v>
      </c>
      <c r="BL63" s="48">
        <v>27</v>
      </c>
    </row>
    <row r="64" spans="1:64" ht="15">
      <c r="A64" s="64" t="s">
        <v>238</v>
      </c>
      <c r="B64" s="64" t="s">
        <v>354</v>
      </c>
      <c r="C64" s="65" t="s">
        <v>4080</v>
      </c>
      <c r="D64" s="66">
        <v>5</v>
      </c>
      <c r="E64" s="67" t="s">
        <v>136</v>
      </c>
      <c r="F64" s="68">
        <v>28.42857142857143</v>
      </c>
      <c r="G64" s="65"/>
      <c r="H64" s="69"/>
      <c r="I64" s="70"/>
      <c r="J64" s="70"/>
      <c r="K64" s="34" t="s">
        <v>65</v>
      </c>
      <c r="L64" s="77">
        <v>64</v>
      </c>
      <c r="M64" s="77"/>
      <c r="N64" s="72"/>
      <c r="O64" s="79" t="s">
        <v>379</v>
      </c>
      <c r="P64" s="81">
        <v>43627.69950231481</v>
      </c>
      <c r="Q64" s="79" t="s">
        <v>431</v>
      </c>
      <c r="R64" s="79"/>
      <c r="S64" s="79"/>
      <c r="T64" s="79" t="s">
        <v>745</v>
      </c>
      <c r="U64" s="79"/>
      <c r="V64" s="83" t="s">
        <v>855</v>
      </c>
      <c r="W64" s="81">
        <v>43627.69950231481</v>
      </c>
      <c r="X64" s="83" t="s">
        <v>1010</v>
      </c>
      <c r="Y64" s="79"/>
      <c r="Z64" s="79"/>
      <c r="AA64" s="85" t="s">
        <v>1381</v>
      </c>
      <c r="AB64" s="85" t="s">
        <v>1676</v>
      </c>
      <c r="AC64" s="79" t="b">
        <v>0</v>
      </c>
      <c r="AD64" s="79">
        <v>1</v>
      </c>
      <c r="AE64" s="85" t="s">
        <v>1713</v>
      </c>
      <c r="AF64" s="79" t="b">
        <v>0</v>
      </c>
      <c r="AG64" s="79" t="s">
        <v>1727</v>
      </c>
      <c r="AH64" s="79"/>
      <c r="AI64" s="85" t="s">
        <v>1711</v>
      </c>
      <c r="AJ64" s="79" t="b">
        <v>0</v>
      </c>
      <c r="AK64" s="79">
        <v>0</v>
      </c>
      <c r="AL64" s="85" t="s">
        <v>1711</v>
      </c>
      <c r="AM64" s="79" t="s">
        <v>1736</v>
      </c>
      <c r="AN64" s="79" t="b">
        <v>0</v>
      </c>
      <c r="AO64" s="85" t="s">
        <v>1676</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1</v>
      </c>
      <c r="BE64" s="49">
        <v>4</v>
      </c>
      <c r="BF64" s="48">
        <v>1</v>
      </c>
      <c r="BG64" s="49">
        <v>4</v>
      </c>
      <c r="BH64" s="48">
        <v>0</v>
      </c>
      <c r="BI64" s="49">
        <v>0</v>
      </c>
      <c r="BJ64" s="48">
        <v>23</v>
      </c>
      <c r="BK64" s="49">
        <v>92</v>
      </c>
      <c r="BL64" s="48">
        <v>25</v>
      </c>
    </row>
    <row r="65" spans="1:64" ht="15">
      <c r="A65" s="64" t="s">
        <v>238</v>
      </c>
      <c r="B65" s="64" t="s">
        <v>354</v>
      </c>
      <c r="C65" s="65" t="s">
        <v>4080</v>
      </c>
      <c r="D65" s="66">
        <v>5</v>
      </c>
      <c r="E65" s="67" t="s">
        <v>136</v>
      </c>
      <c r="F65" s="68">
        <v>28.42857142857143</v>
      </c>
      <c r="G65" s="65"/>
      <c r="H65" s="69"/>
      <c r="I65" s="70"/>
      <c r="J65" s="70"/>
      <c r="K65" s="34" t="s">
        <v>65</v>
      </c>
      <c r="L65" s="77">
        <v>65</v>
      </c>
      <c r="M65" s="77"/>
      <c r="N65" s="72"/>
      <c r="O65" s="79" t="s">
        <v>379</v>
      </c>
      <c r="P65" s="81">
        <v>43627.71060185185</v>
      </c>
      <c r="Q65" s="79" t="s">
        <v>432</v>
      </c>
      <c r="R65" s="79"/>
      <c r="S65" s="79"/>
      <c r="T65" s="79" t="s">
        <v>745</v>
      </c>
      <c r="U65" s="79"/>
      <c r="V65" s="83" t="s">
        <v>855</v>
      </c>
      <c r="W65" s="81">
        <v>43627.71060185185</v>
      </c>
      <c r="X65" s="83" t="s">
        <v>1011</v>
      </c>
      <c r="Y65" s="79"/>
      <c r="Z65" s="79"/>
      <c r="AA65" s="85" t="s">
        <v>1382</v>
      </c>
      <c r="AB65" s="85" t="s">
        <v>1682</v>
      </c>
      <c r="AC65" s="79" t="b">
        <v>0</v>
      </c>
      <c r="AD65" s="79">
        <v>4</v>
      </c>
      <c r="AE65" s="85" t="s">
        <v>1713</v>
      </c>
      <c r="AF65" s="79" t="b">
        <v>0</v>
      </c>
      <c r="AG65" s="79" t="s">
        <v>1727</v>
      </c>
      <c r="AH65" s="79"/>
      <c r="AI65" s="85" t="s">
        <v>1711</v>
      </c>
      <c r="AJ65" s="79" t="b">
        <v>0</v>
      </c>
      <c r="AK65" s="79">
        <v>0</v>
      </c>
      <c r="AL65" s="85" t="s">
        <v>1711</v>
      </c>
      <c r="AM65" s="79" t="s">
        <v>1736</v>
      </c>
      <c r="AN65" s="79" t="b">
        <v>0</v>
      </c>
      <c r="AO65" s="85" t="s">
        <v>1682</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1</v>
      </c>
      <c r="BE65" s="49">
        <v>7.6923076923076925</v>
      </c>
      <c r="BF65" s="48">
        <v>0</v>
      </c>
      <c r="BG65" s="49">
        <v>0</v>
      </c>
      <c r="BH65" s="48">
        <v>0</v>
      </c>
      <c r="BI65" s="49">
        <v>0</v>
      </c>
      <c r="BJ65" s="48">
        <v>12</v>
      </c>
      <c r="BK65" s="49">
        <v>92.3076923076923</v>
      </c>
      <c r="BL65" s="48">
        <v>13</v>
      </c>
    </row>
    <row r="66" spans="1:64" ht="15">
      <c r="A66" s="64" t="s">
        <v>239</v>
      </c>
      <c r="B66" s="64" t="s">
        <v>354</v>
      </c>
      <c r="C66" s="65" t="s">
        <v>4076</v>
      </c>
      <c r="D66" s="66">
        <v>3</v>
      </c>
      <c r="E66" s="67" t="s">
        <v>132</v>
      </c>
      <c r="F66" s="68">
        <v>35</v>
      </c>
      <c r="G66" s="65"/>
      <c r="H66" s="69"/>
      <c r="I66" s="70"/>
      <c r="J66" s="70"/>
      <c r="K66" s="34" t="s">
        <v>65</v>
      </c>
      <c r="L66" s="77">
        <v>66</v>
      </c>
      <c r="M66" s="77"/>
      <c r="N66" s="72"/>
      <c r="O66" s="79" t="s">
        <v>378</v>
      </c>
      <c r="P66" s="81">
        <v>43627.7109837963</v>
      </c>
      <c r="Q66" s="79" t="s">
        <v>385</v>
      </c>
      <c r="R66" s="79"/>
      <c r="S66" s="79"/>
      <c r="T66" s="79"/>
      <c r="U66" s="79"/>
      <c r="V66" s="83" t="s">
        <v>856</v>
      </c>
      <c r="W66" s="81">
        <v>43627.7109837963</v>
      </c>
      <c r="X66" s="83" t="s">
        <v>1012</v>
      </c>
      <c r="Y66" s="79"/>
      <c r="Z66" s="79"/>
      <c r="AA66" s="85" t="s">
        <v>1383</v>
      </c>
      <c r="AB66" s="79"/>
      <c r="AC66" s="79" t="b">
        <v>0</v>
      </c>
      <c r="AD66" s="79">
        <v>0</v>
      </c>
      <c r="AE66" s="85" t="s">
        <v>1711</v>
      </c>
      <c r="AF66" s="79" t="b">
        <v>0</v>
      </c>
      <c r="AG66" s="79" t="s">
        <v>1727</v>
      </c>
      <c r="AH66" s="79"/>
      <c r="AI66" s="85" t="s">
        <v>1711</v>
      </c>
      <c r="AJ66" s="79" t="b">
        <v>0</v>
      </c>
      <c r="AK66" s="79">
        <v>6</v>
      </c>
      <c r="AL66" s="85" t="s">
        <v>1676</v>
      </c>
      <c r="AM66" s="79" t="s">
        <v>1736</v>
      </c>
      <c r="AN66" s="79" t="b">
        <v>0</v>
      </c>
      <c r="AO66" s="85" t="s">
        <v>1676</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20</v>
      </c>
      <c r="BK66" s="49">
        <v>100</v>
      </c>
      <c r="BL66" s="48">
        <v>20</v>
      </c>
    </row>
    <row r="67" spans="1:64" ht="15">
      <c r="A67" s="64" t="s">
        <v>240</v>
      </c>
      <c r="B67" s="64" t="s">
        <v>354</v>
      </c>
      <c r="C67" s="65" t="s">
        <v>4076</v>
      </c>
      <c r="D67" s="66">
        <v>3</v>
      </c>
      <c r="E67" s="67" t="s">
        <v>132</v>
      </c>
      <c r="F67" s="68">
        <v>35</v>
      </c>
      <c r="G67" s="65"/>
      <c r="H67" s="69"/>
      <c r="I67" s="70"/>
      <c r="J67" s="70"/>
      <c r="K67" s="34" t="s">
        <v>65</v>
      </c>
      <c r="L67" s="77">
        <v>67</v>
      </c>
      <c r="M67" s="77"/>
      <c r="N67" s="72"/>
      <c r="O67" s="79" t="s">
        <v>378</v>
      </c>
      <c r="P67" s="81">
        <v>43627.71104166667</v>
      </c>
      <c r="Q67" s="79" t="s">
        <v>433</v>
      </c>
      <c r="R67" s="79"/>
      <c r="S67" s="79"/>
      <c r="T67" s="79" t="s">
        <v>745</v>
      </c>
      <c r="U67" s="83" t="s">
        <v>787</v>
      </c>
      <c r="V67" s="83" t="s">
        <v>787</v>
      </c>
      <c r="W67" s="81">
        <v>43627.71104166667</v>
      </c>
      <c r="X67" s="83" t="s">
        <v>1013</v>
      </c>
      <c r="Y67" s="79"/>
      <c r="Z67" s="79"/>
      <c r="AA67" s="85" t="s">
        <v>1384</v>
      </c>
      <c r="AB67" s="79"/>
      <c r="AC67" s="79" t="b">
        <v>0</v>
      </c>
      <c r="AD67" s="79">
        <v>0</v>
      </c>
      <c r="AE67" s="85" t="s">
        <v>1711</v>
      </c>
      <c r="AF67" s="79" t="b">
        <v>0</v>
      </c>
      <c r="AG67" s="79" t="s">
        <v>1727</v>
      </c>
      <c r="AH67" s="79"/>
      <c r="AI67" s="85" t="s">
        <v>1711</v>
      </c>
      <c r="AJ67" s="79" t="b">
        <v>0</v>
      </c>
      <c r="AK67" s="79">
        <v>6</v>
      </c>
      <c r="AL67" s="85" t="s">
        <v>1680</v>
      </c>
      <c r="AM67" s="79" t="s">
        <v>1737</v>
      </c>
      <c r="AN67" s="79" t="b">
        <v>0</v>
      </c>
      <c r="AO67" s="85" t="s">
        <v>1680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6.25</v>
      </c>
      <c r="BF67" s="48">
        <v>0</v>
      </c>
      <c r="BG67" s="49">
        <v>0</v>
      </c>
      <c r="BH67" s="48">
        <v>0</v>
      </c>
      <c r="BI67" s="49">
        <v>0</v>
      </c>
      <c r="BJ67" s="48">
        <v>15</v>
      </c>
      <c r="BK67" s="49">
        <v>93.75</v>
      </c>
      <c r="BL67" s="48">
        <v>16</v>
      </c>
    </row>
    <row r="68" spans="1:64" ht="15">
      <c r="A68" s="64" t="s">
        <v>241</v>
      </c>
      <c r="B68" s="64" t="s">
        <v>354</v>
      </c>
      <c r="C68" s="65" t="s">
        <v>4078</v>
      </c>
      <c r="D68" s="66">
        <v>4</v>
      </c>
      <c r="E68" s="67" t="s">
        <v>136</v>
      </c>
      <c r="F68" s="68">
        <v>31.714285714285715</v>
      </c>
      <c r="G68" s="65"/>
      <c r="H68" s="69"/>
      <c r="I68" s="70"/>
      <c r="J68" s="70"/>
      <c r="K68" s="34" t="s">
        <v>65</v>
      </c>
      <c r="L68" s="77">
        <v>68</v>
      </c>
      <c r="M68" s="77"/>
      <c r="N68" s="72"/>
      <c r="O68" s="79" t="s">
        <v>378</v>
      </c>
      <c r="P68" s="81">
        <v>43627.70820601852</v>
      </c>
      <c r="Q68" s="79" t="s">
        <v>434</v>
      </c>
      <c r="R68" s="79"/>
      <c r="S68" s="79"/>
      <c r="T68" s="79" t="s">
        <v>745</v>
      </c>
      <c r="U68" s="83" t="s">
        <v>788</v>
      </c>
      <c r="V68" s="83" t="s">
        <v>788</v>
      </c>
      <c r="W68" s="81">
        <v>43627.70820601852</v>
      </c>
      <c r="X68" s="83" t="s">
        <v>1014</v>
      </c>
      <c r="Y68" s="79"/>
      <c r="Z68" s="79"/>
      <c r="AA68" s="85" t="s">
        <v>1385</v>
      </c>
      <c r="AB68" s="79"/>
      <c r="AC68" s="79" t="b">
        <v>0</v>
      </c>
      <c r="AD68" s="79">
        <v>0</v>
      </c>
      <c r="AE68" s="85" t="s">
        <v>1711</v>
      </c>
      <c r="AF68" s="79" t="b">
        <v>0</v>
      </c>
      <c r="AG68" s="79" t="s">
        <v>1727</v>
      </c>
      <c r="AH68" s="79"/>
      <c r="AI68" s="85" t="s">
        <v>1711</v>
      </c>
      <c r="AJ68" s="79" t="b">
        <v>0</v>
      </c>
      <c r="AK68" s="79">
        <v>2</v>
      </c>
      <c r="AL68" s="85" t="s">
        <v>1677</v>
      </c>
      <c r="AM68" s="79" t="s">
        <v>1737</v>
      </c>
      <c r="AN68" s="79" t="b">
        <v>0</v>
      </c>
      <c r="AO68" s="85" t="s">
        <v>1677</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16</v>
      </c>
      <c r="BK68" s="49">
        <v>100</v>
      </c>
      <c r="BL68" s="48">
        <v>16</v>
      </c>
    </row>
    <row r="69" spans="1:64" ht="15">
      <c r="A69" s="64" t="s">
        <v>241</v>
      </c>
      <c r="B69" s="64" t="s">
        <v>354</v>
      </c>
      <c r="C69" s="65" t="s">
        <v>4078</v>
      </c>
      <c r="D69" s="66">
        <v>4</v>
      </c>
      <c r="E69" s="67" t="s">
        <v>136</v>
      </c>
      <c r="F69" s="68">
        <v>31.714285714285715</v>
      </c>
      <c r="G69" s="65"/>
      <c r="H69" s="69"/>
      <c r="I69" s="70"/>
      <c r="J69" s="70"/>
      <c r="K69" s="34" t="s">
        <v>65</v>
      </c>
      <c r="L69" s="77">
        <v>69</v>
      </c>
      <c r="M69" s="77"/>
      <c r="N69" s="72"/>
      <c r="O69" s="79" t="s">
        <v>378</v>
      </c>
      <c r="P69" s="81">
        <v>43627.711122685185</v>
      </c>
      <c r="Q69" s="79" t="s">
        <v>385</v>
      </c>
      <c r="R69" s="79"/>
      <c r="S69" s="79"/>
      <c r="T69" s="79"/>
      <c r="U69" s="79"/>
      <c r="V69" s="83" t="s">
        <v>857</v>
      </c>
      <c r="W69" s="81">
        <v>43627.711122685185</v>
      </c>
      <c r="X69" s="83" t="s">
        <v>1015</v>
      </c>
      <c r="Y69" s="79"/>
      <c r="Z69" s="79"/>
      <c r="AA69" s="85" t="s">
        <v>1386</v>
      </c>
      <c r="AB69" s="79"/>
      <c r="AC69" s="79" t="b">
        <v>0</v>
      </c>
      <c r="AD69" s="79">
        <v>0</v>
      </c>
      <c r="AE69" s="85" t="s">
        <v>1711</v>
      </c>
      <c r="AF69" s="79" t="b">
        <v>0</v>
      </c>
      <c r="AG69" s="79" t="s">
        <v>1727</v>
      </c>
      <c r="AH69" s="79"/>
      <c r="AI69" s="85" t="s">
        <v>1711</v>
      </c>
      <c r="AJ69" s="79" t="b">
        <v>0</v>
      </c>
      <c r="AK69" s="79">
        <v>6</v>
      </c>
      <c r="AL69" s="85" t="s">
        <v>1676</v>
      </c>
      <c r="AM69" s="79" t="s">
        <v>1737</v>
      </c>
      <c r="AN69" s="79" t="b">
        <v>0</v>
      </c>
      <c r="AO69" s="85" t="s">
        <v>1676</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242</v>
      </c>
      <c r="B70" s="64" t="s">
        <v>354</v>
      </c>
      <c r="C70" s="65" t="s">
        <v>4076</v>
      </c>
      <c r="D70" s="66">
        <v>3</v>
      </c>
      <c r="E70" s="67" t="s">
        <v>132</v>
      </c>
      <c r="F70" s="68">
        <v>35</v>
      </c>
      <c r="G70" s="65"/>
      <c r="H70" s="69"/>
      <c r="I70" s="70"/>
      <c r="J70" s="70"/>
      <c r="K70" s="34" t="s">
        <v>65</v>
      </c>
      <c r="L70" s="77">
        <v>70</v>
      </c>
      <c r="M70" s="77"/>
      <c r="N70" s="72"/>
      <c r="O70" s="79" t="s">
        <v>378</v>
      </c>
      <c r="P70" s="81">
        <v>43627.71420138889</v>
      </c>
      <c r="Q70" s="79" t="s">
        <v>385</v>
      </c>
      <c r="R70" s="79"/>
      <c r="S70" s="79"/>
      <c r="T70" s="79"/>
      <c r="U70" s="79"/>
      <c r="V70" s="83" t="s">
        <v>858</v>
      </c>
      <c r="W70" s="81">
        <v>43627.71420138889</v>
      </c>
      <c r="X70" s="83" t="s">
        <v>1016</v>
      </c>
      <c r="Y70" s="79"/>
      <c r="Z70" s="79"/>
      <c r="AA70" s="85" t="s">
        <v>1387</v>
      </c>
      <c r="AB70" s="79"/>
      <c r="AC70" s="79" t="b">
        <v>0</v>
      </c>
      <c r="AD70" s="79">
        <v>0</v>
      </c>
      <c r="AE70" s="85" t="s">
        <v>1711</v>
      </c>
      <c r="AF70" s="79" t="b">
        <v>0</v>
      </c>
      <c r="AG70" s="79" t="s">
        <v>1727</v>
      </c>
      <c r="AH70" s="79"/>
      <c r="AI70" s="85" t="s">
        <v>1711</v>
      </c>
      <c r="AJ70" s="79" t="b">
        <v>0</v>
      </c>
      <c r="AK70" s="79">
        <v>6</v>
      </c>
      <c r="AL70" s="85" t="s">
        <v>1676</v>
      </c>
      <c r="AM70" s="79" t="s">
        <v>1737</v>
      </c>
      <c r="AN70" s="79" t="b">
        <v>0</v>
      </c>
      <c r="AO70" s="85" t="s">
        <v>1676</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20</v>
      </c>
      <c r="BK70" s="49">
        <v>100</v>
      </c>
      <c r="BL70" s="48">
        <v>20</v>
      </c>
    </row>
    <row r="71" spans="1:64" ht="15">
      <c r="A71" s="64" t="s">
        <v>243</v>
      </c>
      <c r="B71" s="64" t="s">
        <v>243</v>
      </c>
      <c r="C71" s="65" t="s">
        <v>4076</v>
      </c>
      <c r="D71" s="66">
        <v>3</v>
      </c>
      <c r="E71" s="67" t="s">
        <v>132</v>
      </c>
      <c r="F71" s="68">
        <v>35</v>
      </c>
      <c r="G71" s="65"/>
      <c r="H71" s="69"/>
      <c r="I71" s="70"/>
      <c r="J71" s="70"/>
      <c r="K71" s="34" t="s">
        <v>65</v>
      </c>
      <c r="L71" s="77">
        <v>71</v>
      </c>
      <c r="M71" s="77"/>
      <c r="N71" s="72"/>
      <c r="O71" s="79" t="s">
        <v>176</v>
      </c>
      <c r="P71" s="81">
        <v>43627.725902777776</v>
      </c>
      <c r="Q71" s="79" t="s">
        <v>435</v>
      </c>
      <c r="R71" s="83" t="s">
        <v>684</v>
      </c>
      <c r="S71" s="79" t="s">
        <v>733</v>
      </c>
      <c r="T71" s="79" t="s">
        <v>745</v>
      </c>
      <c r="U71" s="79"/>
      <c r="V71" s="83" t="s">
        <v>859</v>
      </c>
      <c r="W71" s="81">
        <v>43627.725902777776</v>
      </c>
      <c r="X71" s="83" t="s">
        <v>1017</v>
      </c>
      <c r="Y71" s="79"/>
      <c r="Z71" s="79"/>
      <c r="AA71" s="85" t="s">
        <v>1388</v>
      </c>
      <c r="AB71" s="79"/>
      <c r="AC71" s="79" t="b">
        <v>0</v>
      </c>
      <c r="AD71" s="79">
        <v>0</v>
      </c>
      <c r="AE71" s="85" t="s">
        <v>1711</v>
      </c>
      <c r="AF71" s="79" t="b">
        <v>1</v>
      </c>
      <c r="AG71" s="79" t="s">
        <v>1727</v>
      </c>
      <c r="AH71" s="79"/>
      <c r="AI71" s="85" t="s">
        <v>1682</v>
      </c>
      <c r="AJ71" s="79" t="b">
        <v>0</v>
      </c>
      <c r="AK71" s="79">
        <v>0</v>
      </c>
      <c r="AL71" s="85" t="s">
        <v>1711</v>
      </c>
      <c r="AM71" s="79" t="s">
        <v>1735</v>
      </c>
      <c r="AN71" s="79" t="b">
        <v>0</v>
      </c>
      <c r="AO71" s="85" t="s">
        <v>1388</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9.090909090909092</v>
      </c>
      <c r="BF71" s="48">
        <v>0</v>
      </c>
      <c r="BG71" s="49">
        <v>0</v>
      </c>
      <c r="BH71" s="48">
        <v>0</v>
      </c>
      <c r="BI71" s="49">
        <v>0</v>
      </c>
      <c r="BJ71" s="48">
        <v>10</v>
      </c>
      <c r="BK71" s="49">
        <v>90.9090909090909</v>
      </c>
      <c r="BL71" s="48">
        <v>11</v>
      </c>
    </row>
    <row r="72" spans="1:64" ht="15">
      <c r="A72" s="64" t="s">
        <v>244</v>
      </c>
      <c r="B72" s="64" t="s">
        <v>354</v>
      </c>
      <c r="C72" s="65" t="s">
        <v>4078</v>
      </c>
      <c r="D72" s="66">
        <v>4</v>
      </c>
      <c r="E72" s="67" t="s">
        <v>136</v>
      </c>
      <c r="F72" s="68">
        <v>31.714285714285715</v>
      </c>
      <c r="G72" s="65"/>
      <c r="H72" s="69"/>
      <c r="I72" s="70"/>
      <c r="J72" s="70"/>
      <c r="K72" s="34" t="s">
        <v>65</v>
      </c>
      <c r="L72" s="77">
        <v>72</v>
      </c>
      <c r="M72" s="77"/>
      <c r="N72" s="72"/>
      <c r="O72" s="79" t="s">
        <v>378</v>
      </c>
      <c r="P72" s="81">
        <v>43627.74115740741</v>
      </c>
      <c r="Q72" s="79" t="s">
        <v>436</v>
      </c>
      <c r="R72" s="79"/>
      <c r="S72" s="79"/>
      <c r="T72" s="79"/>
      <c r="U72" s="79"/>
      <c r="V72" s="83" t="s">
        <v>860</v>
      </c>
      <c r="W72" s="81">
        <v>43627.74115740741</v>
      </c>
      <c r="X72" s="83" t="s">
        <v>1018</v>
      </c>
      <c r="Y72" s="79"/>
      <c r="Z72" s="79"/>
      <c r="AA72" s="85" t="s">
        <v>1389</v>
      </c>
      <c r="AB72" s="79"/>
      <c r="AC72" s="79" t="b">
        <v>0</v>
      </c>
      <c r="AD72" s="79">
        <v>0</v>
      </c>
      <c r="AE72" s="85" t="s">
        <v>1711</v>
      </c>
      <c r="AF72" s="79" t="b">
        <v>0</v>
      </c>
      <c r="AG72" s="79" t="s">
        <v>1727</v>
      </c>
      <c r="AH72" s="79"/>
      <c r="AI72" s="85" t="s">
        <v>1711</v>
      </c>
      <c r="AJ72" s="79" t="b">
        <v>0</v>
      </c>
      <c r="AK72" s="79">
        <v>2</v>
      </c>
      <c r="AL72" s="85" t="s">
        <v>1591</v>
      </c>
      <c r="AM72" s="79" t="s">
        <v>1736</v>
      </c>
      <c r="AN72" s="79" t="b">
        <v>0</v>
      </c>
      <c r="AO72" s="85" t="s">
        <v>1591</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244</v>
      </c>
      <c r="B73" s="64" t="s">
        <v>338</v>
      </c>
      <c r="C73" s="65" t="s">
        <v>4076</v>
      </c>
      <c r="D73" s="66">
        <v>3</v>
      </c>
      <c r="E73" s="67" t="s">
        <v>132</v>
      </c>
      <c r="F73" s="68">
        <v>35</v>
      </c>
      <c r="G73" s="65"/>
      <c r="H73" s="69"/>
      <c r="I73" s="70"/>
      <c r="J73" s="70"/>
      <c r="K73" s="34" t="s">
        <v>65</v>
      </c>
      <c r="L73" s="77">
        <v>73</v>
      </c>
      <c r="M73" s="77"/>
      <c r="N73" s="72"/>
      <c r="O73" s="79" t="s">
        <v>378</v>
      </c>
      <c r="P73" s="81">
        <v>43627.74115740741</v>
      </c>
      <c r="Q73" s="79" t="s">
        <v>436</v>
      </c>
      <c r="R73" s="79"/>
      <c r="S73" s="79"/>
      <c r="T73" s="79"/>
      <c r="U73" s="79"/>
      <c r="V73" s="83" t="s">
        <v>860</v>
      </c>
      <c r="W73" s="81">
        <v>43627.74115740741</v>
      </c>
      <c r="X73" s="83" t="s">
        <v>1018</v>
      </c>
      <c r="Y73" s="79"/>
      <c r="Z73" s="79"/>
      <c r="AA73" s="85" t="s">
        <v>1389</v>
      </c>
      <c r="AB73" s="79"/>
      <c r="AC73" s="79" t="b">
        <v>0</v>
      </c>
      <c r="AD73" s="79">
        <v>0</v>
      </c>
      <c r="AE73" s="85" t="s">
        <v>1711</v>
      </c>
      <c r="AF73" s="79" t="b">
        <v>0</v>
      </c>
      <c r="AG73" s="79" t="s">
        <v>1727</v>
      </c>
      <c r="AH73" s="79"/>
      <c r="AI73" s="85" t="s">
        <v>1711</v>
      </c>
      <c r="AJ73" s="79" t="b">
        <v>0</v>
      </c>
      <c r="AK73" s="79">
        <v>2</v>
      </c>
      <c r="AL73" s="85" t="s">
        <v>1591</v>
      </c>
      <c r="AM73" s="79" t="s">
        <v>1736</v>
      </c>
      <c r="AN73" s="79" t="b">
        <v>0</v>
      </c>
      <c r="AO73" s="85" t="s">
        <v>1591</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20</v>
      </c>
      <c r="BK73" s="49">
        <v>100</v>
      </c>
      <c r="BL73" s="48">
        <v>20</v>
      </c>
    </row>
    <row r="74" spans="1:64" ht="15">
      <c r="A74" s="64" t="s">
        <v>244</v>
      </c>
      <c r="B74" s="64" t="s">
        <v>354</v>
      </c>
      <c r="C74" s="65" t="s">
        <v>4078</v>
      </c>
      <c r="D74" s="66">
        <v>4</v>
      </c>
      <c r="E74" s="67" t="s">
        <v>136</v>
      </c>
      <c r="F74" s="68">
        <v>31.714285714285715</v>
      </c>
      <c r="G74" s="65"/>
      <c r="H74" s="69"/>
      <c r="I74" s="70"/>
      <c r="J74" s="70"/>
      <c r="K74" s="34" t="s">
        <v>65</v>
      </c>
      <c r="L74" s="77">
        <v>74</v>
      </c>
      <c r="M74" s="77"/>
      <c r="N74" s="72"/>
      <c r="O74" s="79" t="s">
        <v>378</v>
      </c>
      <c r="P74" s="81">
        <v>43627.741574074076</v>
      </c>
      <c r="Q74" s="79" t="s">
        <v>437</v>
      </c>
      <c r="R74" s="79"/>
      <c r="S74" s="79"/>
      <c r="T74" s="79"/>
      <c r="U74" s="79"/>
      <c r="V74" s="83" t="s">
        <v>860</v>
      </c>
      <c r="W74" s="81">
        <v>43627.741574074076</v>
      </c>
      <c r="X74" s="83" t="s">
        <v>1019</v>
      </c>
      <c r="Y74" s="79"/>
      <c r="Z74" s="79"/>
      <c r="AA74" s="85" t="s">
        <v>1390</v>
      </c>
      <c r="AB74" s="79"/>
      <c r="AC74" s="79" t="b">
        <v>0</v>
      </c>
      <c r="AD74" s="79">
        <v>0</v>
      </c>
      <c r="AE74" s="85" t="s">
        <v>1711</v>
      </c>
      <c r="AF74" s="79" t="b">
        <v>0</v>
      </c>
      <c r="AG74" s="79" t="s">
        <v>1727</v>
      </c>
      <c r="AH74" s="79"/>
      <c r="AI74" s="85" t="s">
        <v>1711</v>
      </c>
      <c r="AJ74" s="79" t="b">
        <v>0</v>
      </c>
      <c r="AK74" s="79">
        <v>2</v>
      </c>
      <c r="AL74" s="85" t="s">
        <v>1588</v>
      </c>
      <c r="AM74" s="79" t="s">
        <v>1736</v>
      </c>
      <c r="AN74" s="79" t="b">
        <v>0</v>
      </c>
      <c r="AO74" s="85" t="s">
        <v>1588</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244</v>
      </c>
      <c r="B75" s="64" t="s">
        <v>337</v>
      </c>
      <c r="C75" s="65" t="s">
        <v>4076</v>
      </c>
      <c r="D75" s="66">
        <v>3</v>
      </c>
      <c r="E75" s="67" t="s">
        <v>132</v>
      </c>
      <c r="F75" s="68">
        <v>35</v>
      </c>
      <c r="G75" s="65"/>
      <c r="H75" s="69"/>
      <c r="I75" s="70"/>
      <c r="J75" s="70"/>
      <c r="K75" s="34" t="s">
        <v>65</v>
      </c>
      <c r="L75" s="77">
        <v>75</v>
      </c>
      <c r="M75" s="77"/>
      <c r="N75" s="72"/>
      <c r="O75" s="79" t="s">
        <v>378</v>
      </c>
      <c r="P75" s="81">
        <v>43627.741574074076</v>
      </c>
      <c r="Q75" s="79" t="s">
        <v>437</v>
      </c>
      <c r="R75" s="79"/>
      <c r="S75" s="79"/>
      <c r="T75" s="79"/>
      <c r="U75" s="79"/>
      <c r="V75" s="83" t="s">
        <v>860</v>
      </c>
      <c r="W75" s="81">
        <v>43627.741574074076</v>
      </c>
      <c r="X75" s="83" t="s">
        <v>1019</v>
      </c>
      <c r="Y75" s="79"/>
      <c r="Z75" s="79"/>
      <c r="AA75" s="85" t="s">
        <v>1390</v>
      </c>
      <c r="AB75" s="79"/>
      <c r="AC75" s="79" t="b">
        <v>0</v>
      </c>
      <c r="AD75" s="79">
        <v>0</v>
      </c>
      <c r="AE75" s="85" t="s">
        <v>1711</v>
      </c>
      <c r="AF75" s="79" t="b">
        <v>0</v>
      </c>
      <c r="AG75" s="79" t="s">
        <v>1727</v>
      </c>
      <c r="AH75" s="79"/>
      <c r="AI75" s="85" t="s">
        <v>1711</v>
      </c>
      <c r="AJ75" s="79" t="b">
        <v>0</v>
      </c>
      <c r="AK75" s="79">
        <v>2</v>
      </c>
      <c r="AL75" s="85" t="s">
        <v>1588</v>
      </c>
      <c r="AM75" s="79" t="s">
        <v>1736</v>
      </c>
      <c r="AN75" s="79" t="b">
        <v>0</v>
      </c>
      <c r="AO75" s="85" t="s">
        <v>1588</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21</v>
      </c>
      <c r="BK75" s="49">
        <v>100</v>
      </c>
      <c r="BL75" s="48">
        <v>21</v>
      </c>
    </row>
    <row r="76" spans="1:64" ht="15">
      <c r="A76" s="64" t="s">
        <v>245</v>
      </c>
      <c r="B76" s="64" t="s">
        <v>354</v>
      </c>
      <c r="C76" s="65" t="s">
        <v>4076</v>
      </c>
      <c r="D76" s="66">
        <v>3</v>
      </c>
      <c r="E76" s="67" t="s">
        <v>132</v>
      </c>
      <c r="F76" s="68">
        <v>35</v>
      </c>
      <c r="G76" s="65"/>
      <c r="H76" s="69"/>
      <c r="I76" s="70"/>
      <c r="J76" s="70"/>
      <c r="K76" s="34" t="s">
        <v>65</v>
      </c>
      <c r="L76" s="77">
        <v>76</v>
      </c>
      <c r="M76" s="77"/>
      <c r="N76" s="72"/>
      <c r="O76" s="79" t="s">
        <v>378</v>
      </c>
      <c r="P76" s="81">
        <v>43627.74969907408</v>
      </c>
      <c r="Q76" s="79" t="s">
        <v>438</v>
      </c>
      <c r="R76" s="79"/>
      <c r="S76" s="79"/>
      <c r="T76" s="79" t="s">
        <v>745</v>
      </c>
      <c r="U76" s="79"/>
      <c r="V76" s="83" t="s">
        <v>861</v>
      </c>
      <c r="W76" s="81">
        <v>43627.74969907408</v>
      </c>
      <c r="X76" s="83" t="s">
        <v>1020</v>
      </c>
      <c r="Y76" s="79"/>
      <c r="Z76" s="79"/>
      <c r="AA76" s="85" t="s">
        <v>1391</v>
      </c>
      <c r="AB76" s="79"/>
      <c r="AC76" s="79" t="b">
        <v>0</v>
      </c>
      <c r="AD76" s="79">
        <v>0</v>
      </c>
      <c r="AE76" s="85" t="s">
        <v>1711</v>
      </c>
      <c r="AF76" s="79" t="b">
        <v>0</v>
      </c>
      <c r="AG76" s="79" t="s">
        <v>1727</v>
      </c>
      <c r="AH76" s="79"/>
      <c r="AI76" s="85" t="s">
        <v>1711</v>
      </c>
      <c r="AJ76" s="79" t="b">
        <v>0</v>
      </c>
      <c r="AK76" s="79">
        <v>7</v>
      </c>
      <c r="AL76" s="85" t="s">
        <v>1681</v>
      </c>
      <c r="AM76" s="79" t="s">
        <v>1735</v>
      </c>
      <c r="AN76" s="79" t="b">
        <v>0</v>
      </c>
      <c r="AO76" s="85" t="s">
        <v>1681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1</v>
      </c>
      <c r="BG76" s="49">
        <v>4.3478260869565215</v>
      </c>
      <c r="BH76" s="48">
        <v>0</v>
      </c>
      <c r="BI76" s="49">
        <v>0</v>
      </c>
      <c r="BJ76" s="48">
        <v>22</v>
      </c>
      <c r="BK76" s="49">
        <v>95.65217391304348</v>
      </c>
      <c r="BL76" s="48">
        <v>23</v>
      </c>
    </row>
    <row r="77" spans="1:64" ht="15">
      <c r="A77" s="64" t="s">
        <v>246</v>
      </c>
      <c r="B77" s="64" t="s">
        <v>354</v>
      </c>
      <c r="C77" s="65" t="s">
        <v>4078</v>
      </c>
      <c r="D77" s="66">
        <v>4</v>
      </c>
      <c r="E77" s="67" t="s">
        <v>136</v>
      </c>
      <c r="F77" s="68">
        <v>31.714285714285715</v>
      </c>
      <c r="G77" s="65"/>
      <c r="H77" s="69"/>
      <c r="I77" s="70"/>
      <c r="J77" s="70"/>
      <c r="K77" s="34" t="s">
        <v>65</v>
      </c>
      <c r="L77" s="77">
        <v>77</v>
      </c>
      <c r="M77" s="77"/>
      <c r="N77" s="72"/>
      <c r="O77" s="79" t="s">
        <v>378</v>
      </c>
      <c r="P77" s="81">
        <v>43627.70486111111</v>
      </c>
      <c r="Q77" s="79" t="s">
        <v>438</v>
      </c>
      <c r="R77" s="79"/>
      <c r="S77" s="79"/>
      <c r="T77" s="79" t="s">
        <v>745</v>
      </c>
      <c r="U77" s="79"/>
      <c r="V77" s="83" t="s">
        <v>862</v>
      </c>
      <c r="W77" s="81">
        <v>43627.70486111111</v>
      </c>
      <c r="X77" s="83" t="s">
        <v>1021</v>
      </c>
      <c r="Y77" s="79"/>
      <c r="Z77" s="79"/>
      <c r="AA77" s="85" t="s">
        <v>1392</v>
      </c>
      <c r="AB77" s="79"/>
      <c r="AC77" s="79" t="b">
        <v>0</v>
      </c>
      <c r="AD77" s="79">
        <v>0</v>
      </c>
      <c r="AE77" s="85" t="s">
        <v>1711</v>
      </c>
      <c r="AF77" s="79" t="b">
        <v>0</v>
      </c>
      <c r="AG77" s="79" t="s">
        <v>1727</v>
      </c>
      <c r="AH77" s="79"/>
      <c r="AI77" s="85" t="s">
        <v>1711</v>
      </c>
      <c r="AJ77" s="79" t="b">
        <v>0</v>
      </c>
      <c r="AK77" s="79">
        <v>7</v>
      </c>
      <c r="AL77" s="85" t="s">
        <v>1681</v>
      </c>
      <c r="AM77" s="79" t="s">
        <v>1737</v>
      </c>
      <c r="AN77" s="79" t="b">
        <v>0</v>
      </c>
      <c r="AO77" s="85" t="s">
        <v>1681</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v>0</v>
      </c>
      <c r="BE77" s="49">
        <v>0</v>
      </c>
      <c r="BF77" s="48">
        <v>1</v>
      </c>
      <c r="BG77" s="49">
        <v>4.3478260869565215</v>
      </c>
      <c r="BH77" s="48">
        <v>0</v>
      </c>
      <c r="BI77" s="49">
        <v>0</v>
      </c>
      <c r="BJ77" s="48">
        <v>22</v>
      </c>
      <c r="BK77" s="49">
        <v>95.65217391304348</v>
      </c>
      <c r="BL77" s="48">
        <v>23</v>
      </c>
    </row>
    <row r="78" spans="1:64" ht="15">
      <c r="A78" s="64" t="s">
        <v>246</v>
      </c>
      <c r="B78" s="64" t="s">
        <v>354</v>
      </c>
      <c r="C78" s="65" t="s">
        <v>4078</v>
      </c>
      <c r="D78" s="66">
        <v>4</v>
      </c>
      <c r="E78" s="67" t="s">
        <v>136</v>
      </c>
      <c r="F78" s="68">
        <v>31.714285714285715</v>
      </c>
      <c r="G78" s="65"/>
      <c r="H78" s="69"/>
      <c r="I78" s="70"/>
      <c r="J78" s="70"/>
      <c r="K78" s="34" t="s">
        <v>65</v>
      </c>
      <c r="L78" s="77">
        <v>78</v>
      </c>
      <c r="M78" s="77"/>
      <c r="N78" s="72"/>
      <c r="O78" s="79" t="s">
        <v>378</v>
      </c>
      <c r="P78" s="81">
        <v>43627.75488425926</v>
      </c>
      <c r="Q78" s="79" t="s">
        <v>433</v>
      </c>
      <c r="R78" s="79"/>
      <c r="S78" s="79"/>
      <c r="T78" s="79" t="s">
        <v>745</v>
      </c>
      <c r="U78" s="83" t="s">
        <v>787</v>
      </c>
      <c r="V78" s="83" t="s">
        <v>787</v>
      </c>
      <c r="W78" s="81">
        <v>43627.75488425926</v>
      </c>
      <c r="X78" s="83" t="s">
        <v>1022</v>
      </c>
      <c r="Y78" s="79"/>
      <c r="Z78" s="79"/>
      <c r="AA78" s="85" t="s">
        <v>1393</v>
      </c>
      <c r="AB78" s="79"/>
      <c r="AC78" s="79" t="b">
        <v>0</v>
      </c>
      <c r="AD78" s="79">
        <v>0</v>
      </c>
      <c r="AE78" s="85" t="s">
        <v>1711</v>
      </c>
      <c r="AF78" s="79" t="b">
        <v>0</v>
      </c>
      <c r="AG78" s="79" t="s">
        <v>1727</v>
      </c>
      <c r="AH78" s="79"/>
      <c r="AI78" s="85" t="s">
        <v>1711</v>
      </c>
      <c r="AJ78" s="79" t="b">
        <v>0</v>
      </c>
      <c r="AK78" s="79">
        <v>6</v>
      </c>
      <c r="AL78" s="85" t="s">
        <v>1680</v>
      </c>
      <c r="AM78" s="79" t="s">
        <v>1737</v>
      </c>
      <c r="AN78" s="79" t="b">
        <v>0</v>
      </c>
      <c r="AO78" s="85" t="s">
        <v>1680</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1</v>
      </c>
      <c r="BE78" s="49">
        <v>6.25</v>
      </c>
      <c r="BF78" s="48">
        <v>0</v>
      </c>
      <c r="BG78" s="49">
        <v>0</v>
      </c>
      <c r="BH78" s="48">
        <v>0</v>
      </c>
      <c r="BI78" s="49">
        <v>0</v>
      </c>
      <c r="BJ78" s="48">
        <v>15</v>
      </c>
      <c r="BK78" s="49">
        <v>93.75</v>
      </c>
      <c r="BL78" s="48">
        <v>16</v>
      </c>
    </row>
    <row r="79" spans="1:64" ht="15">
      <c r="A79" s="64" t="s">
        <v>247</v>
      </c>
      <c r="B79" s="64" t="s">
        <v>366</v>
      </c>
      <c r="C79" s="65" t="s">
        <v>4076</v>
      </c>
      <c r="D79" s="66">
        <v>3</v>
      </c>
      <c r="E79" s="67" t="s">
        <v>132</v>
      </c>
      <c r="F79" s="68">
        <v>35</v>
      </c>
      <c r="G79" s="65"/>
      <c r="H79" s="69"/>
      <c r="I79" s="70"/>
      <c r="J79" s="70"/>
      <c r="K79" s="34" t="s">
        <v>65</v>
      </c>
      <c r="L79" s="77">
        <v>79</v>
      </c>
      <c r="M79" s="77"/>
      <c r="N79" s="72"/>
      <c r="O79" s="79" t="s">
        <v>378</v>
      </c>
      <c r="P79" s="81">
        <v>43627.757048611114</v>
      </c>
      <c r="Q79" s="79" t="s">
        <v>388</v>
      </c>
      <c r="R79" s="79"/>
      <c r="S79" s="79"/>
      <c r="T79" s="79" t="s">
        <v>746</v>
      </c>
      <c r="U79" s="79"/>
      <c r="V79" s="83" t="s">
        <v>863</v>
      </c>
      <c r="W79" s="81">
        <v>43627.757048611114</v>
      </c>
      <c r="X79" s="83" t="s">
        <v>1023</v>
      </c>
      <c r="Y79" s="79"/>
      <c r="Z79" s="79"/>
      <c r="AA79" s="85" t="s">
        <v>1394</v>
      </c>
      <c r="AB79" s="79"/>
      <c r="AC79" s="79" t="b">
        <v>0</v>
      </c>
      <c r="AD79" s="79">
        <v>0</v>
      </c>
      <c r="AE79" s="85" t="s">
        <v>1711</v>
      </c>
      <c r="AF79" s="79" t="b">
        <v>1</v>
      </c>
      <c r="AG79" s="79" t="s">
        <v>1727</v>
      </c>
      <c r="AH79" s="79"/>
      <c r="AI79" s="85" t="s">
        <v>1730</v>
      </c>
      <c r="AJ79" s="79" t="b">
        <v>0</v>
      </c>
      <c r="AK79" s="79">
        <v>7</v>
      </c>
      <c r="AL79" s="85" t="s">
        <v>1671</v>
      </c>
      <c r="AM79" s="79" t="s">
        <v>1739</v>
      </c>
      <c r="AN79" s="79" t="b">
        <v>0</v>
      </c>
      <c r="AO79" s="85" t="s">
        <v>1671</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247</v>
      </c>
      <c r="B80" s="64" t="s">
        <v>362</v>
      </c>
      <c r="C80" s="65" t="s">
        <v>4076</v>
      </c>
      <c r="D80" s="66">
        <v>3</v>
      </c>
      <c r="E80" s="67" t="s">
        <v>132</v>
      </c>
      <c r="F80" s="68">
        <v>35</v>
      </c>
      <c r="G80" s="65"/>
      <c r="H80" s="69"/>
      <c r="I80" s="70"/>
      <c r="J80" s="70"/>
      <c r="K80" s="34" t="s">
        <v>65</v>
      </c>
      <c r="L80" s="77">
        <v>80</v>
      </c>
      <c r="M80" s="77"/>
      <c r="N80" s="72"/>
      <c r="O80" s="79" t="s">
        <v>378</v>
      </c>
      <c r="P80" s="81">
        <v>43627.757048611114</v>
      </c>
      <c r="Q80" s="79" t="s">
        <v>388</v>
      </c>
      <c r="R80" s="79"/>
      <c r="S80" s="79"/>
      <c r="T80" s="79" t="s">
        <v>746</v>
      </c>
      <c r="U80" s="79"/>
      <c r="V80" s="83" t="s">
        <v>863</v>
      </c>
      <c r="W80" s="81">
        <v>43627.757048611114</v>
      </c>
      <c r="X80" s="83" t="s">
        <v>1023</v>
      </c>
      <c r="Y80" s="79"/>
      <c r="Z80" s="79"/>
      <c r="AA80" s="85" t="s">
        <v>1394</v>
      </c>
      <c r="AB80" s="79"/>
      <c r="AC80" s="79" t="b">
        <v>0</v>
      </c>
      <c r="AD80" s="79">
        <v>0</v>
      </c>
      <c r="AE80" s="85" t="s">
        <v>1711</v>
      </c>
      <c r="AF80" s="79" t="b">
        <v>1</v>
      </c>
      <c r="AG80" s="79" t="s">
        <v>1727</v>
      </c>
      <c r="AH80" s="79"/>
      <c r="AI80" s="85" t="s">
        <v>1730</v>
      </c>
      <c r="AJ80" s="79" t="b">
        <v>0</v>
      </c>
      <c r="AK80" s="79">
        <v>7</v>
      </c>
      <c r="AL80" s="85" t="s">
        <v>1671</v>
      </c>
      <c r="AM80" s="79" t="s">
        <v>1739</v>
      </c>
      <c r="AN80" s="79" t="b">
        <v>0</v>
      </c>
      <c r="AO80" s="85" t="s">
        <v>1671</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1</v>
      </c>
      <c r="BE80" s="49">
        <v>4.3478260869565215</v>
      </c>
      <c r="BF80" s="48">
        <v>0</v>
      </c>
      <c r="BG80" s="49">
        <v>0</v>
      </c>
      <c r="BH80" s="48">
        <v>0</v>
      </c>
      <c r="BI80" s="49">
        <v>0</v>
      </c>
      <c r="BJ80" s="48">
        <v>22</v>
      </c>
      <c r="BK80" s="49">
        <v>95.65217391304348</v>
      </c>
      <c r="BL80" s="48">
        <v>23</v>
      </c>
    </row>
    <row r="81" spans="1:64" ht="15">
      <c r="A81" s="64" t="s">
        <v>248</v>
      </c>
      <c r="B81" s="64" t="s">
        <v>370</v>
      </c>
      <c r="C81" s="65" t="s">
        <v>4076</v>
      </c>
      <c r="D81" s="66">
        <v>3</v>
      </c>
      <c r="E81" s="67" t="s">
        <v>132</v>
      </c>
      <c r="F81" s="68">
        <v>35</v>
      </c>
      <c r="G81" s="65"/>
      <c r="H81" s="69"/>
      <c r="I81" s="70"/>
      <c r="J81" s="70"/>
      <c r="K81" s="34" t="s">
        <v>65</v>
      </c>
      <c r="L81" s="77">
        <v>81</v>
      </c>
      <c r="M81" s="77"/>
      <c r="N81" s="72"/>
      <c r="O81" s="79" t="s">
        <v>379</v>
      </c>
      <c r="P81" s="81">
        <v>43627.758888888886</v>
      </c>
      <c r="Q81" s="79" t="s">
        <v>439</v>
      </c>
      <c r="R81" s="79"/>
      <c r="S81" s="79"/>
      <c r="T81" s="79" t="s">
        <v>749</v>
      </c>
      <c r="U81" s="79"/>
      <c r="V81" s="83" t="s">
        <v>864</v>
      </c>
      <c r="W81" s="81">
        <v>43627.758888888886</v>
      </c>
      <c r="X81" s="83" t="s">
        <v>1024</v>
      </c>
      <c r="Y81" s="79"/>
      <c r="Z81" s="79"/>
      <c r="AA81" s="85" t="s">
        <v>1395</v>
      </c>
      <c r="AB81" s="85" t="s">
        <v>1704</v>
      </c>
      <c r="AC81" s="79" t="b">
        <v>0</v>
      </c>
      <c r="AD81" s="79">
        <v>1</v>
      </c>
      <c r="AE81" s="85" t="s">
        <v>1721</v>
      </c>
      <c r="AF81" s="79" t="b">
        <v>0</v>
      </c>
      <c r="AG81" s="79" t="s">
        <v>1727</v>
      </c>
      <c r="AH81" s="79"/>
      <c r="AI81" s="85" t="s">
        <v>1711</v>
      </c>
      <c r="AJ81" s="79" t="b">
        <v>0</v>
      </c>
      <c r="AK81" s="79">
        <v>0</v>
      </c>
      <c r="AL81" s="85" t="s">
        <v>1711</v>
      </c>
      <c r="AM81" s="79" t="s">
        <v>1738</v>
      </c>
      <c r="AN81" s="79" t="b">
        <v>0</v>
      </c>
      <c r="AO81" s="85" t="s">
        <v>1704</v>
      </c>
      <c r="AP81" s="79" t="s">
        <v>176</v>
      </c>
      <c r="AQ81" s="79">
        <v>0</v>
      </c>
      <c r="AR81" s="79">
        <v>0</v>
      </c>
      <c r="AS81" s="79"/>
      <c r="AT81" s="79"/>
      <c r="AU81" s="79"/>
      <c r="AV81" s="79"/>
      <c r="AW81" s="79"/>
      <c r="AX81" s="79"/>
      <c r="AY81" s="79"/>
      <c r="AZ81" s="79"/>
      <c r="BA81">
        <v>1</v>
      </c>
      <c r="BB81" s="78" t="str">
        <f>REPLACE(INDEX(GroupVertices[Group],MATCH(Edges[[#This Row],[Vertex 1]],GroupVertices[Vertex],0)),1,1,"")</f>
        <v>12</v>
      </c>
      <c r="BC81" s="78" t="str">
        <f>REPLACE(INDEX(GroupVertices[Group],MATCH(Edges[[#This Row],[Vertex 2]],GroupVertices[Vertex],0)),1,1,"")</f>
        <v>12</v>
      </c>
      <c r="BD81" s="48">
        <v>1</v>
      </c>
      <c r="BE81" s="49">
        <v>9.090909090909092</v>
      </c>
      <c r="BF81" s="48">
        <v>0</v>
      </c>
      <c r="BG81" s="49">
        <v>0</v>
      </c>
      <c r="BH81" s="48">
        <v>0</v>
      </c>
      <c r="BI81" s="49">
        <v>0</v>
      </c>
      <c r="BJ81" s="48">
        <v>10</v>
      </c>
      <c r="BK81" s="49">
        <v>90.9090909090909</v>
      </c>
      <c r="BL81" s="48">
        <v>11</v>
      </c>
    </row>
    <row r="82" spans="1:64" ht="15">
      <c r="A82" s="64" t="s">
        <v>249</v>
      </c>
      <c r="B82" s="64" t="s">
        <v>257</v>
      </c>
      <c r="C82" s="65" t="s">
        <v>4076</v>
      </c>
      <c r="D82" s="66">
        <v>3</v>
      </c>
      <c r="E82" s="67" t="s">
        <v>132</v>
      </c>
      <c r="F82" s="68">
        <v>35</v>
      </c>
      <c r="G82" s="65"/>
      <c r="H82" s="69"/>
      <c r="I82" s="70"/>
      <c r="J82" s="70"/>
      <c r="K82" s="34" t="s">
        <v>65</v>
      </c>
      <c r="L82" s="77">
        <v>82</v>
      </c>
      <c r="M82" s="77"/>
      <c r="N82" s="72"/>
      <c r="O82" s="79" t="s">
        <v>378</v>
      </c>
      <c r="P82" s="81">
        <v>43627.783321759256</v>
      </c>
      <c r="Q82" s="79" t="s">
        <v>440</v>
      </c>
      <c r="R82" s="79"/>
      <c r="S82" s="79"/>
      <c r="T82" s="79"/>
      <c r="U82" s="79"/>
      <c r="V82" s="83" t="s">
        <v>865</v>
      </c>
      <c r="W82" s="81">
        <v>43627.783321759256</v>
      </c>
      <c r="X82" s="83" t="s">
        <v>1025</v>
      </c>
      <c r="Y82" s="79"/>
      <c r="Z82" s="79"/>
      <c r="AA82" s="85" t="s">
        <v>1396</v>
      </c>
      <c r="AB82" s="79"/>
      <c r="AC82" s="79" t="b">
        <v>0</v>
      </c>
      <c r="AD82" s="79">
        <v>0</v>
      </c>
      <c r="AE82" s="85" t="s">
        <v>1711</v>
      </c>
      <c r="AF82" s="79" t="b">
        <v>1</v>
      </c>
      <c r="AG82" s="79" t="s">
        <v>1727</v>
      </c>
      <c r="AH82" s="79"/>
      <c r="AI82" s="85" t="s">
        <v>1676</v>
      </c>
      <c r="AJ82" s="79" t="b">
        <v>0</v>
      </c>
      <c r="AK82" s="79">
        <v>2</v>
      </c>
      <c r="AL82" s="85" t="s">
        <v>1406</v>
      </c>
      <c r="AM82" s="79" t="s">
        <v>1735</v>
      </c>
      <c r="AN82" s="79" t="b">
        <v>0</v>
      </c>
      <c r="AO82" s="85" t="s">
        <v>1406</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24</v>
      </c>
      <c r="BK82" s="49">
        <v>100</v>
      </c>
      <c r="BL82" s="48">
        <v>24</v>
      </c>
    </row>
    <row r="83" spans="1:64" ht="15">
      <c r="A83" s="64" t="s">
        <v>250</v>
      </c>
      <c r="B83" s="64" t="s">
        <v>366</v>
      </c>
      <c r="C83" s="65" t="s">
        <v>4076</v>
      </c>
      <c r="D83" s="66">
        <v>3</v>
      </c>
      <c r="E83" s="67" t="s">
        <v>132</v>
      </c>
      <c r="F83" s="68">
        <v>35</v>
      </c>
      <c r="G83" s="65"/>
      <c r="H83" s="69"/>
      <c r="I83" s="70"/>
      <c r="J83" s="70"/>
      <c r="K83" s="34" t="s">
        <v>65</v>
      </c>
      <c r="L83" s="77">
        <v>83</v>
      </c>
      <c r="M83" s="77"/>
      <c r="N83" s="72"/>
      <c r="O83" s="79" t="s">
        <v>378</v>
      </c>
      <c r="P83" s="81">
        <v>43627.79513888889</v>
      </c>
      <c r="Q83" s="79" t="s">
        <v>388</v>
      </c>
      <c r="R83" s="79"/>
      <c r="S83" s="79"/>
      <c r="T83" s="79" t="s">
        <v>746</v>
      </c>
      <c r="U83" s="79"/>
      <c r="V83" s="83" t="s">
        <v>866</v>
      </c>
      <c r="W83" s="81">
        <v>43627.79513888889</v>
      </c>
      <c r="X83" s="83" t="s">
        <v>1026</v>
      </c>
      <c r="Y83" s="79"/>
      <c r="Z83" s="79"/>
      <c r="AA83" s="85" t="s">
        <v>1397</v>
      </c>
      <c r="AB83" s="79"/>
      <c r="AC83" s="79" t="b">
        <v>0</v>
      </c>
      <c r="AD83" s="79">
        <v>0</v>
      </c>
      <c r="AE83" s="85" t="s">
        <v>1711</v>
      </c>
      <c r="AF83" s="79" t="b">
        <v>1</v>
      </c>
      <c r="AG83" s="79" t="s">
        <v>1727</v>
      </c>
      <c r="AH83" s="79"/>
      <c r="AI83" s="85" t="s">
        <v>1730</v>
      </c>
      <c r="AJ83" s="79" t="b">
        <v>0</v>
      </c>
      <c r="AK83" s="79">
        <v>7</v>
      </c>
      <c r="AL83" s="85" t="s">
        <v>1671</v>
      </c>
      <c r="AM83" s="79" t="s">
        <v>1738</v>
      </c>
      <c r="AN83" s="79" t="b">
        <v>0</v>
      </c>
      <c r="AO83" s="85" t="s">
        <v>1671</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250</v>
      </c>
      <c r="B84" s="64" t="s">
        <v>362</v>
      </c>
      <c r="C84" s="65" t="s">
        <v>4076</v>
      </c>
      <c r="D84" s="66">
        <v>3</v>
      </c>
      <c r="E84" s="67" t="s">
        <v>132</v>
      </c>
      <c r="F84" s="68">
        <v>35</v>
      </c>
      <c r="G84" s="65"/>
      <c r="H84" s="69"/>
      <c r="I84" s="70"/>
      <c r="J84" s="70"/>
      <c r="K84" s="34" t="s">
        <v>65</v>
      </c>
      <c r="L84" s="77">
        <v>84</v>
      </c>
      <c r="M84" s="77"/>
      <c r="N84" s="72"/>
      <c r="O84" s="79" t="s">
        <v>378</v>
      </c>
      <c r="P84" s="81">
        <v>43627.79513888889</v>
      </c>
      <c r="Q84" s="79" t="s">
        <v>388</v>
      </c>
      <c r="R84" s="79"/>
      <c r="S84" s="79"/>
      <c r="T84" s="79" t="s">
        <v>746</v>
      </c>
      <c r="U84" s="79"/>
      <c r="V84" s="83" t="s">
        <v>866</v>
      </c>
      <c r="W84" s="81">
        <v>43627.79513888889</v>
      </c>
      <c r="X84" s="83" t="s">
        <v>1026</v>
      </c>
      <c r="Y84" s="79"/>
      <c r="Z84" s="79"/>
      <c r="AA84" s="85" t="s">
        <v>1397</v>
      </c>
      <c r="AB84" s="79"/>
      <c r="AC84" s="79" t="b">
        <v>0</v>
      </c>
      <c r="AD84" s="79">
        <v>0</v>
      </c>
      <c r="AE84" s="85" t="s">
        <v>1711</v>
      </c>
      <c r="AF84" s="79" t="b">
        <v>1</v>
      </c>
      <c r="AG84" s="79" t="s">
        <v>1727</v>
      </c>
      <c r="AH84" s="79"/>
      <c r="AI84" s="85" t="s">
        <v>1730</v>
      </c>
      <c r="AJ84" s="79" t="b">
        <v>0</v>
      </c>
      <c r="AK84" s="79">
        <v>7</v>
      </c>
      <c r="AL84" s="85" t="s">
        <v>1671</v>
      </c>
      <c r="AM84" s="79" t="s">
        <v>1738</v>
      </c>
      <c r="AN84" s="79" t="b">
        <v>0</v>
      </c>
      <c r="AO84" s="85" t="s">
        <v>1671</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v>1</v>
      </c>
      <c r="BE84" s="49">
        <v>4.3478260869565215</v>
      </c>
      <c r="BF84" s="48">
        <v>0</v>
      </c>
      <c r="BG84" s="49">
        <v>0</v>
      </c>
      <c r="BH84" s="48">
        <v>0</v>
      </c>
      <c r="BI84" s="49">
        <v>0</v>
      </c>
      <c r="BJ84" s="48">
        <v>22</v>
      </c>
      <c r="BK84" s="49">
        <v>95.65217391304348</v>
      </c>
      <c r="BL84" s="48">
        <v>23</v>
      </c>
    </row>
    <row r="85" spans="1:64" ht="15">
      <c r="A85" s="64" t="s">
        <v>251</v>
      </c>
      <c r="B85" s="64" t="s">
        <v>354</v>
      </c>
      <c r="C85" s="65" t="s">
        <v>4076</v>
      </c>
      <c r="D85" s="66">
        <v>3</v>
      </c>
      <c r="E85" s="67" t="s">
        <v>132</v>
      </c>
      <c r="F85" s="68">
        <v>35</v>
      </c>
      <c r="G85" s="65"/>
      <c r="H85" s="69"/>
      <c r="I85" s="70"/>
      <c r="J85" s="70"/>
      <c r="K85" s="34" t="s">
        <v>65</v>
      </c>
      <c r="L85" s="77">
        <v>85</v>
      </c>
      <c r="M85" s="77"/>
      <c r="N85" s="72"/>
      <c r="O85" s="79" t="s">
        <v>378</v>
      </c>
      <c r="P85" s="81">
        <v>43627.80782407407</v>
      </c>
      <c r="Q85" s="79" t="s">
        <v>433</v>
      </c>
      <c r="R85" s="79"/>
      <c r="S85" s="79"/>
      <c r="T85" s="79" t="s">
        <v>745</v>
      </c>
      <c r="U85" s="83" t="s">
        <v>787</v>
      </c>
      <c r="V85" s="83" t="s">
        <v>787</v>
      </c>
      <c r="W85" s="81">
        <v>43627.80782407407</v>
      </c>
      <c r="X85" s="83" t="s">
        <v>1027</v>
      </c>
      <c r="Y85" s="79"/>
      <c r="Z85" s="79"/>
      <c r="AA85" s="85" t="s">
        <v>1398</v>
      </c>
      <c r="AB85" s="79"/>
      <c r="AC85" s="79" t="b">
        <v>0</v>
      </c>
      <c r="AD85" s="79">
        <v>0</v>
      </c>
      <c r="AE85" s="85" t="s">
        <v>1711</v>
      </c>
      <c r="AF85" s="79" t="b">
        <v>0</v>
      </c>
      <c r="AG85" s="79" t="s">
        <v>1727</v>
      </c>
      <c r="AH85" s="79"/>
      <c r="AI85" s="85" t="s">
        <v>1711</v>
      </c>
      <c r="AJ85" s="79" t="b">
        <v>0</v>
      </c>
      <c r="AK85" s="79">
        <v>6</v>
      </c>
      <c r="AL85" s="85" t="s">
        <v>1680</v>
      </c>
      <c r="AM85" s="79" t="s">
        <v>1735</v>
      </c>
      <c r="AN85" s="79" t="b">
        <v>0</v>
      </c>
      <c r="AO85" s="85" t="s">
        <v>1680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6.25</v>
      </c>
      <c r="BF85" s="48">
        <v>0</v>
      </c>
      <c r="BG85" s="49">
        <v>0</v>
      </c>
      <c r="BH85" s="48">
        <v>0</v>
      </c>
      <c r="BI85" s="49">
        <v>0</v>
      </c>
      <c r="BJ85" s="48">
        <v>15</v>
      </c>
      <c r="BK85" s="49">
        <v>93.75</v>
      </c>
      <c r="BL85" s="48">
        <v>16</v>
      </c>
    </row>
    <row r="86" spans="1:64" ht="15">
      <c r="A86" s="64" t="s">
        <v>252</v>
      </c>
      <c r="B86" s="64" t="s">
        <v>354</v>
      </c>
      <c r="C86" s="65" t="s">
        <v>4076</v>
      </c>
      <c r="D86" s="66">
        <v>3</v>
      </c>
      <c r="E86" s="67" t="s">
        <v>132</v>
      </c>
      <c r="F86" s="68">
        <v>35</v>
      </c>
      <c r="G86" s="65"/>
      <c r="H86" s="69"/>
      <c r="I86" s="70"/>
      <c r="J86" s="70"/>
      <c r="K86" s="34" t="s">
        <v>65</v>
      </c>
      <c r="L86" s="77">
        <v>86</v>
      </c>
      <c r="M86" s="77"/>
      <c r="N86" s="72"/>
      <c r="O86" s="79" t="s">
        <v>378</v>
      </c>
      <c r="P86" s="81">
        <v>43628.06233796296</v>
      </c>
      <c r="Q86" s="79" t="s">
        <v>391</v>
      </c>
      <c r="R86" s="79"/>
      <c r="S86" s="79"/>
      <c r="T86" s="79" t="s">
        <v>745</v>
      </c>
      <c r="U86" s="83" t="s">
        <v>783</v>
      </c>
      <c r="V86" s="83" t="s">
        <v>783</v>
      </c>
      <c r="W86" s="81">
        <v>43628.06233796296</v>
      </c>
      <c r="X86" s="83" t="s">
        <v>1028</v>
      </c>
      <c r="Y86" s="79"/>
      <c r="Z86" s="79"/>
      <c r="AA86" s="85" t="s">
        <v>1399</v>
      </c>
      <c r="AB86" s="79"/>
      <c r="AC86" s="79" t="b">
        <v>0</v>
      </c>
      <c r="AD86" s="79">
        <v>0</v>
      </c>
      <c r="AE86" s="85" t="s">
        <v>1711</v>
      </c>
      <c r="AF86" s="79" t="b">
        <v>0</v>
      </c>
      <c r="AG86" s="79" t="s">
        <v>1727</v>
      </c>
      <c r="AH86" s="79"/>
      <c r="AI86" s="85" t="s">
        <v>1711</v>
      </c>
      <c r="AJ86" s="79" t="b">
        <v>0</v>
      </c>
      <c r="AK86" s="79">
        <v>5</v>
      </c>
      <c r="AL86" s="85" t="s">
        <v>1678</v>
      </c>
      <c r="AM86" s="79" t="s">
        <v>1737</v>
      </c>
      <c r="AN86" s="79" t="b">
        <v>0</v>
      </c>
      <c r="AO86" s="85" t="s">
        <v>1678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17</v>
      </c>
      <c r="BK86" s="49">
        <v>100</v>
      </c>
      <c r="BL86" s="48">
        <v>17</v>
      </c>
    </row>
    <row r="87" spans="1:64" ht="15">
      <c r="A87" s="64" t="s">
        <v>253</v>
      </c>
      <c r="B87" s="64" t="s">
        <v>354</v>
      </c>
      <c r="C87" s="65" t="s">
        <v>4076</v>
      </c>
      <c r="D87" s="66">
        <v>3</v>
      </c>
      <c r="E87" s="67" t="s">
        <v>132</v>
      </c>
      <c r="F87" s="68">
        <v>35</v>
      </c>
      <c r="G87" s="65"/>
      <c r="H87" s="69"/>
      <c r="I87" s="70"/>
      <c r="J87" s="70"/>
      <c r="K87" s="34" t="s">
        <v>65</v>
      </c>
      <c r="L87" s="77">
        <v>87</v>
      </c>
      <c r="M87" s="77"/>
      <c r="N87" s="72"/>
      <c r="O87" s="79" t="s">
        <v>378</v>
      </c>
      <c r="P87" s="81">
        <v>43628.09517361111</v>
      </c>
      <c r="Q87" s="79" t="s">
        <v>441</v>
      </c>
      <c r="R87" s="79"/>
      <c r="S87" s="79"/>
      <c r="T87" s="79" t="s">
        <v>745</v>
      </c>
      <c r="U87" s="79"/>
      <c r="V87" s="83" t="s">
        <v>867</v>
      </c>
      <c r="W87" s="81">
        <v>43628.09517361111</v>
      </c>
      <c r="X87" s="83" t="s">
        <v>1029</v>
      </c>
      <c r="Y87" s="79"/>
      <c r="Z87" s="79"/>
      <c r="AA87" s="85" t="s">
        <v>1400</v>
      </c>
      <c r="AB87" s="79"/>
      <c r="AC87" s="79" t="b">
        <v>0</v>
      </c>
      <c r="AD87" s="79">
        <v>0</v>
      </c>
      <c r="AE87" s="85" t="s">
        <v>1711</v>
      </c>
      <c r="AF87" s="79" t="b">
        <v>0</v>
      </c>
      <c r="AG87" s="79" t="s">
        <v>1727</v>
      </c>
      <c r="AH87" s="79"/>
      <c r="AI87" s="85" t="s">
        <v>1711</v>
      </c>
      <c r="AJ87" s="79" t="b">
        <v>0</v>
      </c>
      <c r="AK87" s="79">
        <v>2</v>
      </c>
      <c r="AL87" s="85" t="s">
        <v>1685</v>
      </c>
      <c r="AM87" s="79" t="s">
        <v>1736</v>
      </c>
      <c r="AN87" s="79" t="b">
        <v>0</v>
      </c>
      <c r="AO87" s="85" t="s">
        <v>1685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19</v>
      </c>
      <c r="BK87" s="49">
        <v>100</v>
      </c>
      <c r="BL87" s="48">
        <v>19</v>
      </c>
    </row>
    <row r="88" spans="1:64" ht="15">
      <c r="A88" s="64" t="s">
        <v>254</v>
      </c>
      <c r="B88" s="64" t="s">
        <v>354</v>
      </c>
      <c r="C88" s="65" t="s">
        <v>4076</v>
      </c>
      <c r="D88" s="66">
        <v>3</v>
      </c>
      <c r="E88" s="67" t="s">
        <v>132</v>
      </c>
      <c r="F88" s="68">
        <v>35</v>
      </c>
      <c r="G88" s="65"/>
      <c r="H88" s="69"/>
      <c r="I88" s="70"/>
      <c r="J88" s="70"/>
      <c r="K88" s="34" t="s">
        <v>65</v>
      </c>
      <c r="L88" s="77">
        <v>88</v>
      </c>
      <c r="M88" s="77"/>
      <c r="N88" s="72"/>
      <c r="O88" s="79" t="s">
        <v>378</v>
      </c>
      <c r="P88" s="81">
        <v>43628.136770833335</v>
      </c>
      <c r="Q88" s="79" t="s">
        <v>396</v>
      </c>
      <c r="R88" s="79"/>
      <c r="S88" s="79"/>
      <c r="T88" s="79"/>
      <c r="U88" s="79"/>
      <c r="V88" s="83" t="s">
        <v>868</v>
      </c>
      <c r="W88" s="81">
        <v>43628.136770833335</v>
      </c>
      <c r="X88" s="83" t="s">
        <v>1030</v>
      </c>
      <c r="Y88" s="79"/>
      <c r="Z88" s="79"/>
      <c r="AA88" s="85" t="s">
        <v>1401</v>
      </c>
      <c r="AB88" s="79"/>
      <c r="AC88" s="79" t="b">
        <v>0</v>
      </c>
      <c r="AD88" s="79">
        <v>0</v>
      </c>
      <c r="AE88" s="85" t="s">
        <v>1711</v>
      </c>
      <c r="AF88" s="79" t="b">
        <v>0</v>
      </c>
      <c r="AG88" s="79" t="s">
        <v>1727</v>
      </c>
      <c r="AH88" s="79"/>
      <c r="AI88" s="85" t="s">
        <v>1711</v>
      </c>
      <c r="AJ88" s="79" t="b">
        <v>0</v>
      </c>
      <c r="AK88" s="79">
        <v>2</v>
      </c>
      <c r="AL88" s="85" t="s">
        <v>1682</v>
      </c>
      <c r="AM88" s="79" t="s">
        <v>1740</v>
      </c>
      <c r="AN88" s="79" t="b">
        <v>0</v>
      </c>
      <c r="AO88" s="85" t="s">
        <v>1682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8.333333333333334</v>
      </c>
      <c r="BF88" s="48">
        <v>0</v>
      </c>
      <c r="BG88" s="49">
        <v>0</v>
      </c>
      <c r="BH88" s="48">
        <v>0</v>
      </c>
      <c r="BI88" s="49">
        <v>0</v>
      </c>
      <c r="BJ88" s="48">
        <v>22</v>
      </c>
      <c r="BK88" s="49">
        <v>91.66666666666667</v>
      </c>
      <c r="BL88" s="48">
        <v>24</v>
      </c>
    </row>
    <row r="89" spans="1:64" ht="15">
      <c r="A89" s="64" t="s">
        <v>255</v>
      </c>
      <c r="B89" s="64" t="s">
        <v>354</v>
      </c>
      <c r="C89" s="65" t="s">
        <v>4080</v>
      </c>
      <c r="D89" s="66">
        <v>5</v>
      </c>
      <c r="E89" s="67" t="s">
        <v>136</v>
      </c>
      <c r="F89" s="68">
        <v>28.42857142857143</v>
      </c>
      <c r="G89" s="65"/>
      <c r="H89" s="69"/>
      <c r="I89" s="70"/>
      <c r="J89" s="70"/>
      <c r="K89" s="34" t="s">
        <v>65</v>
      </c>
      <c r="L89" s="77">
        <v>89</v>
      </c>
      <c r="M89" s="77"/>
      <c r="N89" s="72"/>
      <c r="O89" s="79" t="s">
        <v>378</v>
      </c>
      <c r="P89" s="81">
        <v>43628.291493055556</v>
      </c>
      <c r="Q89" s="79" t="s">
        <v>438</v>
      </c>
      <c r="R89" s="79"/>
      <c r="S89" s="79"/>
      <c r="T89" s="79" t="s">
        <v>745</v>
      </c>
      <c r="U89" s="79"/>
      <c r="V89" s="83" t="s">
        <v>869</v>
      </c>
      <c r="W89" s="81">
        <v>43628.291493055556</v>
      </c>
      <c r="X89" s="83" t="s">
        <v>1031</v>
      </c>
      <c r="Y89" s="79"/>
      <c r="Z89" s="79"/>
      <c r="AA89" s="85" t="s">
        <v>1402</v>
      </c>
      <c r="AB89" s="79"/>
      <c r="AC89" s="79" t="b">
        <v>0</v>
      </c>
      <c r="AD89" s="79">
        <v>0</v>
      </c>
      <c r="AE89" s="85" t="s">
        <v>1711</v>
      </c>
      <c r="AF89" s="79" t="b">
        <v>0</v>
      </c>
      <c r="AG89" s="79" t="s">
        <v>1727</v>
      </c>
      <c r="AH89" s="79"/>
      <c r="AI89" s="85" t="s">
        <v>1711</v>
      </c>
      <c r="AJ89" s="79" t="b">
        <v>0</v>
      </c>
      <c r="AK89" s="79">
        <v>9</v>
      </c>
      <c r="AL89" s="85" t="s">
        <v>1681</v>
      </c>
      <c r="AM89" s="79" t="s">
        <v>1737</v>
      </c>
      <c r="AN89" s="79" t="b">
        <v>0</v>
      </c>
      <c r="AO89" s="85" t="s">
        <v>1681</v>
      </c>
      <c r="AP89" s="79" t="s">
        <v>176</v>
      </c>
      <c r="AQ89" s="79">
        <v>0</v>
      </c>
      <c r="AR89" s="79">
        <v>0</v>
      </c>
      <c r="AS89" s="79"/>
      <c r="AT89" s="79"/>
      <c r="AU89" s="79"/>
      <c r="AV89" s="79"/>
      <c r="AW89" s="79"/>
      <c r="AX89" s="79"/>
      <c r="AY89" s="79"/>
      <c r="AZ89" s="79"/>
      <c r="BA89">
        <v>3</v>
      </c>
      <c r="BB89" s="78" t="str">
        <f>REPLACE(INDEX(GroupVertices[Group],MATCH(Edges[[#This Row],[Vertex 1]],GroupVertices[Vertex],0)),1,1,"")</f>
        <v>4</v>
      </c>
      <c r="BC89" s="78" t="str">
        <f>REPLACE(INDEX(GroupVertices[Group],MATCH(Edges[[#This Row],[Vertex 2]],GroupVertices[Vertex],0)),1,1,"")</f>
        <v>1</v>
      </c>
      <c r="BD89" s="48">
        <v>0</v>
      </c>
      <c r="BE89" s="49">
        <v>0</v>
      </c>
      <c r="BF89" s="48">
        <v>1</v>
      </c>
      <c r="BG89" s="49">
        <v>4.3478260869565215</v>
      </c>
      <c r="BH89" s="48">
        <v>0</v>
      </c>
      <c r="BI89" s="49">
        <v>0</v>
      </c>
      <c r="BJ89" s="48">
        <v>22</v>
      </c>
      <c r="BK89" s="49">
        <v>95.65217391304348</v>
      </c>
      <c r="BL89" s="48">
        <v>23</v>
      </c>
    </row>
    <row r="90" spans="1:64" ht="15">
      <c r="A90" s="64" t="s">
        <v>255</v>
      </c>
      <c r="B90" s="64" t="s">
        <v>354</v>
      </c>
      <c r="C90" s="65" t="s">
        <v>4080</v>
      </c>
      <c r="D90" s="66">
        <v>5</v>
      </c>
      <c r="E90" s="67" t="s">
        <v>136</v>
      </c>
      <c r="F90" s="68">
        <v>28.42857142857143</v>
      </c>
      <c r="G90" s="65"/>
      <c r="H90" s="69"/>
      <c r="I90" s="70"/>
      <c r="J90" s="70"/>
      <c r="K90" s="34" t="s">
        <v>65</v>
      </c>
      <c r="L90" s="77">
        <v>90</v>
      </c>
      <c r="M90" s="77"/>
      <c r="N90" s="72"/>
      <c r="O90" s="79" t="s">
        <v>378</v>
      </c>
      <c r="P90" s="81">
        <v>43628.29232638889</v>
      </c>
      <c r="Q90" s="79" t="s">
        <v>442</v>
      </c>
      <c r="R90" s="79"/>
      <c r="S90" s="79"/>
      <c r="T90" s="79"/>
      <c r="U90" s="79"/>
      <c r="V90" s="83" t="s">
        <v>869</v>
      </c>
      <c r="W90" s="81">
        <v>43628.29232638889</v>
      </c>
      <c r="X90" s="83" t="s">
        <v>1032</v>
      </c>
      <c r="Y90" s="79"/>
      <c r="Z90" s="79"/>
      <c r="AA90" s="85" t="s">
        <v>1403</v>
      </c>
      <c r="AB90" s="79"/>
      <c r="AC90" s="79" t="b">
        <v>0</v>
      </c>
      <c r="AD90" s="79">
        <v>0</v>
      </c>
      <c r="AE90" s="85" t="s">
        <v>1711</v>
      </c>
      <c r="AF90" s="79" t="b">
        <v>0</v>
      </c>
      <c r="AG90" s="79" t="s">
        <v>1727</v>
      </c>
      <c r="AH90" s="79"/>
      <c r="AI90" s="85" t="s">
        <v>1711</v>
      </c>
      <c r="AJ90" s="79" t="b">
        <v>0</v>
      </c>
      <c r="AK90" s="79">
        <v>1</v>
      </c>
      <c r="AL90" s="85" t="s">
        <v>1595</v>
      </c>
      <c r="AM90" s="79" t="s">
        <v>1737</v>
      </c>
      <c r="AN90" s="79" t="b">
        <v>0</v>
      </c>
      <c r="AO90" s="85" t="s">
        <v>1595</v>
      </c>
      <c r="AP90" s="79" t="s">
        <v>176</v>
      </c>
      <c r="AQ90" s="79">
        <v>0</v>
      </c>
      <c r="AR90" s="79">
        <v>0</v>
      </c>
      <c r="AS90" s="79"/>
      <c r="AT90" s="79"/>
      <c r="AU90" s="79"/>
      <c r="AV90" s="79"/>
      <c r="AW90" s="79"/>
      <c r="AX90" s="79"/>
      <c r="AY90" s="79"/>
      <c r="AZ90" s="79"/>
      <c r="BA90">
        <v>3</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255</v>
      </c>
      <c r="B91" s="64" t="s">
        <v>338</v>
      </c>
      <c r="C91" s="65" t="s">
        <v>4076</v>
      </c>
      <c r="D91" s="66">
        <v>3</v>
      </c>
      <c r="E91" s="67" t="s">
        <v>132</v>
      </c>
      <c r="F91" s="68">
        <v>35</v>
      </c>
      <c r="G91" s="65"/>
      <c r="H91" s="69"/>
      <c r="I91" s="70"/>
      <c r="J91" s="70"/>
      <c r="K91" s="34" t="s">
        <v>65</v>
      </c>
      <c r="L91" s="77">
        <v>91</v>
      </c>
      <c r="M91" s="77"/>
      <c r="N91" s="72"/>
      <c r="O91" s="79" t="s">
        <v>378</v>
      </c>
      <c r="P91" s="81">
        <v>43628.29232638889</v>
      </c>
      <c r="Q91" s="79" t="s">
        <v>442</v>
      </c>
      <c r="R91" s="79"/>
      <c r="S91" s="79"/>
      <c r="T91" s="79"/>
      <c r="U91" s="79"/>
      <c r="V91" s="83" t="s">
        <v>869</v>
      </c>
      <c r="W91" s="81">
        <v>43628.29232638889</v>
      </c>
      <c r="X91" s="83" t="s">
        <v>1032</v>
      </c>
      <c r="Y91" s="79"/>
      <c r="Z91" s="79"/>
      <c r="AA91" s="85" t="s">
        <v>1403</v>
      </c>
      <c r="AB91" s="79"/>
      <c r="AC91" s="79" t="b">
        <v>0</v>
      </c>
      <c r="AD91" s="79">
        <v>0</v>
      </c>
      <c r="AE91" s="85" t="s">
        <v>1711</v>
      </c>
      <c r="AF91" s="79" t="b">
        <v>0</v>
      </c>
      <c r="AG91" s="79" t="s">
        <v>1727</v>
      </c>
      <c r="AH91" s="79"/>
      <c r="AI91" s="85" t="s">
        <v>1711</v>
      </c>
      <c r="AJ91" s="79" t="b">
        <v>0</v>
      </c>
      <c r="AK91" s="79">
        <v>1</v>
      </c>
      <c r="AL91" s="85" t="s">
        <v>1595</v>
      </c>
      <c r="AM91" s="79" t="s">
        <v>1737</v>
      </c>
      <c r="AN91" s="79" t="b">
        <v>0</v>
      </c>
      <c r="AO91" s="85" t="s">
        <v>1595</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1</v>
      </c>
      <c r="BE91" s="49">
        <v>4.3478260869565215</v>
      </c>
      <c r="BF91" s="48">
        <v>0</v>
      </c>
      <c r="BG91" s="49">
        <v>0</v>
      </c>
      <c r="BH91" s="48">
        <v>0</v>
      </c>
      <c r="BI91" s="49">
        <v>0</v>
      </c>
      <c r="BJ91" s="48">
        <v>22</v>
      </c>
      <c r="BK91" s="49">
        <v>95.65217391304348</v>
      </c>
      <c r="BL91" s="48">
        <v>23</v>
      </c>
    </row>
    <row r="92" spans="1:64" ht="15">
      <c r="A92" s="64" t="s">
        <v>255</v>
      </c>
      <c r="B92" s="64" t="s">
        <v>354</v>
      </c>
      <c r="C92" s="65" t="s">
        <v>4080</v>
      </c>
      <c r="D92" s="66">
        <v>5</v>
      </c>
      <c r="E92" s="67" t="s">
        <v>136</v>
      </c>
      <c r="F92" s="68">
        <v>28.42857142857143</v>
      </c>
      <c r="G92" s="65"/>
      <c r="H92" s="69"/>
      <c r="I92" s="70"/>
      <c r="J92" s="70"/>
      <c r="K92" s="34" t="s">
        <v>65</v>
      </c>
      <c r="L92" s="77">
        <v>92</v>
      </c>
      <c r="M92" s="77"/>
      <c r="N92" s="72"/>
      <c r="O92" s="79" t="s">
        <v>378</v>
      </c>
      <c r="P92" s="81">
        <v>43628.29243055556</v>
      </c>
      <c r="Q92" s="79" t="s">
        <v>443</v>
      </c>
      <c r="R92" s="79"/>
      <c r="S92" s="79"/>
      <c r="T92" s="79" t="s">
        <v>745</v>
      </c>
      <c r="U92" s="79"/>
      <c r="V92" s="83" t="s">
        <v>869</v>
      </c>
      <c r="W92" s="81">
        <v>43628.29243055556</v>
      </c>
      <c r="X92" s="83" t="s">
        <v>1033</v>
      </c>
      <c r="Y92" s="79"/>
      <c r="Z92" s="79"/>
      <c r="AA92" s="85" t="s">
        <v>1404</v>
      </c>
      <c r="AB92" s="79"/>
      <c r="AC92" s="79" t="b">
        <v>0</v>
      </c>
      <c r="AD92" s="79">
        <v>0</v>
      </c>
      <c r="AE92" s="85" t="s">
        <v>1711</v>
      </c>
      <c r="AF92" s="79" t="b">
        <v>0</v>
      </c>
      <c r="AG92" s="79" t="s">
        <v>1727</v>
      </c>
      <c r="AH92" s="79"/>
      <c r="AI92" s="85" t="s">
        <v>1711</v>
      </c>
      <c r="AJ92" s="79" t="b">
        <v>0</v>
      </c>
      <c r="AK92" s="79">
        <v>1</v>
      </c>
      <c r="AL92" s="85" t="s">
        <v>1536</v>
      </c>
      <c r="AM92" s="79" t="s">
        <v>1737</v>
      </c>
      <c r="AN92" s="79" t="b">
        <v>0</v>
      </c>
      <c r="AO92" s="85" t="s">
        <v>1536</v>
      </c>
      <c r="AP92" s="79" t="s">
        <v>176</v>
      </c>
      <c r="AQ92" s="79">
        <v>0</v>
      </c>
      <c r="AR92" s="79">
        <v>0</v>
      </c>
      <c r="AS92" s="79"/>
      <c r="AT92" s="79"/>
      <c r="AU92" s="79"/>
      <c r="AV92" s="79"/>
      <c r="AW92" s="79"/>
      <c r="AX92" s="79"/>
      <c r="AY92" s="79"/>
      <c r="AZ92" s="79"/>
      <c r="BA92">
        <v>3</v>
      </c>
      <c r="BB92" s="78" t="str">
        <f>REPLACE(INDEX(GroupVertices[Group],MATCH(Edges[[#This Row],[Vertex 1]],GroupVertices[Vertex],0)),1,1,"")</f>
        <v>4</v>
      </c>
      <c r="BC92" s="78" t="str">
        <f>REPLACE(INDEX(GroupVertices[Group],MATCH(Edges[[#This Row],[Vertex 2]],GroupVertices[Vertex],0)),1,1,"")</f>
        <v>1</v>
      </c>
      <c r="BD92" s="48"/>
      <c r="BE92" s="49"/>
      <c r="BF92" s="48"/>
      <c r="BG92" s="49"/>
      <c r="BH92" s="48"/>
      <c r="BI92" s="49"/>
      <c r="BJ92" s="48"/>
      <c r="BK92" s="49"/>
      <c r="BL92" s="48"/>
    </row>
    <row r="93" spans="1:64" ht="15">
      <c r="A93" s="64" t="s">
        <v>255</v>
      </c>
      <c r="B93" s="64" t="s">
        <v>330</v>
      </c>
      <c r="C93" s="65" t="s">
        <v>4076</v>
      </c>
      <c r="D93" s="66">
        <v>3</v>
      </c>
      <c r="E93" s="67" t="s">
        <v>132</v>
      </c>
      <c r="F93" s="68">
        <v>35</v>
      </c>
      <c r="G93" s="65"/>
      <c r="H93" s="69"/>
      <c r="I93" s="70"/>
      <c r="J93" s="70"/>
      <c r="K93" s="34" t="s">
        <v>65</v>
      </c>
      <c r="L93" s="77">
        <v>93</v>
      </c>
      <c r="M93" s="77"/>
      <c r="N93" s="72"/>
      <c r="O93" s="79" t="s">
        <v>378</v>
      </c>
      <c r="P93" s="81">
        <v>43628.29243055556</v>
      </c>
      <c r="Q93" s="79" t="s">
        <v>443</v>
      </c>
      <c r="R93" s="79"/>
      <c r="S93" s="79"/>
      <c r="T93" s="79" t="s">
        <v>745</v>
      </c>
      <c r="U93" s="79"/>
      <c r="V93" s="83" t="s">
        <v>869</v>
      </c>
      <c r="W93" s="81">
        <v>43628.29243055556</v>
      </c>
      <c r="X93" s="83" t="s">
        <v>1033</v>
      </c>
      <c r="Y93" s="79"/>
      <c r="Z93" s="79"/>
      <c r="AA93" s="85" t="s">
        <v>1404</v>
      </c>
      <c r="AB93" s="79"/>
      <c r="AC93" s="79" t="b">
        <v>0</v>
      </c>
      <c r="AD93" s="79">
        <v>0</v>
      </c>
      <c r="AE93" s="85" t="s">
        <v>1711</v>
      </c>
      <c r="AF93" s="79" t="b">
        <v>0</v>
      </c>
      <c r="AG93" s="79" t="s">
        <v>1727</v>
      </c>
      <c r="AH93" s="79"/>
      <c r="AI93" s="85" t="s">
        <v>1711</v>
      </c>
      <c r="AJ93" s="79" t="b">
        <v>0</v>
      </c>
      <c r="AK93" s="79">
        <v>1</v>
      </c>
      <c r="AL93" s="85" t="s">
        <v>1536</v>
      </c>
      <c r="AM93" s="79" t="s">
        <v>1737</v>
      </c>
      <c r="AN93" s="79" t="b">
        <v>0</v>
      </c>
      <c r="AO93" s="85" t="s">
        <v>1536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1</v>
      </c>
      <c r="BE93" s="49">
        <v>5</v>
      </c>
      <c r="BF93" s="48">
        <v>3</v>
      </c>
      <c r="BG93" s="49">
        <v>15</v>
      </c>
      <c r="BH93" s="48">
        <v>0</v>
      </c>
      <c r="BI93" s="49">
        <v>0</v>
      </c>
      <c r="BJ93" s="48">
        <v>16</v>
      </c>
      <c r="BK93" s="49">
        <v>80</v>
      </c>
      <c r="BL93" s="48">
        <v>20</v>
      </c>
    </row>
    <row r="94" spans="1:64" ht="15">
      <c r="A94" s="64" t="s">
        <v>256</v>
      </c>
      <c r="B94" s="64" t="s">
        <v>354</v>
      </c>
      <c r="C94" s="65" t="s">
        <v>4076</v>
      </c>
      <c r="D94" s="66">
        <v>3</v>
      </c>
      <c r="E94" s="67" t="s">
        <v>132</v>
      </c>
      <c r="F94" s="68">
        <v>35</v>
      </c>
      <c r="G94" s="65"/>
      <c r="H94" s="69"/>
      <c r="I94" s="70"/>
      <c r="J94" s="70"/>
      <c r="K94" s="34" t="s">
        <v>65</v>
      </c>
      <c r="L94" s="77">
        <v>94</v>
      </c>
      <c r="M94" s="77"/>
      <c r="N94" s="72"/>
      <c r="O94" s="79" t="s">
        <v>378</v>
      </c>
      <c r="P94" s="81">
        <v>43628.52546296296</v>
      </c>
      <c r="Q94" s="79" t="s">
        <v>385</v>
      </c>
      <c r="R94" s="79"/>
      <c r="S94" s="79"/>
      <c r="T94" s="79"/>
      <c r="U94" s="79"/>
      <c r="V94" s="83" t="s">
        <v>870</v>
      </c>
      <c r="W94" s="81">
        <v>43628.52546296296</v>
      </c>
      <c r="X94" s="83" t="s">
        <v>1034</v>
      </c>
      <c r="Y94" s="79"/>
      <c r="Z94" s="79"/>
      <c r="AA94" s="85" t="s">
        <v>1405</v>
      </c>
      <c r="AB94" s="79"/>
      <c r="AC94" s="79" t="b">
        <v>0</v>
      </c>
      <c r="AD94" s="79">
        <v>0</v>
      </c>
      <c r="AE94" s="85" t="s">
        <v>1711</v>
      </c>
      <c r="AF94" s="79" t="b">
        <v>0</v>
      </c>
      <c r="AG94" s="79" t="s">
        <v>1727</v>
      </c>
      <c r="AH94" s="79"/>
      <c r="AI94" s="85" t="s">
        <v>1711</v>
      </c>
      <c r="AJ94" s="79" t="b">
        <v>0</v>
      </c>
      <c r="AK94" s="79">
        <v>8</v>
      </c>
      <c r="AL94" s="85" t="s">
        <v>1676</v>
      </c>
      <c r="AM94" s="79" t="s">
        <v>1736</v>
      </c>
      <c r="AN94" s="79" t="b">
        <v>0</v>
      </c>
      <c r="AO94" s="85" t="s">
        <v>1676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20</v>
      </c>
      <c r="BK94" s="49">
        <v>100</v>
      </c>
      <c r="BL94" s="48">
        <v>20</v>
      </c>
    </row>
    <row r="95" spans="1:64" ht="15">
      <c r="A95" s="64" t="s">
        <v>257</v>
      </c>
      <c r="B95" s="64" t="s">
        <v>257</v>
      </c>
      <c r="C95" s="65" t="s">
        <v>4076</v>
      </c>
      <c r="D95" s="66">
        <v>3</v>
      </c>
      <c r="E95" s="67" t="s">
        <v>132</v>
      </c>
      <c r="F95" s="68">
        <v>35</v>
      </c>
      <c r="G95" s="65"/>
      <c r="H95" s="69"/>
      <c r="I95" s="70"/>
      <c r="J95" s="70"/>
      <c r="K95" s="34" t="s">
        <v>65</v>
      </c>
      <c r="L95" s="77">
        <v>95</v>
      </c>
      <c r="M95" s="77"/>
      <c r="N95" s="72"/>
      <c r="O95" s="79" t="s">
        <v>176</v>
      </c>
      <c r="P95" s="81">
        <v>43627.67518518519</v>
      </c>
      <c r="Q95" s="79" t="s">
        <v>444</v>
      </c>
      <c r="R95" s="83" t="s">
        <v>679</v>
      </c>
      <c r="S95" s="79" t="s">
        <v>733</v>
      </c>
      <c r="T95" s="79" t="s">
        <v>745</v>
      </c>
      <c r="U95" s="79"/>
      <c r="V95" s="83" t="s">
        <v>871</v>
      </c>
      <c r="W95" s="81">
        <v>43627.67518518519</v>
      </c>
      <c r="X95" s="83" t="s">
        <v>1035</v>
      </c>
      <c r="Y95" s="79"/>
      <c r="Z95" s="79"/>
      <c r="AA95" s="85" t="s">
        <v>1406</v>
      </c>
      <c r="AB95" s="79"/>
      <c r="AC95" s="79" t="b">
        <v>0</v>
      </c>
      <c r="AD95" s="79">
        <v>6</v>
      </c>
      <c r="AE95" s="85" t="s">
        <v>1711</v>
      </c>
      <c r="AF95" s="79" t="b">
        <v>1</v>
      </c>
      <c r="AG95" s="79" t="s">
        <v>1727</v>
      </c>
      <c r="AH95" s="79"/>
      <c r="AI95" s="85" t="s">
        <v>1676</v>
      </c>
      <c r="AJ95" s="79" t="b">
        <v>0</v>
      </c>
      <c r="AK95" s="79">
        <v>2</v>
      </c>
      <c r="AL95" s="85" t="s">
        <v>1711</v>
      </c>
      <c r="AM95" s="79" t="s">
        <v>1736</v>
      </c>
      <c r="AN95" s="79" t="b">
        <v>0</v>
      </c>
      <c r="AO95" s="85" t="s">
        <v>1406</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40</v>
      </c>
      <c r="BK95" s="49">
        <v>100</v>
      </c>
      <c r="BL95" s="48">
        <v>40</v>
      </c>
    </row>
    <row r="96" spans="1:64" ht="15">
      <c r="A96" s="64" t="s">
        <v>231</v>
      </c>
      <c r="B96" s="64" t="s">
        <v>257</v>
      </c>
      <c r="C96" s="65" t="s">
        <v>4076</v>
      </c>
      <c r="D96" s="66">
        <v>3</v>
      </c>
      <c r="E96" s="67" t="s">
        <v>132</v>
      </c>
      <c r="F96" s="68">
        <v>35</v>
      </c>
      <c r="G96" s="65"/>
      <c r="H96" s="69"/>
      <c r="I96" s="70"/>
      <c r="J96" s="70"/>
      <c r="K96" s="34" t="s">
        <v>65</v>
      </c>
      <c r="L96" s="77">
        <v>96</v>
      </c>
      <c r="M96" s="77"/>
      <c r="N96" s="72"/>
      <c r="O96" s="79" t="s">
        <v>379</v>
      </c>
      <c r="P96" s="81">
        <v>43627.70545138889</v>
      </c>
      <c r="Q96" s="79" t="s">
        <v>405</v>
      </c>
      <c r="R96" s="79"/>
      <c r="S96" s="79"/>
      <c r="T96" s="79" t="s">
        <v>745</v>
      </c>
      <c r="U96" s="83" t="s">
        <v>786</v>
      </c>
      <c r="V96" s="83" t="s">
        <v>786</v>
      </c>
      <c r="W96" s="81">
        <v>43627.70545138889</v>
      </c>
      <c r="X96" s="83" t="s">
        <v>984</v>
      </c>
      <c r="Y96" s="79"/>
      <c r="Z96" s="79"/>
      <c r="AA96" s="85" t="s">
        <v>1355</v>
      </c>
      <c r="AB96" s="85" t="s">
        <v>1702</v>
      </c>
      <c r="AC96" s="79" t="b">
        <v>0</v>
      </c>
      <c r="AD96" s="79">
        <v>3</v>
      </c>
      <c r="AE96" s="85" t="s">
        <v>1716</v>
      </c>
      <c r="AF96" s="79" t="b">
        <v>0</v>
      </c>
      <c r="AG96" s="79" t="s">
        <v>1727</v>
      </c>
      <c r="AH96" s="79"/>
      <c r="AI96" s="85" t="s">
        <v>1711</v>
      </c>
      <c r="AJ96" s="79" t="b">
        <v>0</v>
      </c>
      <c r="AK96" s="79">
        <v>0</v>
      </c>
      <c r="AL96" s="85" t="s">
        <v>1711</v>
      </c>
      <c r="AM96" s="79" t="s">
        <v>1736</v>
      </c>
      <c r="AN96" s="79" t="b">
        <v>0</v>
      </c>
      <c r="AO96" s="85" t="s">
        <v>1702</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0</v>
      </c>
      <c r="BE96" s="49">
        <v>0</v>
      </c>
      <c r="BF96" s="48">
        <v>0</v>
      </c>
      <c r="BG96" s="49">
        <v>0</v>
      </c>
      <c r="BH96" s="48">
        <v>0</v>
      </c>
      <c r="BI96" s="49">
        <v>0</v>
      </c>
      <c r="BJ96" s="48">
        <v>20</v>
      </c>
      <c r="BK96" s="49">
        <v>100</v>
      </c>
      <c r="BL96" s="48">
        <v>20</v>
      </c>
    </row>
    <row r="97" spans="1:64" ht="15">
      <c r="A97" s="64" t="s">
        <v>258</v>
      </c>
      <c r="B97" s="64" t="s">
        <v>257</v>
      </c>
      <c r="C97" s="65" t="s">
        <v>4076</v>
      </c>
      <c r="D97" s="66">
        <v>3</v>
      </c>
      <c r="E97" s="67" t="s">
        <v>132</v>
      </c>
      <c r="F97" s="68">
        <v>35</v>
      </c>
      <c r="G97" s="65"/>
      <c r="H97" s="69"/>
      <c r="I97" s="70"/>
      <c r="J97" s="70"/>
      <c r="K97" s="34" t="s">
        <v>65</v>
      </c>
      <c r="L97" s="77">
        <v>97</v>
      </c>
      <c r="M97" s="77"/>
      <c r="N97" s="72"/>
      <c r="O97" s="79" t="s">
        <v>378</v>
      </c>
      <c r="P97" s="81">
        <v>43627.685949074075</v>
      </c>
      <c r="Q97" s="79" t="s">
        <v>440</v>
      </c>
      <c r="R97" s="79"/>
      <c r="S97" s="79"/>
      <c r="T97" s="79"/>
      <c r="U97" s="79"/>
      <c r="V97" s="83" t="s">
        <v>872</v>
      </c>
      <c r="W97" s="81">
        <v>43627.685949074075</v>
      </c>
      <c r="X97" s="83" t="s">
        <v>1036</v>
      </c>
      <c r="Y97" s="79"/>
      <c r="Z97" s="79"/>
      <c r="AA97" s="85" t="s">
        <v>1407</v>
      </c>
      <c r="AB97" s="79"/>
      <c r="AC97" s="79" t="b">
        <v>0</v>
      </c>
      <c r="AD97" s="79">
        <v>0</v>
      </c>
      <c r="AE97" s="85" t="s">
        <v>1711</v>
      </c>
      <c r="AF97" s="79" t="b">
        <v>1</v>
      </c>
      <c r="AG97" s="79" t="s">
        <v>1727</v>
      </c>
      <c r="AH97" s="79"/>
      <c r="AI97" s="85" t="s">
        <v>1676</v>
      </c>
      <c r="AJ97" s="79" t="b">
        <v>0</v>
      </c>
      <c r="AK97" s="79">
        <v>2</v>
      </c>
      <c r="AL97" s="85" t="s">
        <v>1406</v>
      </c>
      <c r="AM97" s="79" t="s">
        <v>1737</v>
      </c>
      <c r="AN97" s="79" t="b">
        <v>0</v>
      </c>
      <c r="AO97" s="85" t="s">
        <v>1406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6</v>
      </c>
      <c r="BD97" s="48">
        <v>0</v>
      </c>
      <c r="BE97" s="49">
        <v>0</v>
      </c>
      <c r="BF97" s="48">
        <v>0</v>
      </c>
      <c r="BG97" s="49">
        <v>0</v>
      </c>
      <c r="BH97" s="48">
        <v>0</v>
      </c>
      <c r="BI97" s="49">
        <v>0</v>
      </c>
      <c r="BJ97" s="48">
        <v>24</v>
      </c>
      <c r="BK97" s="49">
        <v>100</v>
      </c>
      <c r="BL97" s="48">
        <v>24</v>
      </c>
    </row>
    <row r="98" spans="1:64" ht="15">
      <c r="A98" s="64" t="s">
        <v>259</v>
      </c>
      <c r="B98" s="64" t="s">
        <v>257</v>
      </c>
      <c r="C98" s="65" t="s">
        <v>4076</v>
      </c>
      <c r="D98" s="66">
        <v>3</v>
      </c>
      <c r="E98" s="67" t="s">
        <v>132</v>
      </c>
      <c r="F98" s="68">
        <v>35</v>
      </c>
      <c r="G98" s="65"/>
      <c r="H98" s="69"/>
      <c r="I98" s="70"/>
      <c r="J98" s="70"/>
      <c r="K98" s="34" t="s">
        <v>65</v>
      </c>
      <c r="L98" s="77">
        <v>98</v>
      </c>
      <c r="M98" s="77"/>
      <c r="N98" s="72"/>
      <c r="O98" s="79" t="s">
        <v>378</v>
      </c>
      <c r="P98" s="81">
        <v>43628.701469907406</v>
      </c>
      <c r="Q98" s="79" t="s">
        <v>440</v>
      </c>
      <c r="R98" s="79"/>
      <c r="S98" s="79"/>
      <c r="T98" s="79"/>
      <c r="U98" s="79"/>
      <c r="V98" s="83" t="s">
        <v>873</v>
      </c>
      <c r="W98" s="81">
        <v>43628.701469907406</v>
      </c>
      <c r="X98" s="83" t="s">
        <v>1037</v>
      </c>
      <c r="Y98" s="79"/>
      <c r="Z98" s="79"/>
      <c r="AA98" s="85" t="s">
        <v>1408</v>
      </c>
      <c r="AB98" s="79"/>
      <c r="AC98" s="79" t="b">
        <v>0</v>
      </c>
      <c r="AD98" s="79">
        <v>0</v>
      </c>
      <c r="AE98" s="85" t="s">
        <v>1711</v>
      </c>
      <c r="AF98" s="79" t="b">
        <v>1</v>
      </c>
      <c r="AG98" s="79" t="s">
        <v>1727</v>
      </c>
      <c r="AH98" s="79"/>
      <c r="AI98" s="85" t="s">
        <v>1676</v>
      </c>
      <c r="AJ98" s="79" t="b">
        <v>0</v>
      </c>
      <c r="AK98" s="79">
        <v>3</v>
      </c>
      <c r="AL98" s="85" t="s">
        <v>1406</v>
      </c>
      <c r="AM98" s="79" t="s">
        <v>1735</v>
      </c>
      <c r="AN98" s="79" t="b">
        <v>0</v>
      </c>
      <c r="AO98" s="85" t="s">
        <v>1406</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24</v>
      </c>
      <c r="BK98" s="49">
        <v>100</v>
      </c>
      <c r="BL98" s="48">
        <v>24</v>
      </c>
    </row>
    <row r="99" spans="1:64" ht="15">
      <c r="A99" s="64" t="s">
        <v>260</v>
      </c>
      <c r="B99" s="64" t="s">
        <v>354</v>
      </c>
      <c r="C99" s="65" t="s">
        <v>4076</v>
      </c>
      <c r="D99" s="66">
        <v>3</v>
      </c>
      <c r="E99" s="67" t="s">
        <v>132</v>
      </c>
      <c r="F99" s="68">
        <v>35</v>
      </c>
      <c r="G99" s="65"/>
      <c r="H99" s="69"/>
      <c r="I99" s="70"/>
      <c r="J99" s="70"/>
      <c r="K99" s="34" t="s">
        <v>65</v>
      </c>
      <c r="L99" s="77">
        <v>99</v>
      </c>
      <c r="M99" s="77"/>
      <c r="N99" s="72"/>
      <c r="O99" s="79" t="s">
        <v>378</v>
      </c>
      <c r="P99" s="81">
        <v>43628.780335648145</v>
      </c>
      <c r="Q99" s="79" t="s">
        <v>438</v>
      </c>
      <c r="R99" s="79"/>
      <c r="S99" s="79"/>
      <c r="T99" s="79" t="s">
        <v>745</v>
      </c>
      <c r="U99" s="79"/>
      <c r="V99" s="83" t="s">
        <v>874</v>
      </c>
      <c r="W99" s="81">
        <v>43628.780335648145</v>
      </c>
      <c r="X99" s="83" t="s">
        <v>1038</v>
      </c>
      <c r="Y99" s="79"/>
      <c r="Z99" s="79"/>
      <c r="AA99" s="85" t="s">
        <v>1409</v>
      </c>
      <c r="AB99" s="79"/>
      <c r="AC99" s="79" t="b">
        <v>0</v>
      </c>
      <c r="AD99" s="79">
        <v>0</v>
      </c>
      <c r="AE99" s="85" t="s">
        <v>1711</v>
      </c>
      <c r="AF99" s="79" t="b">
        <v>0</v>
      </c>
      <c r="AG99" s="79" t="s">
        <v>1727</v>
      </c>
      <c r="AH99" s="79"/>
      <c r="AI99" s="85" t="s">
        <v>1711</v>
      </c>
      <c r="AJ99" s="79" t="b">
        <v>0</v>
      </c>
      <c r="AK99" s="79">
        <v>9</v>
      </c>
      <c r="AL99" s="85" t="s">
        <v>1681</v>
      </c>
      <c r="AM99" s="79" t="s">
        <v>1735</v>
      </c>
      <c r="AN99" s="79" t="b">
        <v>0</v>
      </c>
      <c r="AO99" s="85" t="s">
        <v>1681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4.3478260869565215</v>
      </c>
      <c r="BH99" s="48">
        <v>0</v>
      </c>
      <c r="BI99" s="49">
        <v>0</v>
      </c>
      <c r="BJ99" s="48">
        <v>22</v>
      </c>
      <c r="BK99" s="49">
        <v>95.65217391304348</v>
      </c>
      <c r="BL99" s="48">
        <v>23</v>
      </c>
    </row>
    <row r="100" spans="1:64" ht="15">
      <c r="A100" s="64" t="s">
        <v>261</v>
      </c>
      <c r="B100" s="64" t="s">
        <v>354</v>
      </c>
      <c r="C100" s="65" t="s">
        <v>4076</v>
      </c>
      <c r="D100" s="66">
        <v>3</v>
      </c>
      <c r="E100" s="67" t="s">
        <v>132</v>
      </c>
      <c r="F100" s="68">
        <v>35</v>
      </c>
      <c r="G100" s="65"/>
      <c r="H100" s="69"/>
      <c r="I100" s="70"/>
      <c r="J100" s="70"/>
      <c r="K100" s="34" t="s">
        <v>65</v>
      </c>
      <c r="L100" s="77">
        <v>100</v>
      </c>
      <c r="M100" s="77"/>
      <c r="N100" s="72"/>
      <c r="O100" s="79" t="s">
        <v>378</v>
      </c>
      <c r="P100" s="81">
        <v>43628.998923611114</v>
      </c>
      <c r="Q100" s="79" t="s">
        <v>385</v>
      </c>
      <c r="R100" s="79"/>
      <c r="S100" s="79"/>
      <c r="T100" s="79"/>
      <c r="U100" s="79"/>
      <c r="V100" s="83" t="s">
        <v>875</v>
      </c>
      <c r="W100" s="81">
        <v>43628.998923611114</v>
      </c>
      <c r="X100" s="83" t="s">
        <v>1039</v>
      </c>
      <c r="Y100" s="79"/>
      <c r="Z100" s="79"/>
      <c r="AA100" s="85" t="s">
        <v>1410</v>
      </c>
      <c r="AB100" s="79"/>
      <c r="AC100" s="79" t="b">
        <v>0</v>
      </c>
      <c r="AD100" s="79">
        <v>0</v>
      </c>
      <c r="AE100" s="85" t="s">
        <v>1711</v>
      </c>
      <c r="AF100" s="79" t="b">
        <v>0</v>
      </c>
      <c r="AG100" s="79" t="s">
        <v>1727</v>
      </c>
      <c r="AH100" s="79"/>
      <c r="AI100" s="85" t="s">
        <v>1711</v>
      </c>
      <c r="AJ100" s="79" t="b">
        <v>0</v>
      </c>
      <c r="AK100" s="79">
        <v>8</v>
      </c>
      <c r="AL100" s="85" t="s">
        <v>1676</v>
      </c>
      <c r="AM100" s="79" t="s">
        <v>1735</v>
      </c>
      <c r="AN100" s="79" t="b">
        <v>0</v>
      </c>
      <c r="AO100" s="85" t="s">
        <v>1676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20</v>
      </c>
      <c r="BK100" s="49">
        <v>100</v>
      </c>
      <c r="BL100" s="48">
        <v>20</v>
      </c>
    </row>
    <row r="101" spans="1:64" ht="15">
      <c r="A101" s="64" t="s">
        <v>262</v>
      </c>
      <c r="B101" s="64" t="s">
        <v>354</v>
      </c>
      <c r="C101" s="65" t="s">
        <v>4076</v>
      </c>
      <c r="D101" s="66">
        <v>3</v>
      </c>
      <c r="E101" s="67" t="s">
        <v>132</v>
      </c>
      <c r="F101" s="68">
        <v>35</v>
      </c>
      <c r="G101" s="65"/>
      <c r="H101" s="69"/>
      <c r="I101" s="70"/>
      <c r="J101" s="70"/>
      <c r="K101" s="34" t="s">
        <v>65</v>
      </c>
      <c r="L101" s="77">
        <v>101</v>
      </c>
      <c r="M101" s="77"/>
      <c r="N101" s="72"/>
      <c r="O101" s="79" t="s">
        <v>378</v>
      </c>
      <c r="P101" s="81">
        <v>43629.57572916667</v>
      </c>
      <c r="Q101" s="79" t="s">
        <v>445</v>
      </c>
      <c r="R101" s="79"/>
      <c r="S101" s="79"/>
      <c r="T101" s="79" t="s">
        <v>745</v>
      </c>
      <c r="U101" s="83" t="s">
        <v>789</v>
      </c>
      <c r="V101" s="83" t="s">
        <v>789</v>
      </c>
      <c r="W101" s="81">
        <v>43629.57572916667</v>
      </c>
      <c r="X101" s="83" t="s">
        <v>1040</v>
      </c>
      <c r="Y101" s="79"/>
      <c r="Z101" s="79"/>
      <c r="AA101" s="85" t="s">
        <v>1411</v>
      </c>
      <c r="AB101" s="79"/>
      <c r="AC101" s="79" t="b">
        <v>0</v>
      </c>
      <c r="AD101" s="79">
        <v>1</v>
      </c>
      <c r="AE101" s="85" t="s">
        <v>1711</v>
      </c>
      <c r="AF101" s="79" t="b">
        <v>0</v>
      </c>
      <c r="AG101" s="79" t="s">
        <v>1727</v>
      </c>
      <c r="AH101" s="79"/>
      <c r="AI101" s="85" t="s">
        <v>1711</v>
      </c>
      <c r="AJ101" s="79" t="b">
        <v>0</v>
      </c>
      <c r="AK101" s="79">
        <v>0</v>
      </c>
      <c r="AL101" s="85" t="s">
        <v>1711</v>
      </c>
      <c r="AM101" s="79" t="s">
        <v>1733</v>
      </c>
      <c r="AN101" s="79" t="b">
        <v>0</v>
      </c>
      <c r="AO101" s="85" t="s">
        <v>1411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14.285714285714286</v>
      </c>
      <c r="BH101" s="48">
        <v>0</v>
      </c>
      <c r="BI101" s="49">
        <v>0</v>
      </c>
      <c r="BJ101" s="48">
        <v>6</v>
      </c>
      <c r="BK101" s="49">
        <v>85.71428571428571</v>
      </c>
      <c r="BL101" s="48">
        <v>7</v>
      </c>
    </row>
    <row r="102" spans="1:64" ht="15">
      <c r="A102" s="64" t="s">
        <v>263</v>
      </c>
      <c r="B102" s="64" t="s">
        <v>366</v>
      </c>
      <c r="C102" s="65" t="s">
        <v>4076</v>
      </c>
      <c r="D102" s="66">
        <v>3</v>
      </c>
      <c r="E102" s="67" t="s">
        <v>132</v>
      </c>
      <c r="F102" s="68">
        <v>35</v>
      </c>
      <c r="G102" s="65"/>
      <c r="H102" s="69"/>
      <c r="I102" s="70"/>
      <c r="J102" s="70"/>
      <c r="K102" s="34" t="s">
        <v>65</v>
      </c>
      <c r="L102" s="77">
        <v>102</v>
      </c>
      <c r="M102" s="77"/>
      <c r="N102" s="72"/>
      <c r="O102" s="79" t="s">
        <v>378</v>
      </c>
      <c r="P102" s="81">
        <v>43629.589479166665</v>
      </c>
      <c r="Q102" s="79" t="s">
        <v>388</v>
      </c>
      <c r="R102" s="79"/>
      <c r="S102" s="79"/>
      <c r="T102" s="79" t="s">
        <v>746</v>
      </c>
      <c r="U102" s="79"/>
      <c r="V102" s="83" t="s">
        <v>876</v>
      </c>
      <c r="W102" s="81">
        <v>43629.589479166665</v>
      </c>
      <c r="X102" s="83" t="s">
        <v>1041</v>
      </c>
      <c r="Y102" s="79"/>
      <c r="Z102" s="79"/>
      <c r="AA102" s="85" t="s">
        <v>1412</v>
      </c>
      <c r="AB102" s="79"/>
      <c r="AC102" s="79" t="b">
        <v>0</v>
      </c>
      <c r="AD102" s="79">
        <v>0</v>
      </c>
      <c r="AE102" s="85" t="s">
        <v>1711</v>
      </c>
      <c r="AF102" s="79" t="b">
        <v>1</v>
      </c>
      <c r="AG102" s="79" t="s">
        <v>1727</v>
      </c>
      <c r="AH102" s="79"/>
      <c r="AI102" s="85" t="s">
        <v>1730</v>
      </c>
      <c r="AJ102" s="79" t="b">
        <v>0</v>
      </c>
      <c r="AK102" s="79">
        <v>8</v>
      </c>
      <c r="AL102" s="85" t="s">
        <v>1671</v>
      </c>
      <c r="AM102" s="79" t="s">
        <v>1735</v>
      </c>
      <c r="AN102" s="79" t="b">
        <v>0</v>
      </c>
      <c r="AO102" s="85" t="s">
        <v>1671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263</v>
      </c>
      <c r="B103" s="64" t="s">
        <v>362</v>
      </c>
      <c r="C103" s="65" t="s">
        <v>4076</v>
      </c>
      <c r="D103" s="66">
        <v>3</v>
      </c>
      <c r="E103" s="67" t="s">
        <v>132</v>
      </c>
      <c r="F103" s="68">
        <v>35</v>
      </c>
      <c r="G103" s="65"/>
      <c r="H103" s="69"/>
      <c r="I103" s="70"/>
      <c r="J103" s="70"/>
      <c r="K103" s="34" t="s">
        <v>65</v>
      </c>
      <c r="L103" s="77">
        <v>103</v>
      </c>
      <c r="M103" s="77"/>
      <c r="N103" s="72"/>
      <c r="O103" s="79" t="s">
        <v>378</v>
      </c>
      <c r="P103" s="81">
        <v>43629.589479166665</v>
      </c>
      <c r="Q103" s="79" t="s">
        <v>388</v>
      </c>
      <c r="R103" s="79"/>
      <c r="S103" s="79"/>
      <c r="T103" s="79" t="s">
        <v>746</v>
      </c>
      <c r="U103" s="79"/>
      <c r="V103" s="83" t="s">
        <v>876</v>
      </c>
      <c r="W103" s="81">
        <v>43629.589479166665</v>
      </c>
      <c r="X103" s="83" t="s">
        <v>1041</v>
      </c>
      <c r="Y103" s="79"/>
      <c r="Z103" s="79"/>
      <c r="AA103" s="85" t="s">
        <v>1412</v>
      </c>
      <c r="AB103" s="79"/>
      <c r="AC103" s="79" t="b">
        <v>0</v>
      </c>
      <c r="AD103" s="79">
        <v>0</v>
      </c>
      <c r="AE103" s="85" t="s">
        <v>1711</v>
      </c>
      <c r="AF103" s="79" t="b">
        <v>1</v>
      </c>
      <c r="AG103" s="79" t="s">
        <v>1727</v>
      </c>
      <c r="AH103" s="79"/>
      <c r="AI103" s="85" t="s">
        <v>1730</v>
      </c>
      <c r="AJ103" s="79" t="b">
        <v>0</v>
      </c>
      <c r="AK103" s="79">
        <v>8</v>
      </c>
      <c r="AL103" s="85" t="s">
        <v>1671</v>
      </c>
      <c r="AM103" s="79" t="s">
        <v>1735</v>
      </c>
      <c r="AN103" s="79" t="b">
        <v>0</v>
      </c>
      <c r="AO103" s="85" t="s">
        <v>1671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1</v>
      </c>
      <c r="BE103" s="49">
        <v>4.3478260869565215</v>
      </c>
      <c r="BF103" s="48">
        <v>0</v>
      </c>
      <c r="BG103" s="49">
        <v>0</v>
      </c>
      <c r="BH103" s="48">
        <v>0</v>
      </c>
      <c r="BI103" s="49">
        <v>0</v>
      </c>
      <c r="BJ103" s="48">
        <v>22</v>
      </c>
      <c r="BK103" s="49">
        <v>95.65217391304348</v>
      </c>
      <c r="BL103" s="48">
        <v>23</v>
      </c>
    </row>
    <row r="104" spans="1:64" ht="15">
      <c r="A104" s="64" t="s">
        <v>264</v>
      </c>
      <c r="B104" s="64" t="s">
        <v>264</v>
      </c>
      <c r="C104" s="65" t="s">
        <v>4076</v>
      </c>
      <c r="D104" s="66">
        <v>3</v>
      </c>
      <c r="E104" s="67" t="s">
        <v>132</v>
      </c>
      <c r="F104" s="68">
        <v>35</v>
      </c>
      <c r="G104" s="65"/>
      <c r="H104" s="69"/>
      <c r="I104" s="70"/>
      <c r="J104" s="70"/>
      <c r="K104" s="34" t="s">
        <v>65</v>
      </c>
      <c r="L104" s="77">
        <v>104</v>
      </c>
      <c r="M104" s="77"/>
      <c r="N104" s="72"/>
      <c r="O104" s="79" t="s">
        <v>176</v>
      </c>
      <c r="P104" s="81">
        <v>43631.048854166664</v>
      </c>
      <c r="Q104" s="79" t="s">
        <v>446</v>
      </c>
      <c r="R104" s="79"/>
      <c r="S104" s="79"/>
      <c r="T104" s="79" t="s">
        <v>745</v>
      </c>
      <c r="U104" s="79" t="s">
        <v>790</v>
      </c>
      <c r="V104" s="79" t="s">
        <v>790</v>
      </c>
      <c r="W104" s="81">
        <v>43631.048854166664</v>
      </c>
      <c r="X104" s="83" t="s">
        <v>1042</v>
      </c>
      <c r="Y104" s="79"/>
      <c r="Z104" s="79"/>
      <c r="AA104" s="85" t="s">
        <v>1413</v>
      </c>
      <c r="AB104" s="79"/>
      <c r="AC104" s="79" t="b">
        <v>0</v>
      </c>
      <c r="AD104" s="79">
        <v>0</v>
      </c>
      <c r="AE104" s="85" t="s">
        <v>1711</v>
      </c>
      <c r="AF104" s="79" t="b">
        <v>0</v>
      </c>
      <c r="AG104" s="79" t="s">
        <v>1727</v>
      </c>
      <c r="AH104" s="79"/>
      <c r="AI104" s="85" t="s">
        <v>1711</v>
      </c>
      <c r="AJ104" s="79" t="b">
        <v>0</v>
      </c>
      <c r="AK104" s="79">
        <v>0</v>
      </c>
      <c r="AL104" s="85" t="s">
        <v>1711</v>
      </c>
      <c r="AM104" s="79" t="s">
        <v>1737</v>
      </c>
      <c r="AN104" s="79" t="b">
        <v>0</v>
      </c>
      <c r="AO104" s="85" t="s">
        <v>1413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5</v>
      </c>
      <c r="BF104" s="48">
        <v>0</v>
      </c>
      <c r="BG104" s="49">
        <v>0</v>
      </c>
      <c r="BH104" s="48">
        <v>0</v>
      </c>
      <c r="BI104" s="49">
        <v>0</v>
      </c>
      <c r="BJ104" s="48">
        <v>19</v>
      </c>
      <c r="BK104" s="49">
        <v>95</v>
      </c>
      <c r="BL104" s="48">
        <v>20</v>
      </c>
    </row>
    <row r="105" spans="1:64" ht="15">
      <c r="A105" s="64" t="s">
        <v>265</v>
      </c>
      <c r="B105" s="64" t="s">
        <v>265</v>
      </c>
      <c r="C105" s="65" t="s">
        <v>4076</v>
      </c>
      <c r="D105" s="66">
        <v>3</v>
      </c>
      <c r="E105" s="67" t="s">
        <v>132</v>
      </c>
      <c r="F105" s="68">
        <v>35</v>
      </c>
      <c r="G105" s="65"/>
      <c r="H105" s="69"/>
      <c r="I105" s="70"/>
      <c r="J105" s="70"/>
      <c r="K105" s="34" t="s">
        <v>65</v>
      </c>
      <c r="L105" s="77">
        <v>105</v>
      </c>
      <c r="M105" s="77"/>
      <c r="N105" s="72"/>
      <c r="O105" s="79" t="s">
        <v>176</v>
      </c>
      <c r="P105" s="81">
        <v>43631.69280092593</v>
      </c>
      <c r="Q105" s="79" t="s">
        <v>447</v>
      </c>
      <c r="R105" s="83" t="s">
        <v>678</v>
      </c>
      <c r="S105" s="79" t="s">
        <v>732</v>
      </c>
      <c r="T105" s="79" t="s">
        <v>745</v>
      </c>
      <c r="U105" s="79"/>
      <c r="V105" s="83" t="s">
        <v>877</v>
      </c>
      <c r="W105" s="81">
        <v>43631.69280092593</v>
      </c>
      <c r="X105" s="83" t="s">
        <v>1043</v>
      </c>
      <c r="Y105" s="79"/>
      <c r="Z105" s="79"/>
      <c r="AA105" s="85" t="s">
        <v>1414</v>
      </c>
      <c r="AB105" s="79"/>
      <c r="AC105" s="79" t="b">
        <v>0</v>
      </c>
      <c r="AD105" s="79">
        <v>0</v>
      </c>
      <c r="AE105" s="85" t="s">
        <v>1711</v>
      </c>
      <c r="AF105" s="79" t="b">
        <v>0</v>
      </c>
      <c r="AG105" s="79" t="s">
        <v>1727</v>
      </c>
      <c r="AH105" s="79"/>
      <c r="AI105" s="85" t="s">
        <v>1711</v>
      </c>
      <c r="AJ105" s="79" t="b">
        <v>0</v>
      </c>
      <c r="AK105" s="79">
        <v>0</v>
      </c>
      <c r="AL105" s="85" t="s">
        <v>1711</v>
      </c>
      <c r="AM105" s="79" t="s">
        <v>1741</v>
      </c>
      <c r="AN105" s="79" t="b">
        <v>0</v>
      </c>
      <c r="AO105" s="85" t="s">
        <v>1414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8</v>
      </c>
      <c r="BK105" s="49">
        <v>100</v>
      </c>
      <c r="BL105" s="48">
        <v>8</v>
      </c>
    </row>
    <row r="106" spans="1:64" ht="15">
      <c r="A106" s="64" t="s">
        <v>266</v>
      </c>
      <c r="B106" s="64" t="s">
        <v>266</v>
      </c>
      <c r="C106" s="65" t="s">
        <v>4076</v>
      </c>
      <c r="D106" s="66">
        <v>3</v>
      </c>
      <c r="E106" s="67" t="s">
        <v>132</v>
      </c>
      <c r="F106" s="68">
        <v>35</v>
      </c>
      <c r="G106" s="65"/>
      <c r="H106" s="69"/>
      <c r="I106" s="70"/>
      <c r="J106" s="70"/>
      <c r="K106" s="34" t="s">
        <v>65</v>
      </c>
      <c r="L106" s="77">
        <v>106</v>
      </c>
      <c r="M106" s="77"/>
      <c r="N106" s="72"/>
      <c r="O106" s="79" t="s">
        <v>176</v>
      </c>
      <c r="P106" s="81">
        <v>43632.28511574074</v>
      </c>
      <c r="Q106" s="79" t="s">
        <v>448</v>
      </c>
      <c r="R106" s="83" t="s">
        <v>686</v>
      </c>
      <c r="S106" s="79" t="s">
        <v>732</v>
      </c>
      <c r="T106" s="79" t="s">
        <v>745</v>
      </c>
      <c r="U106" s="83" t="s">
        <v>791</v>
      </c>
      <c r="V106" s="83" t="s">
        <v>791</v>
      </c>
      <c r="W106" s="81">
        <v>43632.28511574074</v>
      </c>
      <c r="X106" s="83" t="s">
        <v>1044</v>
      </c>
      <c r="Y106" s="79"/>
      <c r="Z106" s="79"/>
      <c r="AA106" s="85" t="s">
        <v>1415</v>
      </c>
      <c r="AB106" s="79"/>
      <c r="AC106" s="79" t="b">
        <v>0</v>
      </c>
      <c r="AD106" s="79">
        <v>0</v>
      </c>
      <c r="AE106" s="85" t="s">
        <v>1711</v>
      </c>
      <c r="AF106" s="79" t="b">
        <v>0</v>
      </c>
      <c r="AG106" s="79" t="s">
        <v>1727</v>
      </c>
      <c r="AH106" s="79"/>
      <c r="AI106" s="85" t="s">
        <v>1711</v>
      </c>
      <c r="AJ106" s="79" t="b">
        <v>0</v>
      </c>
      <c r="AK106" s="79">
        <v>0</v>
      </c>
      <c r="AL106" s="85" t="s">
        <v>1711</v>
      </c>
      <c r="AM106" s="79" t="s">
        <v>737</v>
      </c>
      <c r="AN106" s="79" t="b">
        <v>0</v>
      </c>
      <c r="AO106" s="85" t="s">
        <v>1415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5</v>
      </c>
      <c r="BK106" s="49">
        <v>100</v>
      </c>
      <c r="BL106" s="48">
        <v>5</v>
      </c>
    </row>
    <row r="107" spans="1:64" ht="15">
      <c r="A107" s="64" t="s">
        <v>267</v>
      </c>
      <c r="B107" s="64" t="s">
        <v>267</v>
      </c>
      <c r="C107" s="65" t="s">
        <v>4076</v>
      </c>
      <c r="D107" s="66">
        <v>3</v>
      </c>
      <c r="E107" s="67" t="s">
        <v>132</v>
      </c>
      <c r="F107" s="68">
        <v>35</v>
      </c>
      <c r="G107" s="65"/>
      <c r="H107" s="69"/>
      <c r="I107" s="70"/>
      <c r="J107" s="70"/>
      <c r="K107" s="34" t="s">
        <v>65</v>
      </c>
      <c r="L107" s="77">
        <v>107</v>
      </c>
      <c r="M107" s="77"/>
      <c r="N107" s="72"/>
      <c r="O107" s="79" t="s">
        <v>176</v>
      </c>
      <c r="P107" s="81">
        <v>43632.285462962966</v>
      </c>
      <c r="Q107" s="79" t="s">
        <v>449</v>
      </c>
      <c r="R107" s="83" t="s">
        <v>687</v>
      </c>
      <c r="S107" s="79" t="s">
        <v>732</v>
      </c>
      <c r="T107" s="79" t="s">
        <v>745</v>
      </c>
      <c r="U107" s="79"/>
      <c r="V107" s="83" t="s">
        <v>878</v>
      </c>
      <c r="W107" s="81">
        <v>43632.285462962966</v>
      </c>
      <c r="X107" s="83" t="s">
        <v>1045</v>
      </c>
      <c r="Y107" s="79"/>
      <c r="Z107" s="79"/>
      <c r="AA107" s="85" t="s">
        <v>1416</v>
      </c>
      <c r="AB107" s="79"/>
      <c r="AC107" s="79" t="b">
        <v>0</v>
      </c>
      <c r="AD107" s="79">
        <v>0</v>
      </c>
      <c r="AE107" s="85" t="s">
        <v>1711</v>
      </c>
      <c r="AF107" s="79" t="b">
        <v>0</v>
      </c>
      <c r="AG107" s="79" t="s">
        <v>1727</v>
      </c>
      <c r="AH107" s="79"/>
      <c r="AI107" s="85" t="s">
        <v>1711</v>
      </c>
      <c r="AJ107" s="79" t="b">
        <v>0</v>
      </c>
      <c r="AK107" s="79">
        <v>0</v>
      </c>
      <c r="AL107" s="85" t="s">
        <v>1711</v>
      </c>
      <c r="AM107" s="79" t="s">
        <v>1742</v>
      </c>
      <c r="AN107" s="79" t="b">
        <v>0</v>
      </c>
      <c r="AO107" s="85" t="s">
        <v>1416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5</v>
      </c>
      <c r="BK107" s="49">
        <v>100</v>
      </c>
      <c r="BL107" s="48">
        <v>5</v>
      </c>
    </row>
    <row r="108" spans="1:64" ht="15">
      <c r="A108" s="64" t="s">
        <v>268</v>
      </c>
      <c r="B108" s="64" t="s">
        <v>268</v>
      </c>
      <c r="C108" s="65" t="s">
        <v>4076</v>
      </c>
      <c r="D108" s="66">
        <v>3</v>
      </c>
      <c r="E108" s="67" t="s">
        <v>132</v>
      </c>
      <c r="F108" s="68">
        <v>35</v>
      </c>
      <c r="G108" s="65"/>
      <c r="H108" s="69"/>
      <c r="I108" s="70"/>
      <c r="J108" s="70"/>
      <c r="K108" s="34" t="s">
        <v>65</v>
      </c>
      <c r="L108" s="77">
        <v>108</v>
      </c>
      <c r="M108" s="77"/>
      <c r="N108" s="72"/>
      <c r="O108" s="79" t="s">
        <v>176</v>
      </c>
      <c r="P108" s="81">
        <v>43632.35144675926</v>
      </c>
      <c r="Q108" s="79" t="s">
        <v>450</v>
      </c>
      <c r="R108" s="83" t="s">
        <v>686</v>
      </c>
      <c r="S108" s="79" t="s">
        <v>732</v>
      </c>
      <c r="T108" s="79" t="s">
        <v>745</v>
      </c>
      <c r="U108" s="83" t="s">
        <v>792</v>
      </c>
      <c r="V108" s="83" t="s">
        <v>792</v>
      </c>
      <c r="W108" s="81">
        <v>43632.35144675926</v>
      </c>
      <c r="X108" s="83" t="s">
        <v>1046</v>
      </c>
      <c r="Y108" s="79"/>
      <c r="Z108" s="79"/>
      <c r="AA108" s="85" t="s">
        <v>1417</v>
      </c>
      <c r="AB108" s="79"/>
      <c r="AC108" s="79" t="b">
        <v>0</v>
      </c>
      <c r="AD108" s="79">
        <v>0</v>
      </c>
      <c r="AE108" s="85" t="s">
        <v>1711</v>
      </c>
      <c r="AF108" s="79" t="b">
        <v>0</v>
      </c>
      <c r="AG108" s="79" t="s">
        <v>1727</v>
      </c>
      <c r="AH108" s="79"/>
      <c r="AI108" s="85" t="s">
        <v>1711</v>
      </c>
      <c r="AJ108" s="79" t="b">
        <v>0</v>
      </c>
      <c r="AK108" s="79">
        <v>0</v>
      </c>
      <c r="AL108" s="85" t="s">
        <v>1711</v>
      </c>
      <c r="AM108" s="79" t="s">
        <v>737</v>
      </c>
      <c r="AN108" s="79" t="b">
        <v>0</v>
      </c>
      <c r="AO108" s="85" t="s">
        <v>1417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5</v>
      </c>
      <c r="BK108" s="49">
        <v>100</v>
      </c>
      <c r="BL108" s="48">
        <v>5</v>
      </c>
    </row>
    <row r="109" spans="1:64" ht="15">
      <c r="A109" s="64" t="s">
        <v>269</v>
      </c>
      <c r="B109" s="64" t="s">
        <v>269</v>
      </c>
      <c r="C109" s="65" t="s">
        <v>4076</v>
      </c>
      <c r="D109" s="66">
        <v>3</v>
      </c>
      <c r="E109" s="67" t="s">
        <v>132</v>
      </c>
      <c r="F109" s="68">
        <v>35</v>
      </c>
      <c r="G109" s="65"/>
      <c r="H109" s="69"/>
      <c r="I109" s="70"/>
      <c r="J109" s="70"/>
      <c r="K109" s="34" t="s">
        <v>65</v>
      </c>
      <c r="L109" s="77">
        <v>109</v>
      </c>
      <c r="M109" s="77"/>
      <c r="N109" s="72"/>
      <c r="O109" s="79" t="s">
        <v>176</v>
      </c>
      <c r="P109" s="81">
        <v>43632.35144675926</v>
      </c>
      <c r="Q109" s="79" t="s">
        <v>451</v>
      </c>
      <c r="R109" s="83" t="s">
        <v>686</v>
      </c>
      <c r="S109" s="79" t="s">
        <v>732</v>
      </c>
      <c r="T109" s="79" t="s">
        <v>745</v>
      </c>
      <c r="U109" s="83" t="s">
        <v>793</v>
      </c>
      <c r="V109" s="83" t="s">
        <v>793</v>
      </c>
      <c r="W109" s="81">
        <v>43632.35144675926</v>
      </c>
      <c r="X109" s="83" t="s">
        <v>1047</v>
      </c>
      <c r="Y109" s="79"/>
      <c r="Z109" s="79"/>
      <c r="AA109" s="85" t="s">
        <v>1418</v>
      </c>
      <c r="AB109" s="79"/>
      <c r="AC109" s="79" t="b">
        <v>0</v>
      </c>
      <c r="AD109" s="79">
        <v>0</v>
      </c>
      <c r="AE109" s="85" t="s">
        <v>1711</v>
      </c>
      <c r="AF109" s="79" t="b">
        <v>0</v>
      </c>
      <c r="AG109" s="79" t="s">
        <v>1727</v>
      </c>
      <c r="AH109" s="79"/>
      <c r="AI109" s="85" t="s">
        <v>1711</v>
      </c>
      <c r="AJ109" s="79" t="b">
        <v>0</v>
      </c>
      <c r="AK109" s="79">
        <v>0</v>
      </c>
      <c r="AL109" s="85" t="s">
        <v>1711</v>
      </c>
      <c r="AM109" s="79" t="s">
        <v>737</v>
      </c>
      <c r="AN109" s="79" t="b">
        <v>0</v>
      </c>
      <c r="AO109" s="85" t="s">
        <v>1418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5</v>
      </c>
      <c r="BK109" s="49">
        <v>100</v>
      </c>
      <c r="BL109" s="48">
        <v>5</v>
      </c>
    </row>
    <row r="110" spans="1:64" ht="15">
      <c r="A110" s="64" t="s">
        <v>270</v>
      </c>
      <c r="B110" s="64" t="s">
        <v>270</v>
      </c>
      <c r="C110" s="65" t="s">
        <v>4076</v>
      </c>
      <c r="D110" s="66">
        <v>3</v>
      </c>
      <c r="E110" s="67" t="s">
        <v>132</v>
      </c>
      <c r="F110" s="68">
        <v>35</v>
      </c>
      <c r="G110" s="65"/>
      <c r="H110" s="69"/>
      <c r="I110" s="70"/>
      <c r="J110" s="70"/>
      <c r="K110" s="34" t="s">
        <v>65</v>
      </c>
      <c r="L110" s="77">
        <v>110</v>
      </c>
      <c r="M110" s="77"/>
      <c r="N110" s="72"/>
      <c r="O110" s="79" t="s">
        <v>176</v>
      </c>
      <c r="P110" s="81">
        <v>43632.37991898148</v>
      </c>
      <c r="Q110" s="79" t="s">
        <v>452</v>
      </c>
      <c r="R110" s="83" t="s">
        <v>686</v>
      </c>
      <c r="S110" s="79" t="s">
        <v>732</v>
      </c>
      <c r="T110" s="79" t="s">
        <v>745</v>
      </c>
      <c r="U110" s="83" t="s">
        <v>794</v>
      </c>
      <c r="V110" s="83" t="s">
        <v>794</v>
      </c>
      <c r="W110" s="81">
        <v>43632.37991898148</v>
      </c>
      <c r="X110" s="83" t="s">
        <v>1048</v>
      </c>
      <c r="Y110" s="79"/>
      <c r="Z110" s="79"/>
      <c r="AA110" s="85" t="s">
        <v>1419</v>
      </c>
      <c r="AB110" s="79"/>
      <c r="AC110" s="79" t="b">
        <v>0</v>
      </c>
      <c r="AD110" s="79">
        <v>0</v>
      </c>
      <c r="AE110" s="85" t="s">
        <v>1711</v>
      </c>
      <c r="AF110" s="79" t="b">
        <v>0</v>
      </c>
      <c r="AG110" s="79" t="s">
        <v>1727</v>
      </c>
      <c r="AH110" s="79"/>
      <c r="AI110" s="85" t="s">
        <v>1711</v>
      </c>
      <c r="AJ110" s="79" t="b">
        <v>0</v>
      </c>
      <c r="AK110" s="79">
        <v>0</v>
      </c>
      <c r="AL110" s="85" t="s">
        <v>1711</v>
      </c>
      <c r="AM110" s="79" t="s">
        <v>737</v>
      </c>
      <c r="AN110" s="79" t="b">
        <v>0</v>
      </c>
      <c r="AO110" s="85" t="s">
        <v>1419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5</v>
      </c>
      <c r="BK110" s="49">
        <v>100</v>
      </c>
      <c r="BL110" s="48">
        <v>5</v>
      </c>
    </row>
    <row r="111" spans="1:64" ht="15">
      <c r="A111" s="64" t="s">
        <v>271</v>
      </c>
      <c r="B111" s="64" t="s">
        <v>271</v>
      </c>
      <c r="C111" s="65" t="s">
        <v>4076</v>
      </c>
      <c r="D111" s="66">
        <v>3</v>
      </c>
      <c r="E111" s="67" t="s">
        <v>132</v>
      </c>
      <c r="F111" s="68">
        <v>35</v>
      </c>
      <c r="G111" s="65"/>
      <c r="H111" s="69"/>
      <c r="I111" s="70"/>
      <c r="J111" s="70"/>
      <c r="K111" s="34" t="s">
        <v>65</v>
      </c>
      <c r="L111" s="77">
        <v>111</v>
      </c>
      <c r="M111" s="77"/>
      <c r="N111" s="72"/>
      <c r="O111" s="79" t="s">
        <v>176</v>
      </c>
      <c r="P111" s="81">
        <v>43632.422268518516</v>
      </c>
      <c r="Q111" s="79" t="s">
        <v>453</v>
      </c>
      <c r="R111" s="83" t="s">
        <v>686</v>
      </c>
      <c r="S111" s="79" t="s">
        <v>732</v>
      </c>
      <c r="T111" s="79" t="s">
        <v>745</v>
      </c>
      <c r="U111" s="83" t="s">
        <v>795</v>
      </c>
      <c r="V111" s="83" t="s">
        <v>795</v>
      </c>
      <c r="W111" s="81">
        <v>43632.422268518516</v>
      </c>
      <c r="X111" s="83" t="s">
        <v>1049</v>
      </c>
      <c r="Y111" s="79"/>
      <c r="Z111" s="79"/>
      <c r="AA111" s="85" t="s">
        <v>1420</v>
      </c>
      <c r="AB111" s="79"/>
      <c r="AC111" s="79" t="b">
        <v>0</v>
      </c>
      <c r="AD111" s="79">
        <v>0</v>
      </c>
      <c r="AE111" s="85" t="s">
        <v>1711</v>
      </c>
      <c r="AF111" s="79" t="b">
        <v>0</v>
      </c>
      <c r="AG111" s="79" t="s">
        <v>1727</v>
      </c>
      <c r="AH111" s="79"/>
      <c r="AI111" s="85" t="s">
        <v>1711</v>
      </c>
      <c r="AJ111" s="79" t="b">
        <v>0</v>
      </c>
      <c r="AK111" s="79">
        <v>0</v>
      </c>
      <c r="AL111" s="85" t="s">
        <v>1711</v>
      </c>
      <c r="AM111" s="79" t="s">
        <v>737</v>
      </c>
      <c r="AN111" s="79" t="b">
        <v>0</v>
      </c>
      <c r="AO111" s="85" t="s">
        <v>1420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5</v>
      </c>
      <c r="BK111" s="49">
        <v>100</v>
      </c>
      <c r="BL111" s="48">
        <v>5</v>
      </c>
    </row>
    <row r="112" spans="1:64" ht="15">
      <c r="A112" s="64" t="s">
        <v>272</v>
      </c>
      <c r="B112" s="64" t="s">
        <v>354</v>
      </c>
      <c r="C112" s="65" t="s">
        <v>4076</v>
      </c>
      <c r="D112" s="66">
        <v>3</v>
      </c>
      <c r="E112" s="67" t="s">
        <v>132</v>
      </c>
      <c r="F112" s="68">
        <v>35</v>
      </c>
      <c r="G112" s="65"/>
      <c r="H112" s="69"/>
      <c r="I112" s="70"/>
      <c r="J112" s="70"/>
      <c r="K112" s="34" t="s">
        <v>65</v>
      </c>
      <c r="L112" s="77">
        <v>112</v>
      </c>
      <c r="M112" s="77"/>
      <c r="N112" s="72"/>
      <c r="O112" s="79" t="s">
        <v>378</v>
      </c>
      <c r="P112" s="81">
        <v>43632.49149305555</v>
      </c>
      <c r="Q112" s="79" t="s">
        <v>454</v>
      </c>
      <c r="R112" s="79"/>
      <c r="S112" s="79"/>
      <c r="T112" s="79" t="s">
        <v>745</v>
      </c>
      <c r="U112" s="79"/>
      <c r="V112" s="83" t="s">
        <v>879</v>
      </c>
      <c r="W112" s="81">
        <v>43632.49149305555</v>
      </c>
      <c r="X112" s="83" t="s">
        <v>1050</v>
      </c>
      <c r="Y112" s="79"/>
      <c r="Z112" s="79"/>
      <c r="AA112" s="85" t="s">
        <v>1421</v>
      </c>
      <c r="AB112" s="79"/>
      <c r="AC112" s="79" t="b">
        <v>0</v>
      </c>
      <c r="AD112" s="79">
        <v>0</v>
      </c>
      <c r="AE112" s="85" t="s">
        <v>1711</v>
      </c>
      <c r="AF112" s="79" t="b">
        <v>0</v>
      </c>
      <c r="AG112" s="79" t="s">
        <v>1727</v>
      </c>
      <c r="AH112" s="79"/>
      <c r="AI112" s="85" t="s">
        <v>1711</v>
      </c>
      <c r="AJ112" s="79" t="b">
        <v>0</v>
      </c>
      <c r="AK112" s="79">
        <v>4</v>
      </c>
      <c r="AL112" s="85" t="s">
        <v>1686</v>
      </c>
      <c r="AM112" s="79" t="s">
        <v>1736</v>
      </c>
      <c r="AN112" s="79" t="b">
        <v>0</v>
      </c>
      <c r="AO112" s="85" t="s">
        <v>1686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4</v>
      </c>
      <c r="BF112" s="48">
        <v>0</v>
      </c>
      <c r="BG112" s="49">
        <v>0</v>
      </c>
      <c r="BH112" s="48">
        <v>0</v>
      </c>
      <c r="BI112" s="49">
        <v>0</v>
      </c>
      <c r="BJ112" s="48">
        <v>24</v>
      </c>
      <c r="BK112" s="49">
        <v>96</v>
      </c>
      <c r="BL112" s="48">
        <v>25</v>
      </c>
    </row>
    <row r="113" spans="1:64" ht="15">
      <c r="A113" s="64" t="s">
        <v>273</v>
      </c>
      <c r="B113" s="64" t="s">
        <v>273</v>
      </c>
      <c r="C113" s="65" t="s">
        <v>4076</v>
      </c>
      <c r="D113" s="66">
        <v>3</v>
      </c>
      <c r="E113" s="67" t="s">
        <v>132</v>
      </c>
      <c r="F113" s="68">
        <v>35</v>
      </c>
      <c r="G113" s="65"/>
      <c r="H113" s="69"/>
      <c r="I113" s="70"/>
      <c r="J113" s="70"/>
      <c r="K113" s="34" t="s">
        <v>65</v>
      </c>
      <c r="L113" s="77">
        <v>113</v>
      </c>
      <c r="M113" s="77"/>
      <c r="N113" s="72"/>
      <c r="O113" s="79" t="s">
        <v>176</v>
      </c>
      <c r="P113" s="81">
        <v>43632.51369212963</v>
      </c>
      <c r="Q113" s="79" t="s">
        <v>455</v>
      </c>
      <c r="R113" s="83" t="s">
        <v>687</v>
      </c>
      <c r="S113" s="79" t="s">
        <v>732</v>
      </c>
      <c r="T113" s="79" t="s">
        <v>745</v>
      </c>
      <c r="U113" s="79"/>
      <c r="V113" s="83" t="s">
        <v>880</v>
      </c>
      <c r="W113" s="81">
        <v>43632.51369212963</v>
      </c>
      <c r="X113" s="83" t="s">
        <v>1051</v>
      </c>
      <c r="Y113" s="79"/>
      <c r="Z113" s="79"/>
      <c r="AA113" s="85" t="s">
        <v>1422</v>
      </c>
      <c r="AB113" s="79"/>
      <c r="AC113" s="79" t="b">
        <v>0</v>
      </c>
      <c r="AD113" s="79">
        <v>0</v>
      </c>
      <c r="AE113" s="85" t="s">
        <v>1711</v>
      </c>
      <c r="AF113" s="79" t="b">
        <v>0</v>
      </c>
      <c r="AG113" s="79" t="s">
        <v>1727</v>
      </c>
      <c r="AH113" s="79"/>
      <c r="AI113" s="85" t="s">
        <v>1711</v>
      </c>
      <c r="AJ113" s="79" t="b">
        <v>0</v>
      </c>
      <c r="AK113" s="79">
        <v>0</v>
      </c>
      <c r="AL113" s="85" t="s">
        <v>1711</v>
      </c>
      <c r="AM113" s="79" t="s">
        <v>1743</v>
      </c>
      <c r="AN113" s="79" t="b">
        <v>0</v>
      </c>
      <c r="AO113" s="85" t="s">
        <v>1422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5</v>
      </c>
      <c r="BK113" s="49">
        <v>100</v>
      </c>
      <c r="BL113" s="48">
        <v>5</v>
      </c>
    </row>
    <row r="114" spans="1:64" ht="15">
      <c r="A114" s="64" t="s">
        <v>274</v>
      </c>
      <c r="B114" s="64" t="s">
        <v>274</v>
      </c>
      <c r="C114" s="65" t="s">
        <v>4076</v>
      </c>
      <c r="D114" s="66">
        <v>3</v>
      </c>
      <c r="E114" s="67" t="s">
        <v>132</v>
      </c>
      <c r="F114" s="68">
        <v>35</v>
      </c>
      <c r="G114" s="65"/>
      <c r="H114" s="69"/>
      <c r="I114" s="70"/>
      <c r="J114" s="70"/>
      <c r="K114" s="34" t="s">
        <v>65</v>
      </c>
      <c r="L114" s="77">
        <v>114</v>
      </c>
      <c r="M114" s="77"/>
      <c r="N114" s="72"/>
      <c r="O114" s="79" t="s">
        <v>176</v>
      </c>
      <c r="P114" s="81">
        <v>43632.708645833336</v>
      </c>
      <c r="Q114" s="79" t="s">
        <v>456</v>
      </c>
      <c r="R114" s="83" t="s">
        <v>688</v>
      </c>
      <c r="S114" s="79" t="s">
        <v>732</v>
      </c>
      <c r="T114" s="79" t="s">
        <v>750</v>
      </c>
      <c r="U114" s="79"/>
      <c r="V114" s="83" t="s">
        <v>881</v>
      </c>
      <c r="W114" s="81">
        <v>43632.708645833336</v>
      </c>
      <c r="X114" s="83" t="s">
        <v>1052</v>
      </c>
      <c r="Y114" s="79"/>
      <c r="Z114" s="79"/>
      <c r="AA114" s="85" t="s">
        <v>1423</v>
      </c>
      <c r="AB114" s="79"/>
      <c r="AC114" s="79" t="b">
        <v>0</v>
      </c>
      <c r="AD114" s="79">
        <v>0</v>
      </c>
      <c r="AE114" s="85" t="s">
        <v>1711</v>
      </c>
      <c r="AF114" s="79" t="b">
        <v>0</v>
      </c>
      <c r="AG114" s="79" t="s">
        <v>1727</v>
      </c>
      <c r="AH114" s="79"/>
      <c r="AI114" s="85" t="s">
        <v>1711</v>
      </c>
      <c r="AJ114" s="79" t="b">
        <v>0</v>
      </c>
      <c r="AK114" s="79">
        <v>0</v>
      </c>
      <c r="AL114" s="85" t="s">
        <v>1711</v>
      </c>
      <c r="AM114" s="79" t="s">
        <v>1744</v>
      </c>
      <c r="AN114" s="79" t="b">
        <v>0</v>
      </c>
      <c r="AO114" s="85" t="s">
        <v>1423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8</v>
      </c>
      <c r="BK114" s="49">
        <v>100</v>
      </c>
      <c r="BL114" s="48">
        <v>8</v>
      </c>
    </row>
    <row r="115" spans="1:64" ht="15">
      <c r="A115" s="64" t="s">
        <v>275</v>
      </c>
      <c r="B115" s="64" t="s">
        <v>326</v>
      </c>
      <c r="C115" s="65" t="s">
        <v>4076</v>
      </c>
      <c r="D115" s="66">
        <v>3</v>
      </c>
      <c r="E115" s="67" t="s">
        <v>132</v>
      </c>
      <c r="F115" s="68">
        <v>35</v>
      </c>
      <c r="G115" s="65"/>
      <c r="H115" s="69"/>
      <c r="I115" s="70"/>
      <c r="J115" s="70"/>
      <c r="K115" s="34" t="s">
        <v>65</v>
      </c>
      <c r="L115" s="77">
        <v>115</v>
      </c>
      <c r="M115" s="77"/>
      <c r="N115" s="72"/>
      <c r="O115" s="79" t="s">
        <v>378</v>
      </c>
      <c r="P115" s="81">
        <v>43632.822175925925</v>
      </c>
      <c r="Q115" s="79" t="s">
        <v>457</v>
      </c>
      <c r="R115" s="83" t="s">
        <v>687</v>
      </c>
      <c r="S115" s="79" t="s">
        <v>732</v>
      </c>
      <c r="T115" s="79" t="s">
        <v>745</v>
      </c>
      <c r="U115" s="79"/>
      <c r="V115" s="83" t="s">
        <v>882</v>
      </c>
      <c r="W115" s="81">
        <v>43632.822175925925</v>
      </c>
      <c r="X115" s="83" t="s">
        <v>1053</v>
      </c>
      <c r="Y115" s="79"/>
      <c r="Z115" s="79"/>
      <c r="AA115" s="85" t="s">
        <v>1424</v>
      </c>
      <c r="AB115" s="79"/>
      <c r="AC115" s="79" t="b">
        <v>0</v>
      </c>
      <c r="AD115" s="79">
        <v>0</v>
      </c>
      <c r="AE115" s="85" t="s">
        <v>1711</v>
      </c>
      <c r="AF115" s="79" t="b">
        <v>0</v>
      </c>
      <c r="AG115" s="79" t="s">
        <v>1727</v>
      </c>
      <c r="AH115" s="79"/>
      <c r="AI115" s="85" t="s">
        <v>1711</v>
      </c>
      <c r="AJ115" s="79" t="b">
        <v>0</v>
      </c>
      <c r="AK115" s="79">
        <v>1</v>
      </c>
      <c r="AL115" s="85" t="s">
        <v>1518</v>
      </c>
      <c r="AM115" s="79" t="s">
        <v>1733</v>
      </c>
      <c r="AN115" s="79" t="b">
        <v>0</v>
      </c>
      <c r="AO115" s="85" t="s">
        <v>1518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11</v>
      </c>
      <c r="BC115" s="78" t="str">
        <f>REPLACE(INDEX(GroupVertices[Group],MATCH(Edges[[#This Row],[Vertex 2]],GroupVertices[Vertex],0)),1,1,"")</f>
        <v>11</v>
      </c>
      <c r="BD115" s="48">
        <v>0</v>
      </c>
      <c r="BE115" s="49">
        <v>0</v>
      </c>
      <c r="BF115" s="48">
        <v>0</v>
      </c>
      <c r="BG115" s="49">
        <v>0</v>
      </c>
      <c r="BH115" s="48">
        <v>0</v>
      </c>
      <c r="BI115" s="49">
        <v>0</v>
      </c>
      <c r="BJ115" s="48">
        <v>7</v>
      </c>
      <c r="BK115" s="49">
        <v>100</v>
      </c>
      <c r="BL115" s="48">
        <v>7</v>
      </c>
    </row>
    <row r="116" spans="1:64" ht="15">
      <c r="A116" s="64" t="s">
        <v>276</v>
      </c>
      <c r="B116" s="64" t="s">
        <v>276</v>
      </c>
      <c r="C116" s="65" t="s">
        <v>4076</v>
      </c>
      <c r="D116" s="66">
        <v>3</v>
      </c>
      <c r="E116" s="67" t="s">
        <v>132</v>
      </c>
      <c r="F116" s="68">
        <v>35</v>
      </c>
      <c r="G116" s="65"/>
      <c r="H116" s="69"/>
      <c r="I116" s="70"/>
      <c r="J116" s="70"/>
      <c r="K116" s="34" t="s">
        <v>65</v>
      </c>
      <c r="L116" s="77">
        <v>116</v>
      </c>
      <c r="M116" s="77"/>
      <c r="N116" s="72"/>
      <c r="O116" s="79" t="s">
        <v>176</v>
      </c>
      <c r="P116" s="81">
        <v>43633.134791666664</v>
      </c>
      <c r="Q116" s="79" t="s">
        <v>458</v>
      </c>
      <c r="R116" s="83" t="s">
        <v>686</v>
      </c>
      <c r="S116" s="79" t="s">
        <v>732</v>
      </c>
      <c r="T116" s="79" t="s">
        <v>745</v>
      </c>
      <c r="U116" s="83" t="s">
        <v>796</v>
      </c>
      <c r="V116" s="83" t="s">
        <v>796</v>
      </c>
      <c r="W116" s="81">
        <v>43633.134791666664</v>
      </c>
      <c r="X116" s="83" t="s">
        <v>1054</v>
      </c>
      <c r="Y116" s="79"/>
      <c r="Z116" s="79"/>
      <c r="AA116" s="85" t="s">
        <v>1425</v>
      </c>
      <c r="AB116" s="79"/>
      <c r="AC116" s="79" t="b">
        <v>0</v>
      </c>
      <c r="AD116" s="79">
        <v>0</v>
      </c>
      <c r="AE116" s="85" t="s">
        <v>1711</v>
      </c>
      <c r="AF116" s="79" t="b">
        <v>0</v>
      </c>
      <c r="AG116" s="79" t="s">
        <v>1727</v>
      </c>
      <c r="AH116" s="79"/>
      <c r="AI116" s="85" t="s">
        <v>1711</v>
      </c>
      <c r="AJ116" s="79" t="b">
        <v>0</v>
      </c>
      <c r="AK116" s="79">
        <v>0</v>
      </c>
      <c r="AL116" s="85" t="s">
        <v>1711</v>
      </c>
      <c r="AM116" s="79" t="s">
        <v>737</v>
      </c>
      <c r="AN116" s="79" t="b">
        <v>0</v>
      </c>
      <c r="AO116" s="85" t="s">
        <v>1425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5</v>
      </c>
      <c r="BK116" s="49">
        <v>100</v>
      </c>
      <c r="BL116" s="48">
        <v>5</v>
      </c>
    </row>
    <row r="117" spans="1:64" ht="15">
      <c r="A117" s="64" t="s">
        <v>277</v>
      </c>
      <c r="B117" s="64" t="s">
        <v>277</v>
      </c>
      <c r="C117" s="65" t="s">
        <v>4076</v>
      </c>
      <c r="D117" s="66">
        <v>3</v>
      </c>
      <c r="E117" s="67" t="s">
        <v>132</v>
      </c>
      <c r="F117" s="68">
        <v>35</v>
      </c>
      <c r="G117" s="65"/>
      <c r="H117" s="69"/>
      <c r="I117" s="70"/>
      <c r="J117" s="70"/>
      <c r="K117" s="34" t="s">
        <v>65</v>
      </c>
      <c r="L117" s="77">
        <v>117</v>
      </c>
      <c r="M117" s="77"/>
      <c r="N117" s="72"/>
      <c r="O117" s="79" t="s">
        <v>176</v>
      </c>
      <c r="P117" s="81">
        <v>43633.233148148145</v>
      </c>
      <c r="Q117" s="79" t="s">
        <v>459</v>
      </c>
      <c r="R117" s="83" t="s">
        <v>687</v>
      </c>
      <c r="S117" s="79" t="s">
        <v>732</v>
      </c>
      <c r="T117" s="79" t="s">
        <v>751</v>
      </c>
      <c r="U117" s="83" t="s">
        <v>797</v>
      </c>
      <c r="V117" s="83" t="s">
        <v>797</v>
      </c>
      <c r="W117" s="81">
        <v>43633.233148148145</v>
      </c>
      <c r="X117" s="83" t="s">
        <v>1055</v>
      </c>
      <c r="Y117" s="79"/>
      <c r="Z117" s="79"/>
      <c r="AA117" s="85" t="s">
        <v>1426</v>
      </c>
      <c r="AB117" s="79"/>
      <c r="AC117" s="79" t="b">
        <v>0</v>
      </c>
      <c r="AD117" s="79">
        <v>0</v>
      </c>
      <c r="AE117" s="85" t="s">
        <v>1711</v>
      </c>
      <c r="AF117" s="79" t="b">
        <v>0</v>
      </c>
      <c r="AG117" s="79" t="s">
        <v>1727</v>
      </c>
      <c r="AH117" s="79"/>
      <c r="AI117" s="85" t="s">
        <v>1711</v>
      </c>
      <c r="AJ117" s="79" t="b">
        <v>0</v>
      </c>
      <c r="AK117" s="79">
        <v>1</v>
      </c>
      <c r="AL117" s="85" t="s">
        <v>1711</v>
      </c>
      <c r="AM117" s="79" t="s">
        <v>1736</v>
      </c>
      <c r="AN117" s="79" t="b">
        <v>0</v>
      </c>
      <c r="AO117" s="85" t="s">
        <v>1426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10</v>
      </c>
      <c r="BC117" s="78" t="str">
        <f>REPLACE(INDEX(GroupVertices[Group],MATCH(Edges[[#This Row],[Vertex 2]],GroupVertices[Vertex],0)),1,1,"")</f>
        <v>10</v>
      </c>
      <c r="BD117" s="48">
        <v>0</v>
      </c>
      <c r="BE117" s="49">
        <v>0</v>
      </c>
      <c r="BF117" s="48">
        <v>0</v>
      </c>
      <c r="BG117" s="49">
        <v>0</v>
      </c>
      <c r="BH117" s="48">
        <v>0</v>
      </c>
      <c r="BI117" s="49">
        <v>0</v>
      </c>
      <c r="BJ117" s="48">
        <v>35</v>
      </c>
      <c r="BK117" s="49">
        <v>100</v>
      </c>
      <c r="BL117" s="48">
        <v>35</v>
      </c>
    </row>
    <row r="118" spans="1:64" ht="15">
      <c r="A118" s="64" t="s">
        <v>278</v>
      </c>
      <c r="B118" s="64" t="s">
        <v>277</v>
      </c>
      <c r="C118" s="65" t="s">
        <v>4076</v>
      </c>
      <c r="D118" s="66">
        <v>3</v>
      </c>
      <c r="E118" s="67" t="s">
        <v>132</v>
      </c>
      <c r="F118" s="68">
        <v>35</v>
      </c>
      <c r="G118" s="65"/>
      <c r="H118" s="69"/>
      <c r="I118" s="70"/>
      <c r="J118" s="70"/>
      <c r="K118" s="34" t="s">
        <v>65</v>
      </c>
      <c r="L118" s="77">
        <v>118</v>
      </c>
      <c r="M118" s="77"/>
      <c r="N118" s="72"/>
      <c r="O118" s="79" t="s">
        <v>378</v>
      </c>
      <c r="P118" s="81">
        <v>43633.23674768519</v>
      </c>
      <c r="Q118" s="79" t="s">
        <v>460</v>
      </c>
      <c r="R118" s="79"/>
      <c r="S118" s="79"/>
      <c r="T118" s="79" t="s">
        <v>752</v>
      </c>
      <c r="U118" s="79"/>
      <c r="V118" s="83" t="s">
        <v>883</v>
      </c>
      <c r="W118" s="81">
        <v>43633.23674768519</v>
      </c>
      <c r="X118" s="83" t="s">
        <v>1056</v>
      </c>
      <c r="Y118" s="79"/>
      <c r="Z118" s="79"/>
      <c r="AA118" s="85" t="s">
        <v>1427</v>
      </c>
      <c r="AB118" s="79"/>
      <c r="AC118" s="79" t="b">
        <v>0</v>
      </c>
      <c r="AD118" s="79">
        <v>0</v>
      </c>
      <c r="AE118" s="85" t="s">
        <v>1711</v>
      </c>
      <c r="AF118" s="79" t="b">
        <v>0</v>
      </c>
      <c r="AG118" s="79" t="s">
        <v>1727</v>
      </c>
      <c r="AH118" s="79"/>
      <c r="AI118" s="85" t="s">
        <v>1711</v>
      </c>
      <c r="AJ118" s="79" t="b">
        <v>0</v>
      </c>
      <c r="AK118" s="79">
        <v>1</v>
      </c>
      <c r="AL118" s="85" t="s">
        <v>1426</v>
      </c>
      <c r="AM118" s="79" t="s">
        <v>1737</v>
      </c>
      <c r="AN118" s="79" t="b">
        <v>0</v>
      </c>
      <c r="AO118" s="85" t="s">
        <v>1426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10</v>
      </c>
      <c r="BD118" s="48">
        <v>0</v>
      </c>
      <c r="BE118" s="49">
        <v>0</v>
      </c>
      <c r="BF118" s="48">
        <v>0</v>
      </c>
      <c r="BG118" s="49">
        <v>0</v>
      </c>
      <c r="BH118" s="48">
        <v>0</v>
      </c>
      <c r="BI118" s="49">
        <v>0</v>
      </c>
      <c r="BJ118" s="48">
        <v>23</v>
      </c>
      <c r="BK118" s="49">
        <v>100</v>
      </c>
      <c r="BL118" s="48">
        <v>23</v>
      </c>
    </row>
    <row r="119" spans="1:64" ht="15">
      <c r="A119" s="64" t="s">
        <v>279</v>
      </c>
      <c r="B119" s="64" t="s">
        <v>279</v>
      </c>
      <c r="C119" s="65" t="s">
        <v>4076</v>
      </c>
      <c r="D119" s="66">
        <v>3</v>
      </c>
      <c r="E119" s="67" t="s">
        <v>132</v>
      </c>
      <c r="F119" s="68">
        <v>35</v>
      </c>
      <c r="G119" s="65"/>
      <c r="H119" s="69"/>
      <c r="I119" s="70"/>
      <c r="J119" s="70"/>
      <c r="K119" s="34" t="s">
        <v>65</v>
      </c>
      <c r="L119" s="77">
        <v>119</v>
      </c>
      <c r="M119" s="77"/>
      <c r="N119" s="72"/>
      <c r="O119" s="79" t="s">
        <v>176</v>
      </c>
      <c r="P119" s="81">
        <v>43633.32815972222</v>
      </c>
      <c r="Q119" s="79" t="s">
        <v>461</v>
      </c>
      <c r="R119" s="79" t="s">
        <v>689</v>
      </c>
      <c r="S119" s="79" t="s">
        <v>734</v>
      </c>
      <c r="T119" s="79" t="s">
        <v>745</v>
      </c>
      <c r="U119" s="79"/>
      <c r="V119" s="83" t="s">
        <v>884</v>
      </c>
      <c r="W119" s="81">
        <v>43633.32815972222</v>
      </c>
      <c r="X119" s="83" t="s">
        <v>1057</v>
      </c>
      <c r="Y119" s="79"/>
      <c r="Z119" s="79"/>
      <c r="AA119" s="85" t="s">
        <v>1428</v>
      </c>
      <c r="AB119" s="79"/>
      <c r="AC119" s="79" t="b">
        <v>0</v>
      </c>
      <c r="AD119" s="79">
        <v>0</v>
      </c>
      <c r="AE119" s="85" t="s">
        <v>1711</v>
      </c>
      <c r="AF119" s="79" t="b">
        <v>0</v>
      </c>
      <c r="AG119" s="79" t="s">
        <v>1727</v>
      </c>
      <c r="AH119" s="79"/>
      <c r="AI119" s="85" t="s">
        <v>1711</v>
      </c>
      <c r="AJ119" s="79" t="b">
        <v>0</v>
      </c>
      <c r="AK119" s="79">
        <v>0</v>
      </c>
      <c r="AL119" s="85" t="s">
        <v>1711</v>
      </c>
      <c r="AM119" s="79" t="s">
        <v>1745</v>
      </c>
      <c r="AN119" s="79" t="b">
        <v>0</v>
      </c>
      <c r="AO119" s="85" t="s">
        <v>1428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1</v>
      </c>
      <c r="BE119" s="49">
        <v>8.333333333333334</v>
      </c>
      <c r="BF119" s="48">
        <v>0</v>
      </c>
      <c r="BG119" s="49">
        <v>0</v>
      </c>
      <c r="BH119" s="48">
        <v>0</v>
      </c>
      <c r="BI119" s="49">
        <v>0</v>
      </c>
      <c r="BJ119" s="48">
        <v>11</v>
      </c>
      <c r="BK119" s="49">
        <v>91.66666666666667</v>
      </c>
      <c r="BL119" s="48">
        <v>12</v>
      </c>
    </row>
    <row r="120" spans="1:64" ht="15">
      <c r="A120" s="64" t="s">
        <v>280</v>
      </c>
      <c r="B120" s="64" t="s">
        <v>354</v>
      </c>
      <c r="C120" s="65" t="s">
        <v>4076</v>
      </c>
      <c r="D120" s="66">
        <v>3</v>
      </c>
      <c r="E120" s="67" t="s">
        <v>132</v>
      </c>
      <c r="F120" s="68">
        <v>35</v>
      </c>
      <c r="G120" s="65"/>
      <c r="H120" s="69"/>
      <c r="I120" s="70"/>
      <c r="J120" s="70"/>
      <c r="K120" s="34" t="s">
        <v>65</v>
      </c>
      <c r="L120" s="77">
        <v>120</v>
      </c>
      <c r="M120" s="77"/>
      <c r="N120" s="72"/>
      <c r="O120" s="79" t="s">
        <v>378</v>
      </c>
      <c r="P120" s="81">
        <v>43633.392372685186</v>
      </c>
      <c r="Q120" s="79" t="s">
        <v>462</v>
      </c>
      <c r="R120" s="83" t="s">
        <v>687</v>
      </c>
      <c r="S120" s="79" t="s">
        <v>732</v>
      </c>
      <c r="T120" s="79" t="s">
        <v>753</v>
      </c>
      <c r="U120" s="83" t="s">
        <v>798</v>
      </c>
      <c r="V120" s="83" t="s">
        <v>798</v>
      </c>
      <c r="W120" s="81">
        <v>43633.392372685186</v>
      </c>
      <c r="X120" s="83" t="s">
        <v>1058</v>
      </c>
      <c r="Y120" s="79"/>
      <c r="Z120" s="79"/>
      <c r="AA120" s="85" t="s">
        <v>1429</v>
      </c>
      <c r="AB120" s="79"/>
      <c r="AC120" s="79" t="b">
        <v>0</v>
      </c>
      <c r="AD120" s="79">
        <v>0</v>
      </c>
      <c r="AE120" s="85" t="s">
        <v>1711</v>
      </c>
      <c r="AF120" s="79" t="b">
        <v>0</v>
      </c>
      <c r="AG120" s="79" t="s">
        <v>1727</v>
      </c>
      <c r="AH120" s="79"/>
      <c r="AI120" s="85" t="s">
        <v>1711</v>
      </c>
      <c r="AJ120" s="79" t="b">
        <v>0</v>
      </c>
      <c r="AK120" s="79">
        <v>0</v>
      </c>
      <c r="AL120" s="85" t="s">
        <v>1711</v>
      </c>
      <c r="AM120" s="79" t="s">
        <v>1734</v>
      </c>
      <c r="AN120" s="79" t="b">
        <v>0</v>
      </c>
      <c r="AO120" s="85" t="s">
        <v>1429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6</v>
      </c>
      <c r="BK120" s="49">
        <v>100</v>
      </c>
      <c r="BL120" s="48">
        <v>6</v>
      </c>
    </row>
    <row r="121" spans="1:64" ht="15">
      <c r="A121" s="64" t="s">
        <v>281</v>
      </c>
      <c r="B121" s="64" t="s">
        <v>354</v>
      </c>
      <c r="C121" s="65" t="s">
        <v>4076</v>
      </c>
      <c r="D121" s="66">
        <v>3</v>
      </c>
      <c r="E121" s="67" t="s">
        <v>132</v>
      </c>
      <c r="F121" s="68">
        <v>35</v>
      </c>
      <c r="G121" s="65"/>
      <c r="H121" s="69"/>
      <c r="I121" s="70"/>
      <c r="J121" s="70"/>
      <c r="K121" s="34" t="s">
        <v>65</v>
      </c>
      <c r="L121" s="77">
        <v>121</v>
      </c>
      <c r="M121" s="77"/>
      <c r="N121" s="72"/>
      <c r="O121" s="79" t="s">
        <v>378</v>
      </c>
      <c r="P121" s="81">
        <v>43633.42119212963</v>
      </c>
      <c r="Q121" s="79" t="s">
        <v>454</v>
      </c>
      <c r="R121" s="79"/>
      <c r="S121" s="79"/>
      <c r="T121" s="79" t="s">
        <v>745</v>
      </c>
      <c r="U121" s="79"/>
      <c r="V121" s="83" t="s">
        <v>885</v>
      </c>
      <c r="W121" s="81">
        <v>43633.42119212963</v>
      </c>
      <c r="X121" s="83" t="s">
        <v>1059</v>
      </c>
      <c r="Y121" s="79"/>
      <c r="Z121" s="79"/>
      <c r="AA121" s="85" t="s">
        <v>1430</v>
      </c>
      <c r="AB121" s="79"/>
      <c r="AC121" s="79" t="b">
        <v>0</v>
      </c>
      <c r="AD121" s="79">
        <v>0</v>
      </c>
      <c r="AE121" s="85" t="s">
        <v>1711</v>
      </c>
      <c r="AF121" s="79" t="b">
        <v>0</v>
      </c>
      <c r="AG121" s="79" t="s">
        <v>1727</v>
      </c>
      <c r="AH121" s="79"/>
      <c r="AI121" s="85" t="s">
        <v>1711</v>
      </c>
      <c r="AJ121" s="79" t="b">
        <v>0</v>
      </c>
      <c r="AK121" s="79">
        <v>4</v>
      </c>
      <c r="AL121" s="85" t="s">
        <v>1686</v>
      </c>
      <c r="AM121" s="79" t="s">
        <v>1735</v>
      </c>
      <c r="AN121" s="79" t="b">
        <v>0</v>
      </c>
      <c r="AO121" s="85" t="s">
        <v>1686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4</v>
      </c>
      <c r="BF121" s="48">
        <v>0</v>
      </c>
      <c r="BG121" s="49">
        <v>0</v>
      </c>
      <c r="BH121" s="48">
        <v>0</v>
      </c>
      <c r="BI121" s="49">
        <v>0</v>
      </c>
      <c r="BJ121" s="48">
        <v>24</v>
      </c>
      <c r="BK121" s="49">
        <v>96</v>
      </c>
      <c r="BL121" s="48">
        <v>25</v>
      </c>
    </row>
    <row r="122" spans="1:64" ht="15">
      <c r="A122" s="64" t="s">
        <v>282</v>
      </c>
      <c r="B122" s="64" t="s">
        <v>282</v>
      </c>
      <c r="C122" s="65" t="s">
        <v>4076</v>
      </c>
      <c r="D122" s="66">
        <v>3</v>
      </c>
      <c r="E122" s="67" t="s">
        <v>132</v>
      </c>
      <c r="F122" s="68">
        <v>35</v>
      </c>
      <c r="G122" s="65"/>
      <c r="H122" s="69"/>
      <c r="I122" s="70"/>
      <c r="J122" s="70"/>
      <c r="K122" s="34" t="s">
        <v>65</v>
      </c>
      <c r="L122" s="77">
        <v>122</v>
      </c>
      <c r="M122" s="77"/>
      <c r="N122" s="72"/>
      <c r="O122" s="79" t="s">
        <v>176</v>
      </c>
      <c r="P122" s="81">
        <v>43633.60287037037</v>
      </c>
      <c r="Q122" s="79" t="s">
        <v>463</v>
      </c>
      <c r="R122" s="83" t="s">
        <v>690</v>
      </c>
      <c r="S122" s="79" t="s">
        <v>735</v>
      </c>
      <c r="T122" s="79" t="s">
        <v>754</v>
      </c>
      <c r="U122" s="79"/>
      <c r="V122" s="83" t="s">
        <v>886</v>
      </c>
      <c r="W122" s="81">
        <v>43633.60287037037</v>
      </c>
      <c r="X122" s="83" t="s">
        <v>1060</v>
      </c>
      <c r="Y122" s="79"/>
      <c r="Z122" s="79"/>
      <c r="AA122" s="85" t="s">
        <v>1431</v>
      </c>
      <c r="AB122" s="79"/>
      <c r="AC122" s="79" t="b">
        <v>0</v>
      </c>
      <c r="AD122" s="79">
        <v>0</v>
      </c>
      <c r="AE122" s="85" t="s">
        <v>1711</v>
      </c>
      <c r="AF122" s="79" t="b">
        <v>0</v>
      </c>
      <c r="AG122" s="79" t="s">
        <v>1727</v>
      </c>
      <c r="AH122" s="79"/>
      <c r="AI122" s="85" t="s">
        <v>1711</v>
      </c>
      <c r="AJ122" s="79" t="b">
        <v>0</v>
      </c>
      <c r="AK122" s="79">
        <v>0</v>
      </c>
      <c r="AL122" s="85" t="s">
        <v>1711</v>
      </c>
      <c r="AM122" s="79" t="s">
        <v>1741</v>
      </c>
      <c r="AN122" s="79" t="b">
        <v>0</v>
      </c>
      <c r="AO122" s="85" t="s">
        <v>1431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4.761904761904762</v>
      </c>
      <c r="BF122" s="48">
        <v>0</v>
      </c>
      <c r="BG122" s="49">
        <v>0</v>
      </c>
      <c r="BH122" s="48">
        <v>0</v>
      </c>
      <c r="BI122" s="49">
        <v>0</v>
      </c>
      <c r="BJ122" s="48">
        <v>20</v>
      </c>
      <c r="BK122" s="49">
        <v>95.23809523809524</v>
      </c>
      <c r="BL122" s="48">
        <v>21</v>
      </c>
    </row>
    <row r="123" spans="1:64" ht="15">
      <c r="A123" s="64" t="s">
        <v>283</v>
      </c>
      <c r="B123" s="64" t="s">
        <v>283</v>
      </c>
      <c r="C123" s="65" t="s">
        <v>4076</v>
      </c>
      <c r="D123" s="66">
        <v>3</v>
      </c>
      <c r="E123" s="67" t="s">
        <v>132</v>
      </c>
      <c r="F123" s="68">
        <v>35</v>
      </c>
      <c r="G123" s="65"/>
      <c r="H123" s="69"/>
      <c r="I123" s="70"/>
      <c r="J123" s="70"/>
      <c r="K123" s="34" t="s">
        <v>65</v>
      </c>
      <c r="L123" s="77">
        <v>123</v>
      </c>
      <c r="M123" s="77"/>
      <c r="N123" s="72"/>
      <c r="O123" s="79" t="s">
        <v>176</v>
      </c>
      <c r="P123" s="81">
        <v>43633.947962962964</v>
      </c>
      <c r="Q123" s="79" t="s">
        <v>464</v>
      </c>
      <c r="R123" s="83" t="s">
        <v>687</v>
      </c>
      <c r="S123" s="79" t="s">
        <v>732</v>
      </c>
      <c r="T123" s="79" t="s">
        <v>745</v>
      </c>
      <c r="U123" s="79"/>
      <c r="V123" s="83" t="s">
        <v>887</v>
      </c>
      <c r="W123" s="81">
        <v>43633.947962962964</v>
      </c>
      <c r="X123" s="83" t="s">
        <v>1061</v>
      </c>
      <c r="Y123" s="79"/>
      <c r="Z123" s="79"/>
      <c r="AA123" s="85" t="s">
        <v>1432</v>
      </c>
      <c r="AB123" s="79"/>
      <c r="AC123" s="79" t="b">
        <v>0</v>
      </c>
      <c r="AD123" s="79">
        <v>0</v>
      </c>
      <c r="AE123" s="85" t="s">
        <v>1711</v>
      </c>
      <c r="AF123" s="79" t="b">
        <v>0</v>
      </c>
      <c r="AG123" s="79" t="s">
        <v>1727</v>
      </c>
      <c r="AH123" s="79"/>
      <c r="AI123" s="85" t="s">
        <v>1711</v>
      </c>
      <c r="AJ123" s="79" t="b">
        <v>0</v>
      </c>
      <c r="AK123" s="79">
        <v>0</v>
      </c>
      <c r="AL123" s="85" t="s">
        <v>1711</v>
      </c>
      <c r="AM123" s="79" t="s">
        <v>1746</v>
      </c>
      <c r="AN123" s="79" t="b">
        <v>0</v>
      </c>
      <c r="AO123" s="85" t="s">
        <v>1432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8</v>
      </c>
      <c r="BK123" s="49">
        <v>100</v>
      </c>
      <c r="BL123" s="48">
        <v>8</v>
      </c>
    </row>
    <row r="124" spans="1:64" ht="15">
      <c r="A124" s="64" t="s">
        <v>284</v>
      </c>
      <c r="B124" s="64" t="s">
        <v>354</v>
      </c>
      <c r="C124" s="65" t="s">
        <v>4080</v>
      </c>
      <c r="D124" s="66">
        <v>5</v>
      </c>
      <c r="E124" s="67" t="s">
        <v>136</v>
      </c>
      <c r="F124" s="68">
        <v>28.42857142857143</v>
      </c>
      <c r="G124" s="65"/>
      <c r="H124" s="69"/>
      <c r="I124" s="70"/>
      <c r="J124" s="70"/>
      <c r="K124" s="34" t="s">
        <v>65</v>
      </c>
      <c r="L124" s="77">
        <v>124</v>
      </c>
      <c r="M124" s="77"/>
      <c r="N124" s="72"/>
      <c r="O124" s="79" t="s">
        <v>378</v>
      </c>
      <c r="P124" s="81">
        <v>43634.02673611111</v>
      </c>
      <c r="Q124" s="79" t="s">
        <v>385</v>
      </c>
      <c r="R124" s="79"/>
      <c r="S124" s="79"/>
      <c r="T124" s="79"/>
      <c r="U124" s="79"/>
      <c r="V124" s="83" t="s">
        <v>888</v>
      </c>
      <c r="W124" s="81">
        <v>43634.02673611111</v>
      </c>
      <c r="X124" s="83" t="s">
        <v>1062</v>
      </c>
      <c r="Y124" s="79"/>
      <c r="Z124" s="79"/>
      <c r="AA124" s="85" t="s">
        <v>1433</v>
      </c>
      <c r="AB124" s="79"/>
      <c r="AC124" s="79" t="b">
        <v>0</v>
      </c>
      <c r="AD124" s="79">
        <v>0</v>
      </c>
      <c r="AE124" s="85" t="s">
        <v>1711</v>
      </c>
      <c r="AF124" s="79" t="b">
        <v>0</v>
      </c>
      <c r="AG124" s="79" t="s">
        <v>1727</v>
      </c>
      <c r="AH124" s="79"/>
      <c r="AI124" s="85" t="s">
        <v>1711</v>
      </c>
      <c r="AJ124" s="79" t="b">
        <v>0</v>
      </c>
      <c r="AK124" s="79">
        <v>9</v>
      </c>
      <c r="AL124" s="85" t="s">
        <v>1676</v>
      </c>
      <c r="AM124" s="79" t="s">
        <v>1736</v>
      </c>
      <c r="AN124" s="79" t="b">
        <v>0</v>
      </c>
      <c r="AO124" s="85" t="s">
        <v>1676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20</v>
      </c>
      <c r="BK124" s="49">
        <v>100</v>
      </c>
      <c r="BL124" s="48">
        <v>20</v>
      </c>
    </row>
    <row r="125" spans="1:64" ht="15">
      <c r="A125" s="64" t="s">
        <v>284</v>
      </c>
      <c r="B125" s="64" t="s">
        <v>354</v>
      </c>
      <c r="C125" s="65" t="s">
        <v>4080</v>
      </c>
      <c r="D125" s="66">
        <v>5</v>
      </c>
      <c r="E125" s="67" t="s">
        <v>136</v>
      </c>
      <c r="F125" s="68">
        <v>28.42857142857143</v>
      </c>
      <c r="G125" s="65"/>
      <c r="H125" s="69"/>
      <c r="I125" s="70"/>
      <c r="J125" s="70"/>
      <c r="K125" s="34" t="s">
        <v>65</v>
      </c>
      <c r="L125" s="77">
        <v>125</v>
      </c>
      <c r="M125" s="77"/>
      <c r="N125" s="72"/>
      <c r="O125" s="79" t="s">
        <v>378</v>
      </c>
      <c r="P125" s="81">
        <v>43634.02704861111</v>
      </c>
      <c r="Q125" s="79" t="s">
        <v>434</v>
      </c>
      <c r="R125" s="79"/>
      <c r="S125" s="79"/>
      <c r="T125" s="79" t="s">
        <v>745</v>
      </c>
      <c r="U125" s="83" t="s">
        <v>788</v>
      </c>
      <c r="V125" s="83" t="s">
        <v>788</v>
      </c>
      <c r="W125" s="81">
        <v>43634.02704861111</v>
      </c>
      <c r="X125" s="83" t="s">
        <v>1063</v>
      </c>
      <c r="Y125" s="79"/>
      <c r="Z125" s="79"/>
      <c r="AA125" s="85" t="s">
        <v>1434</v>
      </c>
      <c r="AB125" s="79"/>
      <c r="AC125" s="79" t="b">
        <v>0</v>
      </c>
      <c r="AD125" s="79">
        <v>0</v>
      </c>
      <c r="AE125" s="85" t="s">
        <v>1711</v>
      </c>
      <c r="AF125" s="79" t="b">
        <v>0</v>
      </c>
      <c r="AG125" s="79" t="s">
        <v>1727</v>
      </c>
      <c r="AH125" s="79"/>
      <c r="AI125" s="85" t="s">
        <v>1711</v>
      </c>
      <c r="AJ125" s="79" t="b">
        <v>0</v>
      </c>
      <c r="AK125" s="79">
        <v>3</v>
      </c>
      <c r="AL125" s="85" t="s">
        <v>1677</v>
      </c>
      <c r="AM125" s="79" t="s">
        <v>1736</v>
      </c>
      <c r="AN125" s="79" t="b">
        <v>0</v>
      </c>
      <c r="AO125" s="85" t="s">
        <v>1677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284</v>
      </c>
      <c r="B126" s="64" t="s">
        <v>354</v>
      </c>
      <c r="C126" s="65" t="s">
        <v>4080</v>
      </c>
      <c r="D126" s="66">
        <v>5</v>
      </c>
      <c r="E126" s="67" t="s">
        <v>136</v>
      </c>
      <c r="F126" s="68">
        <v>28.42857142857143</v>
      </c>
      <c r="G126" s="65"/>
      <c r="H126" s="69"/>
      <c r="I126" s="70"/>
      <c r="J126" s="70"/>
      <c r="K126" s="34" t="s">
        <v>65</v>
      </c>
      <c r="L126" s="77">
        <v>126</v>
      </c>
      <c r="M126" s="77"/>
      <c r="N126" s="72"/>
      <c r="O126" s="79" t="s">
        <v>378</v>
      </c>
      <c r="P126" s="81">
        <v>43634.027349537035</v>
      </c>
      <c r="Q126" s="79" t="s">
        <v>391</v>
      </c>
      <c r="R126" s="79"/>
      <c r="S126" s="79"/>
      <c r="T126" s="79" t="s">
        <v>745</v>
      </c>
      <c r="U126" s="83" t="s">
        <v>783</v>
      </c>
      <c r="V126" s="83" t="s">
        <v>783</v>
      </c>
      <c r="W126" s="81">
        <v>43634.027349537035</v>
      </c>
      <c r="X126" s="83" t="s">
        <v>1064</v>
      </c>
      <c r="Y126" s="79"/>
      <c r="Z126" s="79"/>
      <c r="AA126" s="85" t="s">
        <v>1435</v>
      </c>
      <c r="AB126" s="79"/>
      <c r="AC126" s="79" t="b">
        <v>0</v>
      </c>
      <c r="AD126" s="79">
        <v>0</v>
      </c>
      <c r="AE126" s="85" t="s">
        <v>1711</v>
      </c>
      <c r="AF126" s="79" t="b">
        <v>0</v>
      </c>
      <c r="AG126" s="79" t="s">
        <v>1727</v>
      </c>
      <c r="AH126" s="79"/>
      <c r="AI126" s="85" t="s">
        <v>1711</v>
      </c>
      <c r="AJ126" s="79" t="b">
        <v>0</v>
      </c>
      <c r="AK126" s="79">
        <v>6</v>
      </c>
      <c r="AL126" s="85" t="s">
        <v>1678</v>
      </c>
      <c r="AM126" s="79" t="s">
        <v>1736</v>
      </c>
      <c r="AN126" s="79" t="b">
        <v>0</v>
      </c>
      <c r="AO126" s="85" t="s">
        <v>1678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17</v>
      </c>
      <c r="BK126" s="49">
        <v>100</v>
      </c>
      <c r="BL126" s="48">
        <v>17</v>
      </c>
    </row>
    <row r="127" spans="1:64" ht="15">
      <c r="A127" s="64" t="s">
        <v>285</v>
      </c>
      <c r="B127" s="64" t="s">
        <v>285</v>
      </c>
      <c r="C127" s="65" t="s">
        <v>4078</v>
      </c>
      <c r="D127" s="66">
        <v>4</v>
      </c>
      <c r="E127" s="67" t="s">
        <v>136</v>
      </c>
      <c r="F127" s="68">
        <v>31.714285714285715</v>
      </c>
      <c r="G127" s="65"/>
      <c r="H127" s="69"/>
      <c r="I127" s="70"/>
      <c r="J127" s="70"/>
      <c r="K127" s="34" t="s">
        <v>65</v>
      </c>
      <c r="L127" s="77">
        <v>127</v>
      </c>
      <c r="M127" s="77"/>
      <c r="N127" s="72"/>
      <c r="O127" s="79" t="s">
        <v>176</v>
      </c>
      <c r="P127" s="81">
        <v>43632.27918981481</v>
      </c>
      <c r="Q127" s="79" t="s">
        <v>465</v>
      </c>
      <c r="R127" s="83" t="s">
        <v>687</v>
      </c>
      <c r="S127" s="79" t="s">
        <v>732</v>
      </c>
      <c r="T127" s="79" t="s">
        <v>745</v>
      </c>
      <c r="U127" s="79"/>
      <c r="V127" s="83" t="s">
        <v>889</v>
      </c>
      <c r="W127" s="81">
        <v>43632.27918981481</v>
      </c>
      <c r="X127" s="83" t="s">
        <v>1065</v>
      </c>
      <c r="Y127" s="79"/>
      <c r="Z127" s="79"/>
      <c r="AA127" s="85" t="s">
        <v>1436</v>
      </c>
      <c r="AB127" s="79"/>
      <c r="AC127" s="79" t="b">
        <v>0</v>
      </c>
      <c r="AD127" s="79">
        <v>0</v>
      </c>
      <c r="AE127" s="85" t="s">
        <v>1711</v>
      </c>
      <c r="AF127" s="79" t="b">
        <v>0</v>
      </c>
      <c r="AG127" s="79" t="s">
        <v>1727</v>
      </c>
      <c r="AH127" s="79"/>
      <c r="AI127" s="85" t="s">
        <v>1711</v>
      </c>
      <c r="AJ127" s="79" t="b">
        <v>0</v>
      </c>
      <c r="AK127" s="79">
        <v>0</v>
      </c>
      <c r="AL127" s="85" t="s">
        <v>1711</v>
      </c>
      <c r="AM127" s="79" t="s">
        <v>1742</v>
      </c>
      <c r="AN127" s="79" t="b">
        <v>0</v>
      </c>
      <c r="AO127" s="85" t="s">
        <v>1436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5</v>
      </c>
      <c r="BK127" s="49">
        <v>100</v>
      </c>
      <c r="BL127" s="48">
        <v>5</v>
      </c>
    </row>
    <row r="128" spans="1:64" ht="15">
      <c r="A128" s="64" t="s">
        <v>285</v>
      </c>
      <c r="B128" s="64" t="s">
        <v>285</v>
      </c>
      <c r="C128" s="65" t="s">
        <v>4078</v>
      </c>
      <c r="D128" s="66">
        <v>4</v>
      </c>
      <c r="E128" s="67" t="s">
        <v>136</v>
      </c>
      <c r="F128" s="68">
        <v>31.714285714285715</v>
      </c>
      <c r="G128" s="65"/>
      <c r="H128" s="69"/>
      <c r="I128" s="70"/>
      <c r="J128" s="70"/>
      <c r="K128" s="34" t="s">
        <v>65</v>
      </c>
      <c r="L128" s="77">
        <v>128</v>
      </c>
      <c r="M128" s="77"/>
      <c r="N128" s="72"/>
      <c r="O128" s="79" t="s">
        <v>176</v>
      </c>
      <c r="P128" s="81">
        <v>43634.29361111111</v>
      </c>
      <c r="Q128" s="79" t="s">
        <v>466</v>
      </c>
      <c r="R128" s="83" t="s">
        <v>691</v>
      </c>
      <c r="S128" s="79" t="s">
        <v>732</v>
      </c>
      <c r="T128" s="79" t="s">
        <v>745</v>
      </c>
      <c r="U128" s="79"/>
      <c r="V128" s="83" t="s">
        <v>889</v>
      </c>
      <c r="W128" s="81">
        <v>43634.29361111111</v>
      </c>
      <c r="X128" s="83" t="s">
        <v>1066</v>
      </c>
      <c r="Y128" s="79"/>
      <c r="Z128" s="79"/>
      <c r="AA128" s="85" t="s">
        <v>1437</v>
      </c>
      <c r="AB128" s="79"/>
      <c r="AC128" s="79" t="b">
        <v>0</v>
      </c>
      <c r="AD128" s="79">
        <v>0</v>
      </c>
      <c r="AE128" s="85" t="s">
        <v>1711</v>
      </c>
      <c r="AF128" s="79" t="b">
        <v>0</v>
      </c>
      <c r="AG128" s="79" t="s">
        <v>1727</v>
      </c>
      <c r="AH128" s="79"/>
      <c r="AI128" s="85" t="s">
        <v>1711</v>
      </c>
      <c r="AJ128" s="79" t="b">
        <v>0</v>
      </c>
      <c r="AK128" s="79">
        <v>0</v>
      </c>
      <c r="AL128" s="85" t="s">
        <v>1711</v>
      </c>
      <c r="AM128" s="79" t="s">
        <v>1742</v>
      </c>
      <c r="AN128" s="79" t="b">
        <v>0</v>
      </c>
      <c r="AO128" s="85" t="s">
        <v>1437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v>1</v>
      </c>
      <c r="BE128" s="49">
        <v>14.285714285714286</v>
      </c>
      <c r="BF128" s="48">
        <v>0</v>
      </c>
      <c r="BG128" s="49">
        <v>0</v>
      </c>
      <c r="BH128" s="48">
        <v>0</v>
      </c>
      <c r="BI128" s="49">
        <v>0</v>
      </c>
      <c r="BJ128" s="48">
        <v>6</v>
      </c>
      <c r="BK128" s="49">
        <v>85.71428571428571</v>
      </c>
      <c r="BL128" s="48">
        <v>7</v>
      </c>
    </row>
    <row r="129" spans="1:64" ht="15">
      <c r="A129" s="64" t="s">
        <v>286</v>
      </c>
      <c r="B129" s="64" t="s">
        <v>286</v>
      </c>
      <c r="C129" s="65" t="s">
        <v>4078</v>
      </c>
      <c r="D129" s="66">
        <v>4</v>
      </c>
      <c r="E129" s="67" t="s">
        <v>136</v>
      </c>
      <c r="F129" s="68">
        <v>31.714285714285715</v>
      </c>
      <c r="G129" s="65"/>
      <c r="H129" s="69"/>
      <c r="I129" s="70"/>
      <c r="J129" s="70"/>
      <c r="K129" s="34" t="s">
        <v>65</v>
      </c>
      <c r="L129" s="77">
        <v>129</v>
      </c>
      <c r="M129" s="77"/>
      <c r="N129" s="72"/>
      <c r="O129" s="79" t="s">
        <v>176</v>
      </c>
      <c r="P129" s="81">
        <v>43632.27717592593</v>
      </c>
      <c r="Q129" s="79" t="s">
        <v>467</v>
      </c>
      <c r="R129" s="83" t="s">
        <v>687</v>
      </c>
      <c r="S129" s="79" t="s">
        <v>732</v>
      </c>
      <c r="T129" s="79" t="s">
        <v>755</v>
      </c>
      <c r="U129" s="79"/>
      <c r="V129" s="83" t="s">
        <v>890</v>
      </c>
      <c r="W129" s="81">
        <v>43632.27717592593</v>
      </c>
      <c r="X129" s="83" t="s">
        <v>1067</v>
      </c>
      <c r="Y129" s="79"/>
      <c r="Z129" s="79"/>
      <c r="AA129" s="85" t="s">
        <v>1438</v>
      </c>
      <c r="AB129" s="79"/>
      <c r="AC129" s="79" t="b">
        <v>0</v>
      </c>
      <c r="AD129" s="79">
        <v>0</v>
      </c>
      <c r="AE129" s="85" t="s">
        <v>1711</v>
      </c>
      <c r="AF129" s="79" t="b">
        <v>0</v>
      </c>
      <c r="AG129" s="79" t="s">
        <v>1727</v>
      </c>
      <c r="AH129" s="79"/>
      <c r="AI129" s="85" t="s">
        <v>1711</v>
      </c>
      <c r="AJ129" s="79" t="b">
        <v>0</v>
      </c>
      <c r="AK129" s="79">
        <v>0</v>
      </c>
      <c r="AL129" s="85" t="s">
        <v>1711</v>
      </c>
      <c r="AM129" s="79" t="s">
        <v>1742</v>
      </c>
      <c r="AN129" s="79" t="b">
        <v>0</v>
      </c>
      <c r="AO129" s="85" t="s">
        <v>1438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6</v>
      </c>
      <c r="BK129" s="49">
        <v>100</v>
      </c>
      <c r="BL129" s="48">
        <v>6</v>
      </c>
    </row>
    <row r="130" spans="1:64" ht="15">
      <c r="A130" s="64" t="s">
        <v>286</v>
      </c>
      <c r="B130" s="64" t="s">
        <v>286</v>
      </c>
      <c r="C130" s="65" t="s">
        <v>4078</v>
      </c>
      <c r="D130" s="66">
        <v>4</v>
      </c>
      <c r="E130" s="67" t="s">
        <v>136</v>
      </c>
      <c r="F130" s="68">
        <v>31.714285714285715</v>
      </c>
      <c r="G130" s="65"/>
      <c r="H130" s="69"/>
      <c r="I130" s="70"/>
      <c r="J130" s="70"/>
      <c r="K130" s="34" t="s">
        <v>65</v>
      </c>
      <c r="L130" s="77">
        <v>130</v>
      </c>
      <c r="M130" s="77"/>
      <c r="N130" s="72"/>
      <c r="O130" s="79" t="s">
        <v>176</v>
      </c>
      <c r="P130" s="81">
        <v>43634.29462962963</v>
      </c>
      <c r="Q130" s="79" t="s">
        <v>468</v>
      </c>
      <c r="R130" s="83" t="s">
        <v>691</v>
      </c>
      <c r="S130" s="79" t="s">
        <v>732</v>
      </c>
      <c r="T130" s="79" t="s">
        <v>755</v>
      </c>
      <c r="U130" s="79"/>
      <c r="V130" s="83" t="s">
        <v>890</v>
      </c>
      <c r="W130" s="81">
        <v>43634.29462962963</v>
      </c>
      <c r="X130" s="83" t="s">
        <v>1068</v>
      </c>
      <c r="Y130" s="79"/>
      <c r="Z130" s="79"/>
      <c r="AA130" s="85" t="s">
        <v>1439</v>
      </c>
      <c r="AB130" s="79"/>
      <c r="AC130" s="79" t="b">
        <v>0</v>
      </c>
      <c r="AD130" s="79">
        <v>0</v>
      </c>
      <c r="AE130" s="85" t="s">
        <v>1711</v>
      </c>
      <c r="AF130" s="79" t="b">
        <v>0</v>
      </c>
      <c r="AG130" s="79" t="s">
        <v>1727</v>
      </c>
      <c r="AH130" s="79"/>
      <c r="AI130" s="85" t="s">
        <v>1711</v>
      </c>
      <c r="AJ130" s="79" t="b">
        <v>0</v>
      </c>
      <c r="AK130" s="79">
        <v>0</v>
      </c>
      <c r="AL130" s="85" t="s">
        <v>1711</v>
      </c>
      <c r="AM130" s="79" t="s">
        <v>1742</v>
      </c>
      <c r="AN130" s="79" t="b">
        <v>0</v>
      </c>
      <c r="AO130" s="85" t="s">
        <v>1439</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v>1</v>
      </c>
      <c r="BE130" s="49">
        <v>12.5</v>
      </c>
      <c r="BF130" s="48">
        <v>0</v>
      </c>
      <c r="BG130" s="49">
        <v>0</v>
      </c>
      <c r="BH130" s="48">
        <v>0</v>
      </c>
      <c r="BI130" s="49">
        <v>0</v>
      </c>
      <c r="BJ130" s="48">
        <v>7</v>
      </c>
      <c r="BK130" s="49">
        <v>87.5</v>
      </c>
      <c r="BL130" s="48">
        <v>8</v>
      </c>
    </row>
    <row r="131" spans="1:64" ht="15">
      <c r="A131" s="64" t="s">
        <v>287</v>
      </c>
      <c r="B131" s="64" t="s">
        <v>287</v>
      </c>
      <c r="C131" s="65" t="s">
        <v>4078</v>
      </c>
      <c r="D131" s="66">
        <v>4</v>
      </c>
      <c r="E131" s="67" t="s">
        <v>136</v>
      </c>
      <c r="F131" s="68">
        <v>31.714285714285715</v>
      </c>
      <c r="G131" s="65"/>
      <c r="H131" s="69"/>
      <c r="I131" s="70"/>
      <c r="J131" s="70"/>
      <c r="K131" s="34" t="s">
        <v>65</v>
      </c>
      <c r="L131" s="77">
        <v>131</v>
      </c>
      <c r="M131" s="77"/>
      <c r="N131" s="72"/>
      <c r="O131" s="79" t="s">
        <v>176</v>
      </c>
      <c r="P131" s="81">
        <v>43632.279340277775</v>
      </c>
      <c r="Q131" s="79" t="s">
        <v>469</v>
      </c>
      <c r="R131" s="83" t="s">
        <v>687</v>
      </c>
      <c r="S131" s="79" t="s">
        <v>732</v>
      </c>
      <c r="T131" s="79" t="s">
        <v>756</v>
      </c>
      <c r="U131" s="79"/>
      <c r="V131" s="83" t="s">
        <v>891</v>
      </c>
      <c r="W131" s="81">
        <v>43632.279340277775</v>
      </c>
      <c r="X131" s="83" t="s">
        <v>1069</v>
      </c>
      <c r="Y131" s="79"/>
      <c r="Z131" s="79"/>
      <c r="AA131" s="85" t="s">
        <v>1440</v>
      </c>
      <c r="AB131" s="79"/>
      <c r="AC131" s="79" t="b">
        <v>0</v>
      </c>
      <c r="AD131" s="79">
        <v>0</v>
      </c>
      <c r="AE131" s="85" t="s">
        <v>1711</v>
      </c>
      <c r="AF131" s="79" t="b">
        <v>0</v>
      </c>
      <c r="AG131" s="79" t="s">
        <v>1727</v>
      </c>
      <c r="AH131" s="79"/>
      <c r="AI131" s="85" t="s">
        <v>1711</v>
      </c>
      <c r="AJ131" s="79" t="b">
        <v>0</v>
      </c>
      <c r="AK131" s="79">
        <v>0</v>
      </c>
      <c r="AL131" s="85" t="s">
        <v>1711</v>
      </c>
      <c r="AM131" s="79" t="s">
        <v>1742</v>
      </c>
      <c r="AN131" s="79" t="b">
        <v>0</v>
      </c>
      <c r="AO131" s="85" t="s">
        <v>1440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8</v>
      </c>
      <c r="BK131" s="49">
        <v>100</v>
      </c>
      <c r="BL131" s="48">
        <v>8</v>
      </c>
    </row>
    <row r="132" spans="1:64" ht="15">
      <c r="A132" s="64" t="s">
        <v>287</v>
      </c>
      <c r="B132" s="64" t="s">
        <v>287</v>
      </c>
      <c r="C132" s="65" t="s">
        <v>4078</v>
      </c>
      <c r="D132" s="66">
        <v>4</v>
      </c>
      <c r="E132" s="67" t="s">
        <v>136</v>
      </c>
      <c r="F132" s="68">
        <v>31.714285714285715</v>
      </c>
      <c r="G132" s="65"/>
      <c r="H132" s="69"/>
      <c r="I132" s="70"/>
      <c r="J132" s="70"/>
      <c r="K132" s="34" t="s">
        <v>65</v>
      </c>
      <c r="L132" s="77">
        <v>132</v>
      </c>
      <c r="M132" s="77"/>
      <c r="N132" s="72"/>
      <c r="O132" s="79" t="s">
        <v>176</v>
      </c>
      <c r="P132" s="81">
        <v>43634.29560185185</v>
      </c>
      <c r="Q132" s="79" t="s">
        <v>470</v>
      </c>
      <c r="R132" s="83" t="s">
        <v>691</v>
      </c>
      <c r="S132" s="79" t="s">
        <v>732</v>
      </c>
      <c r="T132" s="79" t="s">
        <v>756</v>
      </c>
      <c r="U132" s="79"/>
      <c r="V132" s="83" t="s">
        <v>891</v>
      </c>
      <c r="W132" s="81">
        <v>43634.29560185185</v>
      </c>
      <c r="X132" s="83" t="s">
        <v>1070</v>
      </c>
      <c r="Y132" s="79"/>
      <c r="Z132" s="79"/>
      <c r="AA132" s="85" t="s">
        <v>1441</v>
      </c>
      <c r="AB132" s="79"/>
      <c r="AC132" s="79" t="b">
        <v>0</v>
      </c>
      <c r="AD132" s="79">
        <v>0</v>
      </c>
      <c r="AE132" s="85" t="s">
        <v>1711</v>
      </c>
      <c r="AF132" s="79" t="b">
        <v>0</v>
      </c>
      <c r="AG132" s="79" t="s">
        <v>1727</v>
      </c>
      <c r="AH132" s="79"/>
      <c r="AI132" s="85" t="s">
        <v>1711</v>
      </c>
      <c r="AJ132" s="79" t="b">
        <v>0</v>
      </c>
      <c r="AK132" s="79">
        <v>0</v>
      </c>
      <c r="AL132" s="85" t="s">
        <v>1711</v>
      </c>
      <c r="AM132" s="79" t="s">
        <v>1742</v>
      </c>
      <c r="AN132" s="79" t="b">
        <v>0</v>
      </c>
      <c r="AO132" s="85" t="s">
        <v>1441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2</v>
      </c>
      <c r="BD132" s="48">
        <v>1</v>
      </c>
      <c r="BE132" s="49">
        <v>10</v>
      </c>
      <c r="BF132" s="48">
        <v>0</v>
      </c>
      <c r="BG132" s="49">
        <v>0</v>
      </c>
      <c r="BH132" s="48">
        <v>0</v>
      </c>
      <c r="BI132" s="49">
        <v>0</v>
      </c>
      <c r="BJ132" s="48">
        <v>9</v>
      </c>
      <c r="BK132" s="49">
        <v>90</v>
      </c>
      <c r="BL132" s="48">
        <v>10</v>
      </c>
    </row>
    <row r="133" spans="1:64" ht="15">
      <c r="A133" s="64" t="s">
        <v>288</v>
      </c>
      <c r="B133" s="64" t="s">
        <v>288</v>
      </c>
      <c r="C133" s="65" t="s">
        <v>4078</v>
      </c>
      <c r="D133" s="66">
        <v>4</v>
      </c>
      <c r="E133" s="67" t="s">
        <v>136</v>
      </c>
      <c r="F133" s="68">
        <v>31.714285714285715</v>
      </c>
      <c r="G133" s="65"/>
      <c r="H133" s="69"/>
      <c r="I133" s="70"/>
      <c r="J133" s="70"/>
      <c r="K133" s="34" t="s">
        <v>65</v>
      </c>
      <c r="L133" s="77">
        <v>133</v>
      </c>
      <c r="M133" s="77"/>
      <c r="N133" s="72"/>
      <c r="O133" s="79" t="s">
        <v>176</v>
      </c>
      <c r="P133" s="81">
        <v>43632.27724537037</v>
      </c>
      <c r="Q133" s="79" t="s">
        <v>471</v>
      </c>
      <c r="R133" s="83" t="s">
        <v>687</v>
      </c>
      <c r="S133" s="79" t="s">
        <v>732</v>
      </c>
      <c r="T133" s="79" t="s">
        <v>757</v>
      </c>
      <c r="U133" s="79"/>
      <c r="V133" s="83" t="s">
        <v>892</v>
      </c>
      <c r="W133" s="81">
        <v>43632.27724537037</v>
      </c>
      <c r="X133" s="83" t="s">
        <v>1071</v>
      </c>
      <c r="Y133" s="79"/>
      <c r="Z133" s="79"/>
      <c r="AA133" s="85" t="s">
        <v>1442</v>
      </c>
      <c r="AB133" s="79"/>
      <c r="AC133" s="79" t="b">
        <v>0</v>
      </c>
      <c r="AD133" s="79">
        <v>0</v>
      </c>
      <c r="AE133" s="85" t="s">
        <v>1711</v>
      </c>
      <c r="AF133" s="79" t="b">
        <v>0</v>
      </c>
      <c r="AG133" s="79" t="s">
        <v>1727</v>
      </c>
      <c r="AH133" s="79"/>
      <c r="AI133" s="85" t="s">
        <v>1711</v>
      </c>
      <c r="AJ133" s="79" t="b">
        <v>0</v>
      </c>
      <c r="AK133" s="79">
        <v>0</v>
      </c>
      <c r="AL133" s="85" t="s">
        <v>1711</v>
      </c>
      <c r="AM133" s="79" t="s">
        <v>1742</v>
      </c>
      <c r="AN133" s="79" t="b">
        <v>0</v>
      </c>
      <c r="AO133" s="85" t="s">
        <v>1442</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2</v>
      </c>
      <c r="BD133" s="48">
        <v>2</v>
      </c>
      <c r="BE133" s="49">
        <v>6.666666666666667</v>
      </c>
      <c r="BF133" s="48">
        <v>0</v>
      </c>
      <c r="BG133" s="49">
        <v>0</v>
      </c>
      <c r="BH133" s="48">
        <v>0</v>
      </c>
      <c r="BI133" s="49">
        <v>0</v>
      </c>
      <c r="BJ133" s="48">
        <v>28</v>
      </c>
      <c r="BK133" s="49">
        <v>93.33333333333333</v>
      </c>
      <c r="BL133" s="48">
        <v>30</v>
      </c>
    </row>
    <row r="134" spans="1:64" ht="15">
      <c r="A134" s="64" t="s">
        <v>288</v>
      </c>
      <c r="B134" s="64" t="s">
        <v>288</v>
      </c>
      <c r="C134" s="65" t="s">
        <v>4078</v>
      </c>
      <c r="D134" s="66">
        <v>4</v>
      </c>
      <c r="E134" s="67" t="s">
        <v>136</v>
      </c>
      <c r="F134" s="68">
        <v>31.714285714285715</v>
      </c>
      <c r="G134" s="65"/>
      <c r="H134" s="69"/>
      <c r="I134" s="70"/>
      <c r="J134" s="70"/>
      <c r="K134" s="34" t="s">
        <v>65</v>
      </c>
      <c r="L134" s="77">
        <v>134</v>
      </c>
      <c r="M134" s="77"/>
      <c r="N134" s="72"/>
      <c r="O134" s="79" t="s">
        <v>176</v>
      </c>
      <c r="P134" s="81">
        <v>43634.29619212963</v>
      </c>
      <c r="Q134" s="79" t="s">
        <v>472</v>
      </c>
      <c r="R134" s="83" t="s">
        <v>691</v>
      </c>
      <c r="S134" s="79" t="s">
        <v>732</v>
      </c>
      <c r="T134" s="79" t="s">
        <v>757</v>
      </c>
      <c r="U134" s="79"/>
      <c r="V134" s="83" t="s">
        <v>892</v>
      </c>
      <c r="W134" s="81">
        <v>43634.29619212963</v>
      </c>
      <c r="X134" s="83" t="s">
        <v>1072</v>
      </c>
      <c r="Y134" s="79"/>
      <c r="Z134" s="79"/>
      <c r="AA134" s="85" t="s">
        <v>1443</v>
      </c>
      <c r="AB134" s="79"/>
      <c r="AC134" s="79" t="b">
        <v>0</v>
      </c>
      <c r="AD134" s="79">
        <v>0</v>
      </c>
      <c r="AE134" s="85" t="s">
        <v>1711</v>
      </c>
      <c r="AF134" s="79" t="b">
        <v>0</v>
      </c>
      <c r="AG134" s="79" t="s">
        <v>1727</v>
      </c>
      <c r="AH134" s="79"/>
      <c r="AI134" s="85" t="s">
        <v>1711</v>
      </c>
      <c r="AJ134" s="79" t="b">
        <v>0</v>
      </c>
      <c r="AK134" s="79">
        <v>0</v>
      </c>
      <c r="AL134" s="85" t="s">
        <v>1711</v>
      </c>
      <c r="AM134" s="79" t="s">
        <v>1742</v>
      </c>
      <c r="AN134" s="79" t="b">
        <v>0</v>
      </c>
      <c r="AO134" s="85" t="s">
        <v>1443</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v>1</v>
      </c>
      <c r="BE134" s="49">
        <v>4.3478260869565215</v>
      </c>
      <c r="BF134" s="48">
        <v>0</v>
      </c>
      <c r="BG134" s="49">
        <v>0</v>
      </c>
      <c r="BH134" s="48">
        <v>0</v>
      </c>
      <c r="BI134" s="49">
        <v>0</v>
      </c>
      <c r="BJ134" s="48">
        <v>22</v>
      </c>
      <c r="BK134" s="49">
        <v>95.65217391304348</v>
      </c>
      <c r="BL134" s="48">
        <v>23</v>
      </c>
    </row>
    <row r="135" spans="1:64" ht="15">
      <c r="A135" s="64" t="s">
        <v>289</v>
      </c>
      <c r="B135" s="64" t="s">
        <v>289</v>
      </c>
      <c r="C135" s="65" t="s">
        <v>4078</v>
      </c>
      <c r="D135" s="66">
        <v>4</v>
      </c>
      <c r="E135" s="67" t="s">
        <v>136</v>
      </c>
      <c r="F135" s="68">
        <v>31.714285714285715</v>
      </c>
      <c r="G135" s="65"/>
      <c r="H135" s="69"/>
      <c r="I135" s="70"/>
      <c r="J135" s="70"/>
      <c r="K135" s="34" t="s">
        <v>65</v>
      </c>
      <c r="L135" s="77">
        <v>135</v>
      </c>
      <c r="M135" s="77"/>
      <c r="N135" s="72"/>
      <c r="O135" s="79" t="s">
        <v>176</v>
      </c>
      <c r="P135" s="81">
        <v>43632.27991898148</v>
      </c>
      <c r="Q135" s="79" t="s">
        <v>473</v>
      </c>
      <c r="R135" s="83" t="s">
        <v>686</v>
      </c>
      <c r="S135" s="79" t="s">
        <v>732</v>
      </c>
      <c r="T135" s="79" t="s">
        <v>745</v>
      </c>
      <c r="U135" s="83" t="s">
        <v>799</v>
      </c>
      <c r="V135" s="83" t="s">
        <v>799</v>
      </c>
      <c r="W135" s="81">
        <v>43632.27991898148</v>
      </c>
      <c r="X135" s="83" t="s">
        <v>1073</v>
      </c>
      <c r="Y135" s="79"/>
      <c r="Z135" s="79"/>
      <c r="AA135" s="85" t="s">
        <v>1444</v>
      </c>
      <c r="AB135" s="79"/>
      <c r="AC135" s="79" t="b">
        <v>0</v>
      </c>
      <c r="AD135" s="79">
        <v>0</v>
      </c>
      <c r="AE135" s="85" t="s">
        <v>1711</v>
      </c>
      <c r="AF135" s="79" t="b">
        <v>0</v>
      </c>
      <c r="AG135" s="79" t="s">
        <v>1727</v>
      </c>
      <c r="AH135" s="79"/>
      <c r="AI135" s="85" t="s">
        <v>1711</v>
      </c>
      <c r="AJ135" s="79" t="b">
        <v>0</v>
      </c>
      <c r="AK135" s="79">
        <v>0</v>
      </c>
      <c r="AL135" s="85" t="s">
        <v>1711</v>
      </c>
      <c r="AM135" s="79" t="s">
        <v>737</v>
      </c>
      <c r="AN135" s="79" t="b">
        <v>0</v>
      </c>
      <c r="AO135" s="85" t="s">
        <v>1444</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5</v>
      </c>
      <c r="BK135" s="49">
        <v>100</v>
      </c>
      <c r="BL135" s="48">
        <v>5</v>
      </c>
    </row>
    <row r="136" spans="1:64" ht="15">
      <c r="A136" s="64" t="s">
        <v>289</v>
      </c>
      <c r="B136" s="64" t="s">
        <v>289</v>
      </c>
      <c r="C136" s="65" t="s">
        <v>4078</v>
      </c>
      <c r="D136" s="66">
        <v>4</v>
      </c>
      <c r="E136" s="67" t="s">
        <v>136</v>
      </c>
      <c r="F136" s="68">
        <v>31.714285714285715</v>
      </c>
      <c r="G136" s="65"/>
      <c r="H136" s="69"/>
      <c r="I136" s="70"/>
      <c r="J136" s="70"/>
      <c r="K136" s="34" t="s">
        <v>65</v>
      </c>
      <c r="L136" s="77">
        <v>136</v>
      </c>
      <c r="M136" s="77"/>
      <c r="N136" s="72"/>
      <c r="O136" s="79" t="s">
        <v>176</v>
      </c>
      <c r="P136" s="81">
        <v>43634.297268518516</v>
      </c>
      <c r="Q136" s="79" t="s">
        <v>474</v>
      </c>
      <c r="R136" s="83" t="s">
        <v>692</v>
      </c>
      <c r="S136" s="79" t="s">
        <v>732</v>
      </c>
      <c r="T136" s="79" t="s">
        <v>745</v>
      </c>
      <c r="U136" s="83" t="s">
        <v>800</v>
      </c>
      <c r="V136" s="83" t="s">
        <v>800</v>
      </c>
      <c r="W136" s="81">
        <v>43634.297268518516</v>
      </c>
      <c r="X136" s="83" t="s">
        <v>1074</v>
      </c>
      <c r="Y136" s="79"/>
      <c r="Z136" s="79"/>
      <c r="AA136" s="85" t="s">
        <v>1445</v>
      </c>
      <c r="AB136" s="79"/>
      <c r="AC136" s="79" t="b">
        <v>0</v>
      </c>
      <c r="AD136" s="79">
        <v>0</v>
      </c>
      <c r="AE136" s="85" t="s">
        <v>1711</v>
      </c>
      <c r="AF136" s="79" t="b">
        <v>0</v>
      </c>
      <c r="AG136" s="79" t="s">
        <v>1727</v>
      </c>
      <c r="AH136" s="79"/>
      <c r="AI136" s="85" t="s">
        <v>1711</v>
      </c>
      <c r="AJ136" s="79" t="b">
        <v>0</v>
      </c>
      <c r="AK136" s="79">
        <v>0</v>
      </c>
      <c r="AL136" s="85" t="s">
        <v>1711</v>
      </c>
      <c r="AM136" s="79" t="s">
        <v>737</v>
      </c>
      <c r="AN136" s="79" t="b">
        <v>0</v>
      </c>
      <c r="AO136" s="85" t="s">
        <v>1445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2</v>
      </c>
      <c r="BD136" s="48">
        <v>1</v>
      </c>
      <c r="BE136" s="49">
        <v>14.285714285714286</v>
      </c>
      <c r="BF136" s="48">
        <v>0</v>
      </c>
      <c r="BG136" s="49">
        <v>0</v>
      </c>
      <c r="BH136" s="48">
        <v>0</v>
      </c>
      <c r="BI136" s="49">
        <v>0</v>
      </c>
      <c r="BJ136" s="48">
        <v>6</v>
      </c>
      <c r="BK136" s="49">
        <v>85.71428571428571</v>
      </c>
      <c r="BL136" s="48">
        <v>7</v>
      </c>
    </row>
    <row r="137" spans="1:64" ht="15">
      <c r="A137" s="64" t="s">
        <v>290</v>
      </c>
      <c r="B137" s="64" t="s">
        <v>290</v>
      </c>
      <c r="C137" s="65" t="s">
        <v>4079</v>
      </c>
      <c r="D137" s="66">
        <v>6</v>
      </c>
      <c r="E137" s="67" t="s">
        <v>136</v>
      </c>
      <c r="F137" s="68">
        <v>25.142857142857142</v>
      </c>
      <c r="G137" s="65"/>
      <c r="H137" s="69"/>
      <c r="I137" s="70"/>
      <c r="J137" s="70"/>
      <c r="K137" s="34" t="s">
        <v>65</v>
      </c>
      <c r="L137" s="77">
        <v>137</v>
      </c>
      <c r="M137" s="77"/>
      <c r="N137" s="72"/>
      <c r="O137" s="79" t="s">
        <v>176</v>
      </c>
      <c r="P137" s="81">
        <v>43601.32925925926</v>
      </c>
      <c r="Q137" s="79" t="s">
        <v>475</v>
      </c>
      <c r="R137" s="83" t="s">
        <v>693</v>
      </c>
      <c r="S137" s="79" t="s">
        <v>732</v>
      </c>
      <c r="T137" s="79" t="s">
        <v>745</v>
      </c>
      <c r="U137" s="83" t="s">
        <v>801</v>
      </c>
      <c r="V137" s="83" t="s">
        <v>801</v>
      </c>
      <c r="W137" s="81">
        <v>43601.32925925926</v>
      </c>
      <c r="X137" s="83" t="s">
        <v>1075</v>
      </c>
      <c r="Y137" s="79"/>
      <c r="Z137" s="79"/>
      <c r="AA137" s="85" t="s">
        <v>1446</v>
      </c>
      <c r="AB137" s="79"/>
      <c r="AC137" s="79" t="b">
        <v>0</v>
      </c>
      <c r="AD137" s="79">
        <v>0</v>
      </c>
      <c r="AE137" s="85" t="s">
        <v>1711</v>
      </c>
      <c r="AF137" s="79" t="b">
        <v>0</v>
      </c>
      <c r="AG137" s="79" t="s">
        <v>1727</v>
      </c>
      <c r="AH137" s="79"/>
      <c r="AI137" s="85" t="s">
        <v>1711</v>
      </c>
      <c r="AJ137" s="79" t="b">
        <v>0</v>
      </c>
      <c r="AK137" s="79">
        <v>1</v>
      </c>
      <c r="AL137" s="85" t="s">
        <v>1711</v>
      </c>
      <c r="AM137" s="79" t="s">
        <v>737</v>
      </c>
      <c r="AN137" s="79" t="b">
        <v>0</v>
      </c>
      <c r="AO137" s="85" t="s">
        <v>1446</v>
      </c>
      <c r="AP137" s="79" t="s">
        <v>1755</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9</v>
      </c>
      <c r="BK137" s="49">
        <v>100</v>
      </c>
      <c r="BL137" s="48">
        <v>9</v>
      </c>
    </row>
    <row r="138" spans="1:64" ht="15">
      <c r="A138" s="64" t="s">
        <v>290</v>
      </c>
      <c r="B138" s="64" t="s">
        <v>290</v>
      </c>
      <c r="C138" s="65" t="s">
        <v>4079</v>
      </c>
      <c r="D138" s="66">
        <v>6</v>
      </c>
      <c r="E138" s="67" t="s">
        <v>136</v>
      </c>
      <c r="F138" s="68">
        <v>25.142857142857142</v>
      </c>
      <c r="G138" s="65"/>
      <c r="H138" s="69"/>
      <c r="I138" s="70"/>
      <c r="J138" s="70"/>
      <c r="K138" s="34" t="s">
        <v>65</v>
      </c>
      <c r="L138" s="77">
        <v>138</v>
      </c>
      <c r="M138" s="77"/>
      <c r="N138" s="72"/>
      <c r="O138" s="79" t="s">
        <v>176</v>
      </c>
      <c r="P138" s="81">
        <v>43631.32890046296</v>
      </c>
      <c r="Q138" s="79" t="s">
        <v>476</v>
      </c>
      <c r="R138" s="83" t="s">
        <v>693</v>
      </c>
      <c r="S138" s="79" t="s">
        <v>732</v>
      </c>
      <c r="T138" s="79" t="s">
        <v>745</v>
      </c>
      <c r="U138" s="83" t="s">
        <v>801</v>
      </c>
      <c r="V138" s="83" t="s">
        <v>801</v>
      </c>
      <c r="W138" s="81">
        <v>43631.32890046296</v>
      </c>
      <c r="X138" s="83" t="s">
        <v>1076</v>
      </c>
      <c r="Y138" s="79"/>
      <c r="Z138" s="79"/>
      <c r="AA138" s="85" t="s">
        <v>1447</v>
      </c>
      <c r="AB138" s="79"/>
      <c r="AC138" s="79" t="b">
        <v>0</v>
      </c>
      <c r="AD138" s="79">
        <v>0</v>
      </c>
      <c r="AE138" s="85" t="s">
        <v>1711</v>
      </c>
      <c r="AF138" s="79" t="b">
        <v>0</v>
      </c>
      <c r="AG138" s="79" t="s">
        <v>1727</v>
      </c>
      <c r="AH138" s="79"/>
      <c r="AI138" s="85" t="s">
        <v>1711</v>
      </c>
      <c r="AJ138" s="79" t="b">
        <v>0</v>
      </c>
      <c r="AK138" s="79">
        <v>1</v>
      </c>
      <c r="AL138" s="85" t="s">
        <v>1446</v>
      </c>
      <c r="AM138" s="79" t="s">
        <v>737</v>
      </c>
      <c r="AN138" s="79" t="b">
        <v>0</v>
      </c>
      <c r="AO138" s="85" t="s">
        <v>1446</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11</v>
      </c>
      <c r="BK138" s="49">
        <v>100</v>
      </c>
      <c r="BL138" s="48">
        <v>11</v>
      </c>
    </row>
    <row r="139" spans="1:64" ht="15">
      <c r="A139" s="64" t="s">
        <v>290</v>
      </c>
      <c r="B139" s="64" t="s">
        <v>290</v>
      </c>
      <c r="C139" s="65" t="s">
        <v>4079</v>
      </c>
      <c r="D139" s="66">
        <v>6</v>
      </c>
      <c r="E139" s="67" t="s">
        <v>136</v>
      </c>
      <c r="F139" s="68">
        <v>25.142857142857142</v>
      </c>
      <c r="G139" s="65"/>
      <c r="H139" s="69"/>
      <c r="I139" s="70"/>
      <c r="J139" s="70"/>
      <c r="K139" s="34" t="s">
        <v>65</v>
      </c>
      <c r="L139" s="77">
        <v>139</v>
      </c>
      <c r="M139" s="77"/>
      <c r="N139" s="72"/>
      <c r="O139" s="79" t="s">
        <v>176</v>
      </c>
      <c r="P139" s="81">
        <v>43632.27990740741</v>
      </c>
      <c r="Q139" s="79" t="s">
        <v>477</v>
      </c>
      <c r="R139" s="83" t="s">
        <v>686</v>
      </c>
      <c r="S139" s="79" t="s">
        <v>732</v>
      </c>
      <c r="T139" s="79" t="s">
        <v>745</v>
      </c>
      <c r="U139" s="83" t="s">
        <v>802</v>
      </c>
      <c r="V139" s="83" t="s">
        <v>802</v>
      </c>
      <c r="W139" s="81">
        <v>43632.27990740741</v>
      </c>
      <c r="X139" s="83" t="s">
        <v>1077</v>
      </c>
      <c r="Y139" s="79"/>
      <c r="Z139" s="79"/>
      <c r="AA139" s="85" t="s">
        <v>1448</v>
      </c>
      <c r="AB139" s="79"/>
      <c r="AC139" s="79" t="b">
        <v>0</v>
      </c>
      <c r="AD139" s="79">
        <v>0</v>
      </c>
      <c r="AE139" s="85" t="s">
        <v>1711</v>
      </c>
      <c r="AF139" s="79" t="b">
        <v>0</v>
      </c>
      <c r="AG139" s="79" t="s">
        <v>1727</v>
      </c>
      <c r="AH139" s="79"/>
      <c r="AI139" s="85" t="s">
        <v>1711</v>
      </c>
      <c r="AJ139" s="79" t="b">
        <v>0</v>
      </c>
      <c r="AK139" s="79">
        <v>0</v>
      </c>
      <c r="AL139" s="85" t="s">
        <v>1711</v>
      </c>
      <c r="AM139" s="79" t="s">
        <v>737</v>
      </c>
      <c r="AN139" s="79" t="b">
        <v>0</v>
      </c>
      <c r="AO139" s="85" t="s">
        <v>1448</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5</v>
      </c>
      <c r="BK139" s="49">
        <v>100</v>
      </c>
      <c r="BL139" s="48">
        <v>5</v>
      </c>
    </row>
    <row r="140" spans="1:64" ht="15">
      <c r="A140" s="64" t="s">
        <v>290</v>
      </c>
      <c r="B140" s="64" t="s">
        <v>290</v>
      </c>
      <c r="C140" s="65" t="s">
        <v>4079</v>
      </c>
      <c r="D140" s="66">
        <v>6</v>
      </c>
      <c r="E140" s="67" t="s">
        <v>136</v>
      </c>
      <c r="F140" s="68">
        <v>25.142857142857142</v>
      </c>
      <c r="G140" s="65"/>
      <c r="H140" s="69"/>
      <c r="I140" s="70"/>
      <c r="J140" s="70"/>
      <c r="K140" s="34" t="s">
        <v>65</v>
      </c>
      <c r="L140" s="77">
        <v>140</v>
      </c>
      <c r="M140" s="77"/>
      <c r="N140" s="72"/>
      <c r="O140" s="79" t="s">
        <v>176</v>
      </c>
      <c r="P140" s="81">
        <v>43634.297268518516</v>
      </c>
      <c r="Q140" s="79" t="s">
        <v>478</v>
      </c>
      <c r="R140" s="83" t="s">
        <v>692</v>
      </c>
      <c r="S140" s="79" t="s">
        <v>732</v>
      </c>
      <c r="T140" s="79" t="s">
        <v>745</v>
      </c>
      <c r="U140" s="83" t="s">
        <v>803</v>
      </c>
      <c r="V140" s="83" t="s">
        <v>803</v>
      </c>
      <c r="W140" s="81">
        <v>43634.297268518516</v>
      </c>
      <c r="X140" s="83" t="s">
        <v>1078</v>
      </c>
      <c r="Y140" s="79"/>
      <c r="Z140" s="79"/>
      <c r="AA140" s="85" t="s">
        <v>1449</v>
      </c>
      <c r="AB140" s="79"/>
      <c r="AC140" s="79" t="b">
        <v>0</v>
      </c>
      <c r="AD140" s="79">
        <v>0</v>
      </c>
      <c r="AE140" s="85" t="s">
        <v>1711</v>
      </c>
      <c r="AF140" s="79" t="b">
        <v>0</v>
      </c>
      <c r="AG140" s="79" t="s">
        <v>1727</v>
      </c>
      <c r="AH140" s="79"/>
      <c r="AI140" s="85" t="s">
        <v>1711</v>
      </c>
      <c r="AJ140" s="79" t="b">
        <v>0</v>
      </c>
      <c r="AK140" s="79">
        <v>0</v>
      </c>
      <c r="AL140" s="85" t="s">
        <v>1711</v>
      </c>
      <c r="AM140" s="79" t="s">
        <v>737</v>
      </c>
      <c r="AN140" s="79" t="b">
        <v>0</v>
      </c>
      <c r="AO140" s="85" t="s">
        <v>1449</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v>1</v>
      </c>
      <c r="BE140" s="49">
        <v>14.285714285714286</v>
      </c>
      <c r="BF140" s="48">
        <v>0</v>
      </c>
      <c r="BG140" s="49">
        <v>0</v>
      </c>
      <c r="BH140" s="48">
        <v>0</v>
      </c>
      <c r="BI140" s="49">
        <v>0</v>
      </c>
      <c r="BJ140" s="48">
        <v>6</v>
      </c>
      <c r="BK140" s="49">
        <v>85.71428571428571</v>
      </c>
      <c r="BL140" s="48">
        <v>7</v>
      </c>
    </row>
    <row r="141" spans="1:64" ht="15">
      <c r="A141" s="64" t="s">
        <v>291</v>
      </c>
      <c r="B141" s="64" t="s">
        <v>291</v>
      </c>
      <c r="C141" s="65" t="s">
        <v>4078</v>
      </c>
      <c r="D141" s="66">
        <v>4</v>
      </c>
      <c r="E141" s="67" t="s">
        <v>136</v>
      </c>
      <c r="F141" s="68">
        <v>31.714285714285715</v>
      </c>
      <c r="G141" s="65"/>
      <c r="H141" s="69"/>
      <c r="I141" s="70"/>
      <c r="J141" s="70"/>
      <c r="K141" s="34" t="s">
        <v>65</v>
      </c>
      <c r="L141" s="77">
        <v>141</v>
      </c>
      <c r="M141" s="77"/>
      <c r="N141" s="72"/>
      <c r="O141" s="79" t="s">
        <v>176</v>
      </c>
      <c r="P141" s="81">
        <v>43632.29951388889</v>
      </c>
      <c r="Q141" s="79" t="s">
        <v>479</v>
      </c>
      <c r="R141" s="83" t="s">
        <v>687</v>
      </c>
      <c r="S141" s="79" t="s">
        <v>732</v>
      </c>
      <c r="T141" s="79" t="s">
        <v>745</v>
      </c>
      <c r="U141" s="79"/>
      <c r="V141" s="83" t="s">
        <v>893</v>
      </c>
      <c r="W141" s="81">
        <v>43632.29951388889</v>
      </c>
      <c r="X141" s="83" t="s">
        <v>1079</v>
      </c>
      <c r="Y141" s="79"/>
      <c r="Z141" s="79"/>
      <c r="AA141" s="85" t="s">
        <v>1450</v>
      </c>
      <c r="AB141" s="79"/>
      <c r="AC141" s="79" t="b">
        <v>0</v>
      </c>
      <c r="AD141" s="79">
        <v>0</v>
      </c>
      <c r="AE141" s="85" t="s">
        <v>1711</v>
      </c>
      <c r="AF141" s="79" t="b">
        <v>0</v>
      </c>
      <c r="AG141" s="79" t="s">
        <v>1727</v>
      </c>
      <c r="AH141" s="79"/>
      <c r="AI141" s="85" t="s">
        <v>1711</v>
      </c>
      <c r="AJ141" s="79" t="b">
        <v>0</v>
      </c>
      <c r="AK141" s="79">
        <v>0</v>
      </c>
      <c r="AL141" s="85" t="s">
        <v>1711</v>
      </c>
      <c r="AM141" s="79" t="s">
        <v>1742</v>
      </c>
      <c r="AN141" s="79" t="b">
        <v>0</v>
      </c>
      <c r="AO141" s="85" t="s">
        <v>1450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5</v>
      </c>
      <c r="BK141" s="49">
        <v>100</v>
      </c>
      <c r="BL141" s="48">
        <v>5</v>
      </c>
    </row>
    <row r="142" spans="1:64" ht="15">
      <c r="A142" s="64" t="s">
        <v>291</v>
      </c>
      <c r="B142" s="64" t="s">
        <v>291</v>
      </c>
      <c r="C142" s="65" t="s">
        <v>4078</v>
      </c>
      <c r="D142" s="66">
        <v>4</v>
      </c>
      <c r="E142" s="67" t="s">
        <v>136</v>
      </c>
      <c r="F142" s="68">
        <v>31.714285714285715</v>
      </c>
      <c r="G142" s="65"/>
      <c r="H142" s="69"/>
      <c r="I142" s="70"/>
      <c r="J142" s="70"/>
      <c r="K142" s="34" t="s">
        <v>65</v>
      </c>
      <c r="L142" s="77">
        <v>142</v>
      </c>
      <c r="M142" s="77"/>
      <c r="N142" s="72"/>
      <c r="O142" s="79" t="s">
        <v>176</v>
      </c>
      <c r="P142" s="81">
        <v>43634.29956018519</v>
      </c>
      <c r="Q142" s="79" t="s">
        <v>480</v>
      </c>
      <c r="R142" s="83" t="s">
        <v>691</v>
      </c>
      <c r="S142" s="79" t="s">
        <v>732</v>
      </c>
      <c r="T142" s="79" t="s">
        <v>745</v>
      </c>
      <c r="U142" s="79"/>
      <c r="V142" s="83" t="s">
        <v>893</v>
      </c>
      <c r="W142" s="81">
        <v>43634.29956018519</v>
      </c>
      <c r="X142" s="83" t="s">
        <v>1080</v>
      </c>
      <c r="Y142" s="79"/>
      <c r="Z142" s="79"/>
      <c r="AA142" s="85" t="s">
        <v>1451</v>
      </c>
      <c r="AB142" s="79"/>
      <c r="AC142" s="79" t="b">
        <v>0</v>
      </c>
      <c r="AD142" s="79">
        <v>0</v>
      </c>
      <c r="AE142" s="85" t="s">
        <v>1711</v>
      </c>
      <c r="AF142" s="79" t="b">
        <v>0</v>
      </c>
      <c r="AG142" s="79" t="s">
        <v>1727</v>
      </c>
      <c r="AH142" s="79"/>
      <c r="AI142" s="85" t="s">
        <v>1711</v>
      </c>
      <c r="AJ142" s="79" t="b">
        <v>0</v>
      </c>
      <c r="AK142" s="79">
        <v>0</v>
      </c>
      <c r="AL142" s="85" t="s">
        <v>1711</v>
      </c>
      <c r="AM142" s="79" t="s">
        <v>1742</v>
      </c>
      <c r="AN142" s="79" t="b">
        <v>0</v>
      </c>
      <c r="AO142" s="85" t="s">
        <v>1451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2</v>
      </c>
      <c r="BD142" s="48">
        <v>1</v>
      </c>
      <c r="BE142" s="49">
        <v>14.285714285714286</v>
      </c>
      <c r="BF142" s="48">
        <v>0</v>
      </c>
      <c r="BG142" s="49">
        <v>0</v>
      </c>
      <c r="BH142" s="48">
        <v>0</v>
      </c>
      <c r="BI142" s="49">
        <v>0</v>
      </c>
      <c r="BJ142" s="48">
        <v>6</v>
      </c>
      <c r="BK142" s="49">
        <v>85.71428571428571</v>
      </c>
      <c r="BL142" s="48">
        <v>7</v>
      </c>
    </row>
    <row r="143" spans="1:64" ht="15">
      <c r="A143" s="64" t="s">
        <v>292</v>
      </c>
      <c r="B143" s="64" t="s">
        <v>292</v>
      </c>
      <c r="C143" s="65" t="s">
        <v>4078</v>
      </c>
      <c r="D143" s="66">
        <v>4</v>
      </c>
      <c r="E143" s="67" t="s">
        <v>136</v>
      </c>
      <c r="F143" s="68">
        <v>31.714285714285715</v>
      </c>
      <c r="G143" s="65"/>
      <c r="H143" s="69"/>
      <c r="I143" s="70"/>
      <c r="J143" s="70"/>
      <c r="K143" s="34" t="s">
        <v>65</v>
      </c>
      <c r="L143" s="77">
        <v>143</v>
      </c>
      <c r="M143" s="77"/>
      <c r="N143" s="72"/>
      <c r="O143" s="79" t="s">
        <v>176</v>
      </c>
      <c r="P143" s="81">
        <v>43632.33143518519</v>
      </c>
      <c r="Q143" s="79" t="s">
        <v>481</v>
      </c>
      <c r="R143" s="83" t="s">
        <v>687</v>
      </c>
      <c r="S143" s="79" t="s">
        <v>732</v>
      </c>
      <c r="T143" s="79" t="s">
        <v>745</v>
      </c>
      <c r="U143" s="79"/>
      <c r="V143" s="83" t="s">
        <v>894</v>
      </c>
      <c r="W143" s="81">
        <v>43632.33143518519</v>
      </c>
      <c r="X143" s="83" t="s">
        <v>1081</v>
      </c>
      <c r="Y143" s="79"/>
      <c r="Z143" s="79"/>
      <c r="AA143" s="85" t="s">
        <v>1452</v>
      </c>
      <c r="AB143" s="79"/>
      <c r="AC143" s="79" t="b">
        <v>0</v>
      </c>
      <c r="AD143" s="79">
        <v>0</v>
      </c>
      <c r="AE143" s="85" t="s">
        <v>1711</v>
      </c>
      <c r="AF143" s="79" t="b">
        <v>0</v>
      </c>
      <c r="AG143" s="79" t="s">
        <v>1727</v>
      </c>
      <c r="AH143" s="79"/>
      <c r="AI143" s="85" t="s">
        <v>1711</v>
      </c>
      <c r="AJ143" s="79" t="b">
        <v>0</v>
      </c>
      <c r="AK143" s="79">
        <v>0</v>
      </c>
      <c r="AL143" s="85" t="s">
        <v>1711</v>
      </c>
      <c r="AM143" s="79" t="s">
        <v>1742</v>
      </c>
      <c r="AN143" s="79" t="b">
        <v>0</v>
      </c>
      <c r="AO143" s="85" t="s">
        <v>1452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5</v>
      </c>
      <c r="BK143" s="49">
        <v>100</v>
      </c>
      <c r="BL143" s="48">
        <v>5</v>
      </c>
    </row>
    <row r="144" spans="1:64" ht="15">
      <c r="A144" s="64" t="s">
        <v>292</v>
      </c>
      <c r="B144" s="64" t="s">
        <v>292</v>
      </c>
      <c r="C144" s="65" t="s">
        <v>4078</v>
      </c>
      <c r="D144" s="66">
        <v>4</v>
      </c>
      <c r="E144" s="67" t="s">
        <v>136</v>
      </c>
      <c r="F144" s="68">
        <v>31.714285714285715</v>
      </c>
      <c r="G144" s="65"/>
      <c r="H144" s="69"/>
      <c r="I144" s="70"/>
      <c r="J144" s="70"/>
      <c r="K144" s="34" t="s">
        <v>65</v>
      </c>
      <c r="L144" s="77">
        <v>144</v>
      </c>
      <c r="M144" s="77"/>
      <c r="N144" s="72"/>
      <c r="O144" s="79" t="s">
        <v>176</v>
      </c>
      <c r="P144" s="81">
        <v>43634.33158564815</v>
      </c>
      <c r="Q144" s="79" t="s">
        <v>482</v>
      </c>
      <c r="R144" s="83" t="s">
        <v>691</v>
      </c>
      <c r="S144" s="79" t="s">
        <v>732</v>
      </c>
      <c r="T144" s="79" t="s">
        <v>745</v>
      </c>
      <c r="U144" s="79"/>
      <c r="V144" s="83" t="s">
        <v>894</v>
      </c>
      <c r="W144" s="81">
        <v>43634.33158564815</v>
      </c>
      <c r="X144" s="83" t="s">
        <v>1082</v>
      </c>
      <c r="Y144" s="79"/>
      <c r="Z144" s="79"/>
      <c r="AA144" s="85" t="s">
        <v>1453</v>
      </c>
      <c r="AB144" s="79"/>
      <c r="AC144" s="79" t="b">
        <v>0</v>
      </c>
      <c r="AD144" s="79">
        <v>0</v>
      </c>
      <c r="AE144" s="85" t="s">
        <v>1711</v>
      </c>
      <c r="AF144" s="79" t="b">
        <v>0</v>
      </c>
      <c r="AG144" s="79" t="s">
        <v>1727</v>
      </c>
      <c r="AH144" s="79"/>
      <c r="AI144" s="85" t="s">
        <v>1711</v>
      </c>
      <c r="AJ144" s="79" t="b">
        <v>0</v>
      </c>
      <c r="AK144" s="79">
        <v>0</v>
      </c>
      <c r="AL144" s="85" t="s">
        <v>1711</v>
      </c>
      <c r="AM144" s="79" t="s">
        <v>1742</v>
      </c>
      <c r="AN144" s="79" t="b">
        <v>0</v>
      </c>
      <c r="AO144" s="85" t="s">
        <v>1453</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2</v>
      </c>
      <c r="BD144" s="48">
        <v>1</v>
      </c>
      <c r="BE144" s="49">
        <v>14.285714285714286</v>
      </c>
      <c r="BF144" s="48">
        <v>0</v>
      </c>
      <c r="BG144" s="49">
        <v>0</v>
      </c>
      <c r="BH144" s="48">
        <v>0</v>
      </c>
      <c r="BI144" s="49">
        <v>0</v>
      </c>
      <c r="BJ144" s="48">
        <v>6</v>
      </c>
      <c r="BK144" s="49">
        <v>85.71428571428571</v>
      </c>
      <c r="BL144" s="48">
        <v>7</v>
      </c>
    </row>
    <row r="145" spans="1:64" ht="15">
      <c r="A145" s="64" t="s">
        <v>293</v>
      </c>
      <c r="B145" s="64" t="s">
        <v>293</v>
      </c>
      <c r="C145" s="65" t="s">
        <v>4076</v>
      </c>
      <c r="D145" s="66">
        <v>3</v>
      </c>
      <c r="E145" s="67" t="s">
        <v>132</v>
      </c>
      <c r="F145" s="68">
        <v>35</v>
      </c>
      <c r="G145" s="65"/>
      <c r="H145" s="69"/>
      <c r="I145" s="70"/>
      <c r="J145" s="70"/>
      <c r="K145" s="34" t="s">
        <v>65</v>
      </c>
      <c r="L145" s="77">
        <v>145</v>
      </c>
      <c r="M145" s="77"/>
      <c r="N145" s="72"/>
      <c r="O145" s="79" t="s">
        <v>176</v>
      </c>
      <c r="P145" s="81">
        <v>43634.33443287037</v>
      </c>
      <c r="Q145" s="79" t="s">
        <v>483</v>
      </c>
      <c r="R145" s="83" t="s">
        <v>692</v>
      </c>
      <c r="S145" s="79" t="s">
        <v>732</v>
      </c>
      <c r="T145" s="79" t="s">
        <v>745</v>
      </c>
      <c r="U145" s="83" t="s">
        <v>804</v>
      </c>
      <c r="V145" s="83" t="s">
        <v>804</v>
      </c>
      <c r="W145" s="81">
        <v>43634.33443287037</v>
      </c>
      <c r="X145" s="83" t="s">
        <v>1083</v>
      </c>
      <c r="Y145" s="79"/>
      <c r="Z145" s="79"/>
      <c r="AA145" s="85" t="s">
        <v>1454</v>
      </c>
      <c r="AB145" s="79"/>
      <c r="AC145" s="79" t="b">
        <v>0</v>
      </c>
      <c r="AD145" s="79">
        <v>0</v>
      </c>
      <c r="AE145" s="85" t="s">
        <v>1711</v>
      </c>
      <c r="AF145" s="79" t="b">
        <v>0</v>
      </c>
      <c r="AG145" s="79" t="s">
        <v>1727</v>
      </c>
      <c r="AH145" s="79"/>
      <c r="AI145" s="85" t="s">
        <v>1711</v>
      </c>
      <c r="AJ145" s="79" t="b">
        <v>0</v>
      </c>
      <c r="AK145" s="79">
        <v>0</v>
      </c>
      <c r="AL145" s="85" t="s">
        <v>1711</v>
      </c>
      <c r="AM145" s="79" t="s">
        <v>737</v>
      </c>
      <c r="AN145" s="79" t="b">
        <v>0</v>
      </c>
      <c r="AO145" s="85" t="s">
        <v>1454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14.285714285714286</v>
      </c>
      <c r="BF145" s="48">
        <v>0</v>
      </c>
      <c r="BG145" s="49">
        <v>0</v>
      </c>
      <c r="BH145" s="48">
        <v>0</v>
      </c>
      <c r="BI145" s="49">
        <v>0</v>
      </c>
      <c r="BJ145" s="48">
        <v>6</v>
      </c>
      <c r="BK145" s="49">
        <v>85.71428571428571</v>
      </c>
      <c r="BL145" s="48">
        <v>7</v>
      </c>
    </row>
    <row r="146" spans="1:64" ht="15">
      <c r="A146" s="64" t="s">
        <v>294</v>
      </c>
      <c r="B146" s="64" t="s">
        <v>294</v>
      </c>
      <c r="C146" s="65" t="s">
        <v>4078</v>
      </c>
      <c r="D146" s="66">
        <v>4</v>
      </c>
      <c r="E146" s="67" t="s">
        <v>136</v>
      </c>
      <c r="F146" s="68">
        <v>31.714285714285715</v>
      </c>
      <c r="G146" s="65"/>
      <c r="H146" s="69"/>
      <c r="I146" s="70"/>
      <c r="J146" s="70"/>
      <c r="K146" s="34" t="s">
        <v>65</v>
      </c>
      <c r="L146" s="77">
        <v>146</v>
      </c>
      <c r="M146" s="77"/>
      <c r="N146" s="72"/>
      <c r="O146" s="79" t="s">
        <v>176</v>
      </c>
      <c r="P146" s="81">
        <v>43632.37540509259</v>
      </c>
      <c r="Q146" s="79" t="s">
        <v>484</v>
      </c>
      <c r="R146" s="83" t="s">
        <v>686</v>
      </c>
      <c r="S146" s="79" t="s">
        <v>732</v>
      </c>
      <c r="T146" s="79" t="s">
        <v>745</v>
      </c>
      <c r="U146" s="83" t="s">
        <v>805</v>
      </c>
      <c r="V146" s="83" t="s">
        <v>805</v>
      </c>
      <c r="W146" s="81">
        <v>43632.37540509259</v>
      </c>
      <c r="X146" s="83" t="s">
        <v>1084</v>
      </c>
      <c r="Y146" s="79"/>
      <c r="Z146" s="79"/>
      <c r="AA146" s="85" t="s">
        <v>1455</v>
      </c>
      <c r="AB146" s="79"/>
      <c r="AC146" s="79" t="b">
        <v>0</v>
      </c>
      <c r="AD146" s="79">
        <v>0</v>
      </c>
      <c r="AE146" s="85" t="s">
        <v>1711</v>
      </c>
      <c r="AF146" s="79" t="b">
        <v>0</v>
      </c>
      <c r="AG146" s="79" t="s">
        <v>1727</v>
      </c>
      <c r="AH146" s="79"/>
      <c r="AI146" s="85" t="s">
        <v>1711</v>
      </c>
      <c r="AJ146" s="79" t="b">
        <v>0</v>
      </c>
      <c r="AK146" s="79">
        <v>0</v>
      </c>
      <c r="AL146" s="85" t="s">
        <v>1711</v>
      </c>
      <c r="AM146" s="79" t="s">
        <v>737</v>
      </c>
      <c r="AN146" s="79" t="b">
        <v>0</v>
      </c>
      <c r="AO146" s="85" t="s">
        <v>1455</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5</v>
      </c>
      <c r="BK146" s="49">
        <v>100</v>
      </c>
      <c r="BL146" s="48">
        <v>5</v>
      </c>
    </row>
    <row r="147" spans="1:64" ht="15">
      <c r="A147" s="64" t="s">
        <v>294</v>
      </c>
      <c r="B147" s="64" t="s">
        <v>294</v>
      </c>
      <c r="C147" s="65" t="s">
        <v>4078</v>
      </c>
      <c r="D147" s="66">
        <v>4</v>
      </c>
      <c r="E147" s="67" t="s">
        <v>136</v>
      </c>
      <c r="F147" s="68">
        <v>31.714285714285715</v>
      </c>
      <c r="G147" s="65"/>
      <c r="H147" s="69"/>
      <c r="I147" s="70"/>
      <c r="J147" s="70"/>
      <c r="K147" s="34" t="s">
        <v>65</v>
      </c>
      <c r="L147" s="77">
        <v>147</v>
      </c>
      <c r="M147" s="77"/>
      <c r="N147" s="72"/>
      <c r="O147" s="79" t="s">
        <v>176</v>
      </c>
      <c r="P147" s="81">
        <v>43634.34172453704</v>
      </c>
      <c r="Q147" s="79" t="s">
        <v>485</v>
      </c>
      <c r="R147" s="83" t="s">
        <v>692</v>
      </c>
      <c r="S147" s="79" t="s">
        <v>732</v>
      </c>
      <c r="T147" s="79" t="s">
        <v>745</v>
      </c>
      <c r="U147" s="83" t="s">
        <v>806</v>
      </c>
      <c r="V147" s="83" t="s">
        <v>806</v>
      </c>
      <c r="W147" s="81">
        <v>43634.34172453704</v>
      </c>
      <c r="X147" s="83" t="s">
        <v>1085</v>
      </c>
      <c r="Y147" s="79"/>
      <c r="Z147" s="79"/>
      <c r="AA147" s="85" t="s">
        <v>1456</v>
      </c>
      <c r="AB147" s="79"/>
      <c r="AC147" s="79" t="b">
        <v>0</v>
      </c>
      <c r="AD147" s="79">
        <v>0</v>
      </c>
      <c r="AE147" s="85" t="s">
        <v>1711</v>
      </c>
      <c r="AF147" s="79" t="b">
        <v>0</v>
      </c>
      <c r="AG147" s="79" t="s">
        <v>1727</v>
      </c>
      <c r="AH147" s="79"/>
      <c r="AI147" s="85" t="s">
        <v>1711</v>
      </c>
      <c r="AJ147" s="79" t="b">
        <v>0</v>
      </c>
      <c r="AK147" s="79">
        <v>0</v>
      </c>
      <c r="AL147" s="85" t="s">
        <v>1711</v>
      </c>
      <c r="AM147" s="79" t="s">
        <v>737</v>
      </c>
      <c r="AN147" s="79" t="b">
        <v>0</v>
      </c>
      <c r="AO147" s="85" t="s">
        <v>1456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v>
      </c>
      <c r="BC147" s="78" t="str">
        <f>REPLACE(INDEX(GroupVertices[Group],MATCH(Edges[[#This Row],[Vertex 2]],GroupVertices[Vertex],0)),1,1,"")</f>
        <v>2</v>
      </c>
      <c r="BD147" s="48">
        <v>1</v>
      </c>
      <c r="BE147" s="49">
        <v>14.285714285714286</v>
      </c>
      <c r="BF147" s="48">
        <v>0</v>
      </c>
      <c r="BG147" s="49">
        <v>0</v>
      </c>
      <c r="BH147" s="48">
        <v>0</v>
      </c>
      <c r="BI147" s="49">
        <v>0</v>
      </c>
      <c r="BJ147" s="48">
        <v>6</v>
      </c>
      <c r="BK147" s="49">
        <v>85.71428571428571</v>
      </c>
      <c r="BL147" s="48">
        <v>7</v>
      </c>
    </row>
    <row r="148" spans="1:64" ht="15">
      <c r="A148" s="64" t="s">
        <v>295</v>
      </c>
      <c r="B148" s="64" t="s">
        <v>295</v>
      </c>
      <c r="C148" s="65" t="s">
        <v>4078</v>
      </c>
      <c r="D148" s="66">
        <v>4</v>
      </c>
      <c r="E148" s="67" t="s">
        <v>136</v>
      </c>
      <c r="F148" s="68">
        <v>31.714285714285715</v>
      </c>
      <c r="G148" s="65"/>
      <c r="H148" s="69"/>
      <c r="I148" s="70"/>
      <c r="J148" s="70"/>
      <c r="K148" s="34" t="s">
        <v>65</v>
      </c>
      <c r="L148" s="77">
        <v>148</v>
      </c>
      <c r="M148" s="77"/>
      <c r="N148" s="72"/>
      <c r="O148" s="79" t="s">
        <v>176</v>
      </c>
      <c r="P148" s="81">
        <v>43632.34539351852</v>
      </c>
      <c r="Q148" s="79" t="s">
        <v>486</v>
      </c>
      <c r="R148" s="83" t="s">
        <v>687</v>
      </c>
      <c r="S148" s="79" t="s">
        <v>732</v>
      </c>
      <c r="T148" s="79" t="s">
        <v>745</v>
      </c>
      <c r="U148" s="79"/>
      <c r="V148" s="83" t="s">
        <v>895</v>
      </c>
      <c r="W148" s="81">
        <v>43632.34539351852</v>
      </c>
      <c r="X148" s="83" t="s">
        <v>1086</v>
      </c>
      <c r="Y148" s="79"/>
      <c r="Z148" s="79"/>
      <c r="AA148" s="85" t="s">
        <v>1457</v>
      </c>
      <c r="AB148" s="79"/>
      <c r="AC148" s="79" t="b">
        <v>0</v>
      </c>
      <c r="AD148" s="79">
        <v>0</v>
      </c>
      <c r="AE148" s="85" t="s">
        <v>1711</v>
      </c>
      <c r="AF148" s="79" t="b">
        <v>0</v>
      </c>
      <c r="AG148" s="79" t="s">
        <v>1727</v>
      </c>
      <c r="AH148" s="79"/>
      <c r="AI148" s="85" t="s">
        <v>1711</v>
      </c>
      <c r="AJ148" s="79" t="b">
        <v>0</v>
      </c>
      <c r="AK148" s="79">
        <v>0</v>
      </c>
      <c r="AL148" s="85" t="s">
        <v>1711</v>
      </c>
      <c r="AM148" s="79" t="s">
        <v>1746</v>
      </c>
      <c r="AN148" s="79" t="b">
        <v>0</v>
      </c>
      <c r="AO148" s="85" t="s">
        <v>1457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v>0</v>
      </c>
      <c r="BE148" s="49">
        <v>0</v>
      </c>
      <c r="BF148" s="48">
        <v>0</v>
      </c>
      <c r="BG148" s="49">
        <v>0</v>
      </c>
      <c r="BH148" s="48">
        <v>0</v>
      </c>
      <c r="BI148" s="49">
        <v>0</v>
      </c>
      <c r="BJ148" s="48">
        <v>5</v>
      </c>
      <c r="BK148" s="49">
        <v>100</v>
      </c>
      <c r="BL148" s="48">
        <v>5</v>
      </c>
    </row>
    <row r="149" spans="1:64" ht="15">
      <c r="A149" s="64" t="s">
        <v>295</v>
      </c>
      <c r="B149" s="64" t="s">
        <v>295</v>
      </c>
      <c r="C149" s="65" t="s">
        <v>4078</v>
      </c>
      <c r="D149" s="66">
        <v>4</v>
      </c>
      <c r="E149" s="67" t="s">
        <v>136</v>
      </c>
      <c r="F149" s="68">
        <v>31.714285714285715</v>
      </c>
      <c r="G149" s="65"/>
      <c r="H149" s="69"/>
      <c r="I149" s="70"/>
      <c r="J149" s="70"/>
      <c r="K149" s="34" t="s">
        <v>65</v>
      </c>
      <c r="L149" s="77">
        <v>149</v>
      </c>
      <c r="M149" s="77"/>
      <c r="N149" s="72"/>
      <c r="O149" s="79" t="s">
        <v>176</v>
      </c>
      <c r="P149" s="81">
        <v>43634.346967592595</v>
      </c>
      <c r="Q149" s="79" t="s">
        <v>487</v>
      </c>
      <c r="R149" s="83" t="s">
        <v>691</v>
      </c>
      <c r="S149" s="79" t="s">
        <v>732</v>
      </c>
      <c r="T149" s="79" t="s">
        <v>745</v>
      </c>
      <c r="U149" s="79"/>
      <c r="V149" s="83" t="s">
        <v>895</v>
      </c>
      <c r="W149" s="81">
        <v>43634.346967592595</v>
      </c>
      <c r="X149" s="83" t="s">
        <v>1087</v>
      </c>
      <c r="Y149" s="79"/>
      <c r="Z149" s="79"/>
      <c r="AA149" s="85" t="s">
        <v>1458</v>
      </c>
      <c r="AB149" s="79"/>
      <c r="AC149" s="79" t="b">
        <v>0</v>
      </c>
      <c r="AD149" s="79">
        <v>0</v>
      </c>
      <c r="AE149" s="85" t="s">
        <v>1711</v>
      </c>
      <c r="AF149" s="79" t="b">
        <v>0</v>
      </c>
      <c r="AG149" s="79" t="s">
        <v>1727</v>
      </c>
      <c r="AH149" s="79"/>
      <c r="AI149" s="85" t="s">
        <v>1711</v>
      </c>
      <c r="AJ149" s="79" t="b">
        <v>0</v>
      </c>
      <c r="AK149" s="79">
        <v>0</v>
      </c>
      <c r="AL149" s="85" t="s">
        <v>1711</v>
      </c>
      <c r="AM149" s="79" t="s">
        <v>1746</v>
      </c>
      <c r="AN149" s="79" t="b">
        <v>0</v>
      </c>
      <c r="AO149" s="85" t="s">
        <v>1458</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v>1</v>
      </c>
      <c r="BE149" s="49">
        <v>14.285714285714286</v>
      </c>
      <c r="BF149" s="48">
        <v>0</v>
      </c>
      <c r="BG149" s="49">
        <v>0</v>
      </c>
      <c r="BH149" s="48">
        <v>0</v>
      </c>
      <c r="BI149" s="49">
        <v>0</v>
      </c>
      <c r="BJ149" s="48">
        <v>6</v>
      </c>
      <c r="BK149" s="49">
        <v>85.71428571428571</v>
      </c>
      <c r="BL149" s="48">
        <v>7</v>
      </c>
    </row>
    <row r="150" spans="1:64" ht="15">
      <c r="A150" s="64" t="s">
        <v>296</v>
      </c>
      <c r="B150" s="64" t="s">
        <v>354</v>
      </c>
      <c r="C150" s="65" t="s">
        <v>4076</v>
      </c>
      <c r="D150" s="66">
        <v>3</v>
      </c>
      <c r="E150" s="67" t="s">
        <v>132</v>
      </c>
      <c r="F150" s="68">
        <v>35</v>
      </c>
      <c r="G150" s="65"/>
      <c r="H150" s="69"/>
      <c r="I150" s="70"/>
      <c r="J150" s="70"/>
      <c r="K150" s="34" t="s">
        <v>65</v>
      </c>
      <c r="L150" s="77">
        <v>150</v>
      </c>
      <c r="M150" s="77"/>
      <c r="N150" s="72"/>
      <c r="O150" s="79" t="s">
        <v>378</v>
      </c>
      <c r="P150" s="81">
        <v>43634.35534722222</v>
      </c>
      <c r="Q150" s="79" t="s">
        <v>488</v>
      </c>
      <c r="R150" s="83" t="s">
        <v>694</v>
      </c>
      <c r="S150" s="79" t="s">
        <v>732</v>
      </c>
      <c r="T150" s="79" t="s">
        <v>745</v>
      </c>
      <c r="U150" s="79"/>
      <c r="V150" s="83" t="s">
        <v>896</v>
      </c>
      <c r="W150" s="81">
        <v>43634.35534722222</v>
      </c>
      <c r="X150" s="83" t="s">
        <v>1088</v>
      </c>
      <c r="Y150" s="79"/>
      <c r="Z150" s="79"/>
      <c r="AA150" s="85" t="s">
        <v>1459</v>
      </c>
      <c r="AB150" s="79"/>
      <c r="AC150" s="79" t="b">
        <v>0</v>
      </c>
      <c r="AD150" s="79">
        <v>0</v>
      </c>
      <c r="AE150" s="85" t="s">
        <v>1711</v>
      </c>
      <c r="AF150" s="79" t="b">
        <v>0</v>
      </c>
      <c r="AG150" s="79" t="s">
        <v>1727</v>
      </c>
      <c r="AH150" s="79"/>
      <c r="AI150" s="85" t="s">
        <v>1711</v>
      </c>
      <c r="AJ150" s="79" t="b">
        <v>0</v>
      </c>
      <c r="AK150" s="79">
        <v>0</v>
      </c>
      <c r="AL150" s="85" t="s">
        <v>1711</v>
      </c>
      <c r="AM150" s="79" t="s">
        <v>1735</v>
      </c>
      <c r="AN150" s="79" t="b">
        <v>0</v>
      </c>
      <c r="AO150" s="85" t="s">
        <v>1459</v>
      </c>
      <c r="AP150" s="79" t="s">
        <v>176</v>
      </c>
      <c r="AQ150" s="79">
        <v>0</v>
      </c>
      <c r="AR150" s="79">
        <v>0</v>
      </c>
      <c r="AS150" s="79" t="s">
        <v>1757</v>
      </c>
      <c r="AT150" s="79" t="s">
        <v>1760</v>
      </c>
      <c r="AU150" s="79" t="s">
        <v>1763</v>
      </c>
      <c r="AV150" s="79" t="s">
        <v>1766</v>
      </c>
      <c r="AW150" s="79" t="s">
        <v>1769</v>
      </c>
      <c r="AX150" s="79" t="s">
        <v>1772</v>
      </c>
      <c r="AY150" s="79" t="s">
        <v>1774</v>
      </c>
      <c r="AZ150" s="83" t="s">
        <v>1776</v>
      </c>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7</v>
      </c>
      <c r="BK150" s="49">
        <v>100</v>
      </c>
      <c r="BL150" s="48">
        <v>7</v>
      </c>
    </row>
    <row r="151" spans="1:64" ht="15">
      <c r="A151" s="64" t="s">
        <v>297</v>
      </c>
      <c r="B151" s="64" t="s">
        <v>297</v>
      </c>
      <c r="C151" s="65" t="s">
        <v>4078</v>
      </c>
      <c r="D151" s="66">
        <v>4</v>
      </c>
      <c r="E151" s="67" t="s">
        <v>136</v>
      </c>
      <c r="F151" s="68">
        <v>31.714285714285715</v>
      </c>
      <c r="G151" s="65"/>
      <c r="H151" s="69"/>
      <c r="I151" s="70"/>
      <c r="J151" s="70"/>
      <c r="K151" s="34" t="s">
        <v>65</v>
      </c>
      <c r="L151" s="77">
        <v>151</v>
      </c>
      <c r="M151" s="77"/>
      <c r="N151" s="72"/>
      <c r="O151" s="79" t="s">
        <v>176</v>
      </c>
      <c r="P151" s="81">
        <v>43632.29822916666</v>
      </c>
      <c r="Q151" s="79" t="s">
        <v>489</v>
      </c>
      <c r="R151" s="83" t="s">
        <v>687</v>
      </c>
      <c r="S151" s="79" t="s">
        <v>732</v>
      </c>
      <c r="T151" s="79" t="s">
        <v>758</v>
      </c>
      <c r="U151" s="79"/>
      <c r="V151" s="83" t="s">
        <v>897</v>
      </c>
      <c r="W151" s="81">
        <v>43632.29822916666</v>
      </c>
      <c r="X151" s="83" t="s">
        <v>1089</v>
      </c>
      <c r="Y151" s="79"/>
      <c r="Z151" s="79"/>
      <c r="AA151" s="85" t="s">
        <v>1460</v>
      </c>
      <c r="AB151" s="79"/>
      <c r="AC151" s="79" t="b">
        <v>0</v>
      </c>
      <c r="AD151" s="79">
        <v>0</v>
      </c>
      <c r="AE151" s="85" t="s">
        <v>1711</v>
      </c>
      <c r="AF151" s="79" t="b">
        <v>0</v>
      </c>
      <c r="AG151" s="79" t="s">
        <v>1727</v>
      </c>
      <c r="AH151" s="79"/>
      <c r="AI151" s="85" t="s">
        <v>1711</v>
      </c>
      <c r="AJ151" s="79" t="b">
        <v>0</v>
      </c>
      <c r="AK151" s="79">
        <v>0</v>
      </c>
      <c r="AL151" s="85" t="s">
        <v>1711</v>
      </c>
      <c r="AM151" s="79" t="s">
        <v>1747</v>
      </c>
      <c r="AN151" s="79" t="b">
        <v>0</v>
      </c>
      <c r="AO151" s="85" t="s">
        <v>1460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9</v>
      </c>
      <c r="BC151" s="78" t="str">
        <f>REPLACE(INDEX(GroupVertices[Group],MATCH(Edges[[#This Row],[Vertex 2]],GroupVertices[Vertex],0)),1,1,"")</f>
        <v>9</v>
      </c>
      <c r="BD151" s="48">
        <v>0</v>
      </c>
      <c r="BE151" s="49">
        <v>0</v>
      </c>
      <c r="BF151" s="48">
        <v>0</v>
      </c>
      <c r="BG151" s="49">
        <v>0</v>
      </c>
      <c r="BH151" s="48">
        <v>0</v>
      </c>
      <c r="BI151" s="49">
        <v>0</v>
      </c>
      <c r="BJ151" s="48">
        <v>8</v>
      </c>
      <c r="BK151" s="49">
        <v>100</v>
      </c>
      <c r="BL151" s="48">
        <v>8</v>
      </c>
    </row>
    <row r="152" spans="1:64" ht="15">
      <c r="A152" s="64" t="s">
        <v>297</v>
      </c>
      <c r="B152" s="64" t="s">
        <v>297</v>
      </c>
      <c r="C152" s="65" t="s">
        <v>4078</v>
      </c>
      <c r="D152" s="66">
        <v>4</v>
      </c>
      <c r="E152" s="67" t="s">
        <v>136</v>
      </c>
      <c r="F152" s="68">
        <v>31.714285714285715</v>
      </c>
      <c r="G152" s="65"/>
      <c r="H152" s="69"/>
      <c r="I152" s="70"/>
      <c r="J152" s="70"/>
      <c r="K152" s="34" t="s">
        <v>65</v>
      </c>
      <c r="L152" s="77">
        <v>152</v>
      </c>
      <c r="M152" s="77"/>
      <c r="N152" s="72"/>
      <c r="O152" s="79" t="s">
        <v>176</v>
      </c>
      <c r="P152" s="81">
        <v>43634.360810185186</v>
      </c>
      <c r="Q152" s="79" t="s">
        <v>490</v>
      </c>
      <c r="R152" s="83" t="s">
        <v>691</v>
      </c>
      <c r="S152" s="79" t="s">
        <v>732</v>
      </c>
      <c r="T152" s="79" t="s">
        <v>758</v>
      </c>
      <c r="U152" s="79"/>
      <c r="V152" s="83" t="s">
        <v>897</v>
      </c>
      <c r="W152" s="81">
        <v>43634.360810185186</v>
      </c>
      <c r="X152" s="83" t="s">
        <v>1090</v>
      </c>
      <c r="Y152" s="79"/>
      <c r="Z152" s="79"/>
      <c r="AA152" s="85" t="s">
        <v>1461</v>
      </c>
      <c r="AB152" s="79"/>
      <c r="AC152" s="79" t="b">
        <v>0</v>
      </c>
      <c r="AD152" s="79">
        <v>0</v>
      </c>
      <c r="AE152" s="85" t="s">
        <v>1711</v>
      </c>
      <c r="AF152" s="79" t="b">
        <v>0</v>
      </c>
      <c r="AG152" s="79" t="s">
        <v>1727</v>
      </c>
      <c r="AH152" s="79"/>
      <c r="AI152" s="85" t="s">
        <v>1711</v>
      </c>
      <c r="AJ152" s="79" t="b">
        <v>0</v>
      </c>
      <c r="AK152" s="79">
        <v>0</v>
      </c>
      <c r="AL152" s="85" t="s">
        <v>1711</v>
      </c>
      <c r="AM152" s="79" t="s">
        <v>1747</v>
      </c>
      <c r="AN152" s="79" t="b">
        <v>0</v>
      </c>
      <c r="AO152" s="85" t="s">
        <v>1461</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9</v>
      </c>
      <c r="BC152" s="78" t="str">
        <f>REPLACE(INDEX(GroupVertices[Group],MATCH(Edges[[#This Row],[Vertex 2]],GroupVertices[Vertex],0)),1,1,"")</f>
        <v>9</v>
      </c>
      <c r="BD152" s="48">
        <v>1</v>
      </c>
      <c r="BE152" s="49">
        <v>10</v>
      </c>
      <c r="BF152" s="48">
        <v>0</v>
      </c>
      <c r="BG152" s="49">
        <v>0</v>
      </c>
      <c r="BH152" s="48">
        <v>0</v>
      </c>
      <c r="BI152" s="49">
        <v>0</v>
      </c>
      <c r="BJ152" s="48">
        <v>9</v>
      </c>
      <c r="BK152" s="49">
        <v>90</v>
      </c>
      <c r="BL152" s="48">
        <v>10</v>
      </c>
    </row>
    <row r="153" spans="1:64" ht="15">
      <c r="A153" s="64" t="s">
        <v>298</v>
      </c>
      <c r="B153" s="64" t="s">
        <v>297</v>
      </c>
      <c r="C153" s="65" t="s">
        <v>4076</v>
      </c>
      <c r="D153" s="66">
        <v>3</v>
      </c>
      <c r="E153" s="67" t="s">
        <v>132</v>
      </c>
      <c r="F153" s="68">
        <v>35</v>
      </c>
      <c r="G153" s="65"/>
      <c r="H153" s="69"/>
      <c r="I153" s="70"/>
      <c r="J153" s="70"/>
      <c r="K153" s="34" t="s">
        <v>65</v>
      </c>
      <c r="L153" s="77">
        <v>153</v>
      </c>
      <c r="M153" s="77"/>
      <c r="N153" s="72"/>
      <c r="O153" s="79" t="s">
        <v>378</v>
      </c>
      <c r="P153" s="81">
        <v>43634.36158564815</v>
      </c>
      <c r="Q153" s="79" t="s">
        <v>491</v>
      </c>
      <c r="R153" s="83" t="s">
        <v>691</v>
      </c>
      <c r="S153" s="79" t="s">
        <v>732</v>
      </c>
      <c r="T153" s="79" t="s">
        <v>758</v>
      </c>
      <c r="U153" s="79"/>
      <c r="V153" s="83" t="s">
        <v>898</v>
      </c>
      <c r="W153" s="81">
        <v>43634.36158564815</v>
      </c>
      <c r="X153" s="83" t="s">
        <v>1091</v>
      </c>
      <c r="Y153" s="79"/>
      <c r="Z153" s="79"/>
      <c r="AA153" s="85" t="s">
        <v>1462</v>
      </c>
      <c r="AB153" s="79"/>
      <c r="AC153" s="79" t="b">
        <v>0</v>
      </c>
      <c r="AD153" s="79">
        <v>0</v>
      </c>
      <c r="AE153" s="85" t="s">
        <v>1711</v>
      </c>
      <c r="AF153" s="79" t="b">
        <v>0</v>
      </c>
      <c r="AG153" s="79" t="s">
        <v>1727</v>
      </c>
      <c r="AH153" s="79"/>
      <c r="AI153" s="85" t="s">
        <v>1711</v>
      </c>
      <c r="AJ153" s="79" t="b">
        <v>0</v>
      </c>
      <c r="AK153" s="79">
        <v>0</v>
      </c>
      <c r="AL153" s="85" t="s">
        <v>1711</v>
      </c>
      <c r="AM153" s="79" t="s">
        <v>1742</v>
      </c>
      <c r="AN153" s="79" t="b">
        <v>0</v>
      </c>
      <c r="AO153" s="85" t="s">
        <v>1462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9</v>
      </c>
      <c r="BC153" s="78" t="str">
        <f>REPLACE(INDEX(GroupVertices[Group],MATCH(Edges[[#This Row],[Vertex 2]],GroupVertices[Vertex],0)),1,1,"")</f>
        <v>9</v>
      </c>
      <c r="BD153" s="48">
        <v>1</v>
      </c>
      <c r="BE153" s="49">
        <v>8.333333333333334</v>
      </c>
      <c r="BF153" s="48">
        <v>0</v>
      </c>
      <c r="BG153" s="49">
        <v>0</v>
      </c>
      <c r="BH153" s="48">
        <v>0</v>
      </c>
      <c r="BI153" s="49">
        <v>0</v>
      </c>
      <c r="BJ153" s="48">
        <v>11</v>
      </c>
      <c r="BK153" s="49">
        <v>91.66666666666667</v>
      </c>
      <c r="BL153" s="48">
        <v>12</v>
      </c>
    </row>
    <row r="154" spans="1:64" ht="15">
      <c r="A154" s="64" t="s">
        <v>299</v>
      </c>
      <c r="B154" s="64" t="s">
        <v>299</v>
      </c>
      <c r="C154" s="65" t="s">
        <v>4076</v>
      </c>
      <c r="D154" s="66">
        <v>3</v>
      </c>
      <c r="E154" s="67" t="s">
        <v>132</v>
      </c>
      <c r="F154" s="68">
        <v>35</v>
      </c>
      <c r="G154" s="65"/>
      <c r="H154" s="69"/>
      <c r="I154" s="70"/>
      <c r="J154" s="70"/>
      <c r="K154" s="34" t="s">
        <v>65</v>
      </c>
      <c r="L154" s="77">
        <v>154</v>
      </c>
      <c r="M154" s="77"/>
      <c r="N154" s="72"/>
      <c r="O154" s="79" t="s">
        <v>176</v>
      </c>
      <c r="P154" s="81">
        <v>43634.376435185186</v>
      </c>
      <c r="Q154" s="79" t="s">
        <v>492</v>
      </c>
      <c r="R154" s="83" t="s">
        <v>692</v>
      </c>
      <c r="S154" s="79" t="s">
        <v>732</v>
      </c>
      <c r="T154" s="79" t="s">
        <v>745</v>
      </c>
      <c r="U154" s="83" t="s">
        <v>807</v>
      </c>
      <c r="V154" s="83" t="s">
        <v>807</v>
      </c>
      <c r="W154" s="81">
        <v>43634.376435185186</v>
      </c>
      <c r="X154" s="83" t="s">
        <v>1092</v>
      </c>
      <c r="Y154" s="79"/>
      <c r="Z154" s="79"/>
      <c r="AA154" s="85" t="s">
        <v>1463</v>
      </c>
      <c r="AB154" s="79"/>
      <c r="AC154" s="79" t="b">
        <v>0</v>
      </c>
      <c r="AD154" s="79">
        <v>0</v>
      </c>
      <c r="AE154" s="85" t="s">
        <v>1711</v>
      </c>
      <c r="AF154" s="79" t="b">
        <v>0</v>
      </c>
      <c r="AG154" s="79" t="s">
        <v>1727</v>
      </c>
      <c r="AH154" s="79"/>
      <c r="AI154" s="85" t="s">
        <v>1711</v>
      </c>
      <c r="AJ154" s="79" t="b">
        <v>0</v>
      </c>
      <c r="AK154" s="79">
        <v>0</v>
      </c>
      <c r="AL154" s="85" t="s">
        <v>1711</v>
      </c>
      <c r="AM154" s="79" t="s">
        <v>737</v>
      </c>
      <c r="AN154" s="79" t="b">
        <v>0</v>
      </c>
      <c r="AO154" s="85" t="s">
        <v>1463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1</v>
      </c>
      <c r="BE154" s="49">
        <v>14.285714285714286</v>
      </c>
      <c r="BF154" s="48">
        <v>0</v>
      </c>
      <c r="BG154" s="49">
        <v>0</v>
      </c>
      <c r="BH154" s="48">
        <v>0</v>
      </c>
      <c r="BI154" s="49">
        <v>0</v>
      </c>
      <c r="BJ154" s="48">
        <v>6</v>
      </c>
      <c r="BK154" s="49">
        <v>85.71428571428571</v>
      </c>
      <c r="BL154" s="48">
        <v>7</v>
      </c>
    </row>
    <row r="155" spans="1:64" ht="15">
      <c r="A155" s="64" t="s">
        <v>300</v>
      </c>
      <c r="B155" s="64" t="s">
        <v>300</v>
      </c>
      <c r="C155" s="65" t="s">
        <v>4078</v>
      </c>
      <c r="D155" s="66">
        <v>4</v>
      </c>
      <c r="E155" s="67" t="s">
        <v>136</v>
      </c>
      <c r="F155" s="68">
        <v>31.714285714285715</v>
      </c>
      <c r="G155" s="65"/>
      <c r="H155" s="69"/>
      <c r="I155" s="70"/>
      <c r="J155" s="70"/>
      <c r="K155" s="34" t="s">
        <v>65</v>
      </c>
      <c r="L155" s="77">
        <v>155</v>
      </c>
      <c r="M155" s="77"/>
      <c r="N155" s="72"/>
      <c r="O155" s="79" t="s">
        <v>176</v>
      </c>
      <c r="P155" s="81">
        <v>43632.34027777778</v>
      </c>
      <c r="Q155" s="79" t="s">
        <v>493</v>
      </c>
      <c r="R155" s="83" t="s">
        <v>687</v>
      </c>
      <c r="S155" s="79" t="s">
        <v>732</v>
      </c>
      <c r="T155" s="79" t="s">
        <v>745</v>
      </c>
      <c r="U155" s="79"/>
      <c r="V155" s="83" t="s">
        <v>899</v>
      </c>
      <c r="W155" s="81">
        <v>43632.34027777778</v>
      </c>
      <c r="X155" s="83" t="s">
        <v>1093</v>
      </c>
      <c r="Y155" s="79"/>
      <c r="Z155" s="79"/>
      <c r="AA155" s="85" t="s">
        <v>1464</v>
      </c>
      <c r="AB155" s="79"/>
      <c r="AC155" s="79" t="b">
        <v>0</v>
      </c>
      <c r="AD155" s="79">
        <v>1</v>
      </c>
      <c r="AE155" s="85" t="s">
        <v>1711</v>
      </c>
      <c r="AF155" s="79" t="b">
        <v>0</v>
      </c>
      <c r="AG155" s="79" t="s">
        <v>1727</v>
      </c>
      <c r="AH155" s="79"/>
      <c r="AI155" s="85" t="s">
        <v>1711</v>
      </c>
      <c r="AJ155" s="79" t="b">
        <v>0</v>
      </c>
      <c r="AK155" s="79">
        <v>0</v>
      </c>
      <c r="AL155" s="85" t="s">
        <v>1711</v>
      </c>
      <c r="AM155" s="79" t="s">
        <v>1744</v>
      </c>
      <c r="AN155" s="79" t="b">
        <v>0</v>
      </c>
      <c r="AO155" s="85" t="s">
        <v>1464</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5</v>
      </c>
      <c r="BK155" s="49">
        <v>100</v>
      </c>
      <c r="BL155" s="48">
        <v>5</v>
      </c>
    </row>
    <row r="156" spans="1:64" ht="15">
      <c r="A156" s="64" t="s">
        <v>300</v>
      </c>
      <c r="B156" s="64" t="s">
        <v>300</v>
      </c>
      <c r="C156" s="65" t="s">
        <v>4078</v>
      </c>
      <c r="D156" s="66">
        <v>4</v>
      </c>
      <c r="E156" s="67" t="s">
        <v>136</v>
      </c>
      <c r="F156" s="68">
        <v>31.714285714285715</v>
      </c>
      <c r="G156" s="65"/>
      <c r="H156" s="69"/>
      <c r="I156" s="70"/>
      <c r="J156" s="70"/>
      <c r="K156" s="34" t="s">
        <v>65</v>
      </c>
      <c r="L156" s="77">
        <v>156</v>
      </c>
      <c r="M156" s="77"/>
      <c r="N156" s="72"/>
      <c r="O156" s="79" t="s">
        <v>176</v>
      </c>
      <c r="P156" s="81">
        <v>43634.38195601852</v>
      </c>
      <c r="Q156" s="79" t="s">
        <v>494</v>
      </c>
      <c r="R156" s="83" t="s">
        <v>691</v>
      </c>
      <c r="S156" s="79" t="s">
        <v>732</v>
      </c>
      <c r="T156" s="79" t="s">
        <v>745</v>
      </c>
      <c r="U156" s="79"/>
      <c r="V156" s="83" t="s">
        <v>899</v>
      </c>
      <c r="W156" s="81">
        <v>43634.38195601852</v>
      </c>
      <c r="X156" s="83" t="s">
        <v>1094</v>
      </c>
      <c r="Y156" s="79"/>
      <c r="Z156" s="79"/>
      <c r="AA156" s="85" t="s">
        <v>1465</v>
      </c>
      <c r="AB156" s="79"/>
      <c r="AC156" s="79" t="b">
        <v>0</v>
      </c>
      <c r="AD156" s="79">
        <v>0</v>
      </c>
      <c r="AE156" s="85" t="s">
        <v>1711</v>
      </c>
      <c r="AF156" s="79" t="b">
        <v>0</v>
      </c>
      <c r="AG156" s="79" t="s">
        <v>1727</v>
      </c>
      <c r="AH156" s="79"/>
      <c r="AI156" s="85" t="s">
        <v>1711</v>
      </c>
      <c r="AJ156" s="79" t="b">
        <v>0</v>
      </c>
      <c r="AK156" s="79">
        <v>0</v>
      </c>
      <c r="AL156" s="85" t="s">
        <v>1711</v>
      </c>
      <c r="AM156" s="79" t="s">
        <v>1744</v>
      </c>
      <c r="AN156" s="79" t="b">
        <v>0</v>
      </c>
      <c r="AO156" s="85" t="s">
        <v>1465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v>1</v>
      </c>
      <c r="BE156" s="49">
        <v>14.285714285714286</v>
      </c>
      <c r="BF156" s="48">
        <v>0</v>
      </c>
      <c r="BG156" s="49">
        <v>0</v>
      </c>
      <c r="BH156" s="48">
        <v>0</v>
      </c>
      <c r="BI156" s="49">
        <v>0</v>
      </c>
      <c r="BJ156" s="48">
        <v>6</v>
      </c>
      <c r="BK156" s="49">
        <v>85.71428571428571</v>
      </c>
      <c r="BL156" s="48">
        <v>7</v>
      </c>
    </row>
    <row r="157" spans="1:64" ht="15">
      <c r="A157" s="64" t="s">
        <v>301</v>
      </c>
      <c r="B157" s="64" t="s">
        <v>301</v>
      </c>
      <c r="C157" s="65" t="s">
        <v>4078</v>
      </c>
      <c r="D157" s="66">
        <v>4</v>
      </c>
      <c r="E157" s="67" t="s">
        <v>136</v>
      </c>
      <c r="F157" s="68">
        <v>31.714285714285715</v>
      </c>
      <c r="G157" s="65"/>
      <c r="H157" s="69"/>
      <c r="I157" s="70"/>
      <c r="J157" s="70"/>
      <c r="K157" s="34" t="s">
        <v>65</v>
      </c>
      <c r="L157" s="77">
        <v>157</v>
      </c>
      <c r="M157" s="77"/>
      <c r="N157" s="72"/>
      <c r="O157" s="79" t="s">
        <v>176</v>
      </c>
      <c r="P157" s="81">
        <v>43632.37988425926</v>
      </c>
      <c r="Q157" s="79" t="s">
        <v>495</v>
      </c>
      <c r="R157" s="83" t="s">
        <v>687</v>
      </c>
      <c r="S157" s="79" t="s">
        <v>732</v>
      </c>
      <c r="T157" s="79" t="s">
        <v>759</v>
      </c>
      <c r="U157" s="79"/>
      <c r="V157" s="83" t="s">
        <v>900</v>
      </c>
      <c r="W157" s="81">
        <v>43632.37988425926</v>
      </c>
      <c r="X157" s="83" t="s">
        <v>1095</v>
      </c>
      <c r="Y157" s="79"/>
      <c r="Z157" s="79"/>
      <c r="AA157" s="85" t="s">
        <v>1466</v>
      </c>
      <c r="AB157" s="79"/>
      <c r="AC157" s="79" t="b">
        <v>0</v>
      </c>
      <c r="AD157" s="79">
        <v>0</v>
      </c>
      <c r="AE157" s="85" t="s">
        <v>1711</v>
      </c>
      <c r="AF157" s="79" t="b">
        <v>0</v>
      </c>
      <c r="AG157" s="79" t="s">
        <v>1727</v>
      </c>
      <c r="AH157" s="79"/>
      <c r="AI157" s="85" t="s">
        <v>1711</v>
      </c>
      <c r="AJ157" s="79" t="b">
        <v>0</v>
      </c>
      <c r="AK157" s="79">
        <v>0</v>
      </c>
      <c r="AL157" s="85" t="s">
        <v>1711</v>
      </c>
      <c r="AM157" s="79" t="s">
        <v>1732</v>
      </c>
      <c r="AN157" s="79" t="b">
        <v>0</v>
      </c>
      <c r="AO157" s="85" t="s">
        <v>1466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5</v>
      </c>
      <c r="BK157" s="49">
        <v>100</v>
      </c>
      <c r="BL157" s="48">
        <v>5</v>
      </c>
    </row>
    <row r="158" spans="1:64" ht="15">
      <c r="A158" s="64" t="s">
        <v>301</v>
      </c>
      <c r="B158" s="64" t="s">
        <v>301</v>
      </c>
      <c r="C158" s="65" t="s">
        <v>4078</v>
      </c>
      <c r="D158" s="66">
        <v>4</v>
      </c>
      <c r="E158" s="67" t="s">
        <v>136</v>
      </c>
      <c r="F158" s="68">
        <v>31.714285714285715</v>
      </c>
      <c r="G158" s="65"/>
      <c r="H158" s="69"/>
      <c r="I158" s="70"/>
      <c r="J158" s="70"/>
      <c r="K158" s="34" t="s">
        <v>65</v>
      </c>
      <c r="L158" s="77">
        <v>158</v>
      </c>
      <c r="M158" s="77"/>
      <c r="N158" s="72"/>
      <c r="O158" s="79" t="s">
        <v>176</v>
      </c>
      <c r="P158" s="81">
        <v>43634.39376157407</v>
      </c>
      <c r="Q158" s="79" t="s">
        <v>496</v>
      </c>
      <c r="R158" s="83" t="s">
        <v>691</v>
      </c>
      <c r="S158" s="79" t="s">
        <v>732</v>
      </c>
      <c r="T158" s="79" t="s">
        <v>759</v>
      </c>
      <c r="U158" s="79"/>
      <c r="V158" s="83" t="s">
        <v>900</v>
      </c>
      <c r="W158" s="81">
        <v>43634.39376157407</v>
      </c>
      <c r="X158" s="83" t="s">
        <v>1096</v>
      </c>
      <c r="Y158" s="79"/>
      <c r="Z158" s="79"/>
      <c r="AA158" s="85" t="s">
        <v>1467</v>
      </c>
      <c r="AB158" s="79"/>
      <c r="AC158" s="79" t="b">
        <v>0</v>
      </c>
      <c r="AD158" s="79">
        <v>1</v>
      </c>
      <c r="AE158" s="85" t="s">
        <v>1711</v>
      </c>
      <c r="AF158" s="79" t="b">
        <v>0</v>
      </c>
      <c r="AG158" s="79" t="s">
        <v>1727</v>
      </c>
      <c r="AH158" s="79"/>
      <c r="AI158" s="85" t="s">
        <v>1711</v>
      </c>
      <c r="AJ158" s="79" t="b">
        <v>0</v>
      </c>
      <c r="AK158" s="79">
        <v>0</v>
      </c>
      <c r="AL158" s="85" t="s">
        <v>1711</v>
      </c>
      <c r="AM158" s="79" t="s">
        <v>1732</v>
      </c>
      <c r="AN158" s="79" t="b">
        <v>0</v>
      </c>
      <c r="AO158" s="85" t="s">
        <v>1467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2</v>
      </c>
      <c r="BD158" s="48">
        <v>1</v>
      </c>
      <c r="BE158" s="49">
        <v>14.285714285714286</v>
      </c>
      <c r="BF158" s="48">
        <v>0</v>
      </c>
      <c r="BG158" s="49">
        <v>0</v>
      </c>
      <c r="BH158" s="48">
        <v>0</v>
      </c>
      <c r="BI158" s="49">
        <v>0</v>
      </c>
      <c r="BJ158" s="48">
        <v>6</v>
      </c>
      <c r="BK158" s="49">
        <v>85.71428571428571</v>
      </c>
      <c r="BL158" s="48">
        <v>7</v>
      </c>
    </row>
    <row r="159" spans="1:64" ht="15">
      <c r="A159" s="64" t="s">
        <v>302</v>
      </c>
      <c r="B159" s="64" t="s">
        <v>302</v>
      </c>
      <c r="C159" s="65" t="s">
        <v>4078</v>
      </c>
      <c r="D159" s="66">
        <v>4</v>
      </c>
      <c r="E159" s="67" t="s">
        <v>136</v>
      </c>
      <c r="F159" s="68">
        <v>31.714285714285715</v>
      </c>
      <c r="G159" s="65"/>
      <c r="H159" s="69"/>
      <c r="I159" s="70"/>
      <c r="J159" s="70"/>
      <c r="K159" s="34" t="s">
        <v>65</v>
      </c>
      <c r="L159" s="77">
        <v>159</v>
      </c>
      <c r="M159" s="77"/>
      <c r="N159" s="72"/>
      <c r="O159" s="79" t="s">
        <v>176</v>
      </c>
      <c r="P159" s="81">
        <v>43632.28858796296</v>
      </c>
      <c r="Q159" s="79" t="s">
        <v>497</v>
      </c>
      <c r="R159" s="83" t="s">
        <v>686</v>
      </c>
      <c r="S159" s="79" t="s">
        <v>732</v>
      </c>
      <c r="T159" s="79" t="s">
        <v>745</v>
      </c>
      <c r="U159" s="83" t="s">
        <v>808</v>
      </c>
      <c r="V159" s="83" t="s">
        <v>808</v>
      </c>
      <c r="W159" s="81">
        <v>43632.28858796296</v>
      </c>
      <c r="X159" s="83" t="s">
        <v>1097</v>
      </c>
      <c r="Y159" s="79"/>
      <c r="Z159" s="79"/>
      <c r="AA159" s="85" t="s">
        <v>1468</v>
      </c>
      <c r="AB159" s="79"/>
      <c r="AC159" s="79" t="b">
        <v>0</v>
      </c>
      <c r="AD159" s="79">
        <v>0</v>
      </c>
      <c r="AE159" s="85" t="s">
        <v>1711</v>
      </c>
      <c r="AF159" s="79" t="b">
        <v>0</v>
      </c>
      <c r="AG159" s="79" t="s">
        <v>1727</v>
      </c>
      <c r="AH159" s="79"/>
      <c r="AI159" s="85" t="s">
        <v>1711</v>
      </c>
      <c r="AJ159" s="79" t="b">
        <v>0</v>
      </c>
      <c r="AK159" s="79">
        <v>0</v>
      </c>
      <c r="AL159" s="85" t="s">
        <v>1711</v>
      </c>
      <c r="AM159" s="79" t="s">
        <v>737</v>
      </c>
      <c r="AN159" s="79" t="b">
        <v>0</v>
      </c>
      <c r="AO159" s="85" t="s">
        <v>1468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5</v>
      </c>
      <c r="BK159" s="49">
        <v>100</v>
      </c>
      <c r="BL159" s="48">
        <v>5</v>
      </c>
    </row>
    <row r="160" spans="1:64" ht="15">
      <c r="A160" s="64" t="s">
        <v>302</v>
      </c>
      <c r="B160" s="64" t="s">
        <v>302</v>
      </c>
      <c r="C160" s="65" t="s">
        <v>4078</v>
      </c>
      <c r="D160" s="66">
        <v>4</v>
      </c>
      <c r="E160" s="67" t="s">
        <v>136</v>
      </c>
      <c r="F160" s="68">
        <v>31.714285714285715</v>
      </c>
      <c r="G160" s="65"/>
      <c r="H160" s="69"/>
      <c r="I160" s="70"/>
      <c r="J160" s="70"/>
      <c r="K160" s="34" t="s">
        <v>65</v>
      </c>
      <c r="L160" s="77">
        <v>160</v>
      </c>
      <c r="M160" s="77"/>
      <c r="N160" s="72"/>
      <c r="O160" s="79" t="s">
        <v>176</v>
      </c>
      <c r="P160" s="81">
        <v>43634.40283564815</v>
      </c>
      <c r="Q160" s="79" t="s">
        <v>498</v>
      </c>
      <c r="R160" s="83" t="s">
        <v>692</v>
      </c>
      <c r="S160" s="79" t="s">
        <v>732</v>
      </c>
      <c r="T160" s="79" t="s">
        <v>745</v>
      </c>
      <c r="U160" s="83" t="s">
        <v>809</v>
      </c>
      <c r="V160" s="83" t="s">
        <v>809</v>
      </c>
      <c r="W160" s="81">
        <v>43634.40283564815</v>
      </c>
      <c r="X160" s="83" t="s">
        <v>1098</v>
      </c>
      <c r="Y160" s="79"/>
      <c r="Z160" s="79"/>
      <c r="AA160" s="85" t="s">
        <v>1469</v>
      </c>
      <c r="AB160" s="79"/>
      <c r="AC160" s="79" t="b">
        <v>0</v>
      </c>
      <c r="AD160" s="79">
        <v>0</v>
      </c>
      <c r="AE160" s="85" t="s">
        <v>1711</v>
      </c>
      <c r="AF160" s="79" t="b">
        <v>0</v>
      </c>
      <c r="AG160" s="79" t="s">
        <v>1727</v>
      </c>
      <c r="AH160" s="79"/>
      <c r="AI160" s="85" t="s">
        <v>1711</v>
      </c>
      <c r="AJ160" s="79" t="b">
        <v>0</v>
      </c>
      <c r="AK160" s="79">
        <v>0</v>
      </c>
      <c r="AL160" s="85" t="s">
        <v>1711</v>
      </c>
      <c r="AM160" s="79" t="s">
        <v>737</v>
      </c>
      <c r="AN160" s="79" t="b">
        <v>0</v>
      </c>
      <c r="AO160" s="85" t="s">
        <v>1469</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v>1</v>
      </c>
      <c r="BE160" s="49">
        <v>14.285714285714286</v>
      </c>
      <c r="BF160" s="48">
        <v>0</v>
      </c>
      <c r="BG160" s="49">
        <v>0</v>
      </c>
      <c r="BH160" s="48">
        <v>0</v>
      </c>
      <c r="BI160" s="49">
        <v>0</v>
      </c>
      <c r="BJ160" s="48">
        <v>6</v>
      </c>
      <c r="BK160" s="49">
        <v>85.71428571428571</v>
      </c>
      <c r="BL160" s="48">
        <v>7</v>
      </c>
    </row>
    <row r="161" spans="1:64" ht="15">
      <c r="A161" s="64" t="s">
        <v>303</v>
      </c>
      <c r="B161" s="64" t="s">
        <v>354</v>
      </c>
      <c r="C161" s="65" t="s">
        <v>4076</v>
      </c>
      <c r="D161" s="66">
        <v>3</v>
      </c>
      <c r="E161" s="67" t="s">
        <v>132</v>
      </c>
      <c r="F161" s="68">
        <v>35</v>
      </c>
      <c r="G161" s="65"/>
      <c r="H161" s="69"/>
      <c r="I161" s="70"/>
      <c r="J161" s="70"/>
      <c r="K161" s="34" t="s">
        <v>65</v>
      </c>
      <c r="L161" s="77">
        <v>161</v>
      </c>
      <c r="M161" s="77"/>
      <c r="N161" s="72"/>
      <c r="O161" s="79" t="s">
        <v>378</v>
      </c>
      <c r="P161" s="81">
        <v>43634.4693287037</v>
      </c>
      <c r="Q161" s="79" t="s">
        <v>499</v>
      </c>
      <c r="R161" s="79"/>
      <c r="S161" s="79"/>
      <c r="T161" s="79"/>
      <c r="U161" s="79"/>
      <c r="V161" s="83" t="s">
        <v>901</v>
      </c>
      <c r="W161" s="81">
        <v>43634.4693287037</v>
      </c>
      <c r="X161" s="83" t="s">
        <v>1099</v>
      </c>
      <c r="Y161" s="79"/>
      <c r="Z161" s="79"/>
      <c r="AA161" s="85" t="s">
        <v>1470</v>
      </c>
      <c r="AB161" s="79"/>
      <c r="AC161" s="79" t="b">
        <v>0</v>
      </c>
      <c r="AD161" s="79">
        <v>0</v>
      </c>
      <c r="AE161" s="85" t="s">
        <v>1711</v>
      </c>
      <c r="AF161" s="79" t="b">
        <v>0</v>
      </c>
      <c r="AG161" s="79" t="s">
        <v>1727</v>
      </c>
      <c r="AH161" s="79"/>
      <c r="AI161" s="85" t="s">
        <v>1711</v>
      </c>
      <c r="AJ161" s="79" t="b">
        <v>0</v>
      </c>
      <c r="AK161" s="79">
        <v>8</v>
      </c>
      <c r="AL161" s="85" t="s">
        <v>1689</v>
      </c>
      <c r="AM161" s="79" t="s">
        <v>1735</v>
      </c>
      <c r="AN161" s="79" t="b">
        <v>0</v>
      </c>
      <c r="AO161" s="85" t="s">
        <v>1689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24</v>
      </c>
      <c r="BK161" s="49">
        <v>100</v>
      </c>
      <c r="BL161" s="48">
        <v>24</v>
      </c>
    </row>
    <row r="162" spans="1:64" ht="15">
      <c r="A162" s="64" t="s">
        <v>304</v>
      </c>
      <c r="B162" s="64" t="s">
        <v>354</v>
      </c>
      <c r="C162" s="65" t="s">
        <v>4076</v>
      </c>
      <c r="D162" s="66">
        <v>3</v>
      </c>
      <c r="E162" s="67" t="s">
        <v>132</v>
      </c>
      <c r="F162" s="68">
        <v>35</v>
      </c>
      <c r="G162" s="65"/>
      <c r="H162" s="69"/>
      <c r="I162" s="70"/>
      <c r="J162" s="70"/>
      <c r="K162" s="34" t="s">
        <v>65</v>
      </c>
      <c r="L162" s="77">
        <v>162</v>
      </c>
      <c r="M162" s="77"/>
      <c r="N162" s="72"/>
      <c r="O162" s="79" t="s">
        <v>378</v>
      </c>
      <c r="P162" s="81">
        <v>43634.47025462963</v>
      </c>
      <c r="Q162" s="79" t="s">
        <v>499</v>
      </c>
      <c r="R162" s="79"/>
      <c r="S162" s="79"/>
      <c r="T162" s="79"/>
      <c r="U162" s="79"/>
      <c r="V162" s="83" t="s">
        <v>902</v>
      </c>
      <c r="W162" s="81">
        <v>43634.47025462963</v>
      </c>
      <c r="X162" s="83" t="s">
        <v>1100</v>
      </c>
      <c r="Y162" s="79"/>
      <c r="Z162" s="79"/>
      <c r="AA162" s="85" t="s">
        <v>1471</v>
      </c>
      <c r="AB162" s="79"/>
      <c r="AC162" s="79" t="b">
        <v>0</v>
      </c>
      <c r="AD162" s="79">
        <v>0</v>
      </c>
      <c r="AE162" s="85" t="s">
        <v>1711</v>
      </c>
      <c r="AF162" s="79" t="b">
        <v>0</v>
      </c>
      <c r="AG162" s="79" t="s">
        <v>1727</v>
      </c>
      <c r="AH162" s="79"/>
      <c r="AI162" s="85" t="s">
        <v>1711</v>
      </c>
      <c r="AJ162" s="79" t="b">
        <v>0</v>
      </c>
      <c r="AK162" s="79">
        <v>8</v>
      </c>
      <c r="AL162" s="85" t="s">
        <v>1689</v>
      </c>
      <c r="AM162" s="79" t="s">
        <v>1735</v>
      </c>
      <c r="AN162" s="79" t="b">
        <v>0</v>
      </c>
      <c r="AO162" s="85" t="s">
        <v>1689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24</v>
      </c>
      <c r="BK162" s="49">
        <v>100</v>
      </c>
      <c r="BL162" s="48">
        <v>24</v>
      </c>
    </row>
    <row r="163" spans="1:64" ht="15">
      <c r="A163" s="64" t="s">
        <v>305</v>
      </c>
      <c r="B163" s="64" t="s">
        <v>354</v>
      </c>
      <c r="C163" s="65" t="s">
        <v>4076</v>
      </c>
      <c r="D163" s="66">
        <v>3</v>
      </c>
      <c r="E163" s="67" t="s">
        <v>132</v>
      </c>
      <c r="F163" s="68">
        <v>35</v>
      </c>
      <c r="G163" s="65"/>
      <c r="H163" s="69"/>
      <c r="I163" s="70"/>
      <c r="J163" s="70"/>
      <c r="K163" s="34" t="s">
        <v>65</v>
      </c>
      <c r="L163" s="77">
        <v>163</v>
      </c>
      <c r="M163" s="77"/>
      <c r="N163" s="72"/>
      <c r="O163" s="79" t="s">
        <v>378</v>
      </c>
      <c r="P163" s="81">
        <v>43634.471087962964</v>
      </c>
      <c r="Q163" s="79" t="s">
        <v>499</v>
      </c>
      <c r="R163" s="79"/>
      <c r="S163" s="79"/>
      <c r="T163" s="79"/>
      <c r="U163" s="79"/>
      <c r="V163" s="83" t="s">
        <v>903</v>
      </c>
      <c r="W163" s="81">
        <v>43634.471087962964</v>
      </c>
      <c r="X163" s="83" t="s">
        <v>1101</v>
      </c>
      <c r="Y163" s="79"/>
      <c r="Z163" s="79"/>
      <c r="AA163" s="85" t="s">
        <v>1472</v>
      </c>
      <c r="AB163" s="79"/>
      <c r="AC163" s="79" t="b">
        <v>0</v>
      </c>
      <c r="AD163" s="79">
        <v>0</v>
      </c>
      <c r="AE163" s="85" t="s">
        <v>1711</v>
      </c>
      <c r="AF163" s="79" t="b">
        <v>0</v>
      </c>
      <c r="AG163" s="79" t="s">
        <v>1727</v>
      </c>
      <c r="AH163" s="79"/>
      <c r="AI163" s="85" t="s">
        <v>1711</v>
      </c>
      <c r="AJ163" s="79" t="b">
        <v>0</v>
      </c>
      <c r="AK163" s="79">
        <v>8</v>
      </c>
      <c r="AL163" s="85" t="s">
        <v>1689</v>
      </c>
      <c r="AM163" s="79" t="s">
        <v>1737</v>
      </c>
      <c r="AN163" s="79" t="b">
        <v>0</v>
      </c>
      <c r="AO163" s="85" t="s">
        <v>1689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24</v>
      </c>
      <c r="BK163" s="49">
        <v>100</v>
      </c>
      <c r="BL163" s="48">
        <v>24</v>
      </c>
    </row>
    <row r="164" spans="1:64" ht="15">
      <c r="A164" s="64" t="s">
        <v>306</v>
      </c>
      <c r="B164" s="64" t="s">
        <v>354</v>
      </c>
      <c r="C164" s="65" t="s">
        <v>4076</v>
      </c>
      <c r="D164" s="66">
        <v>3</v>
      </c>
      <c r="E164" s="67" t="s">
        <v>132</v>
      </c>
      <c r="F164" s="68">
        <v>35</v>
      </c>
      <c r="G164" s="65"/>
      <c r="H164" s="69"/>
      <c r="I164" s="70"/>
      <c r="J164" s="70"/>
      <c r="K164" s="34" t="s">
        <v>65</v>
      </c>
      <c r="L164" s="77">
        <v>164</v>
      </c>
      <c r="M164" s="77"/>
      <c r="N164" s="72"/>
      <c r="O164" s="79" t="s">
        <v>378</v>
      </c>
      <c r="P164" s="81">
        <v>43634.47399305556</v>
      </c>
      <c r="Q164" s="79" t="s">
        <v>499</v>
      </c>
      <c r="R164" s="79"/>
      <c r="S164" s="79"/>
      <c r="T164" s="79"/>
      <c r="U164" s="79"/>
      <c r="V164" s="83" t="s">
        <v>904</v>
      </c>
      <c r="W164" s="81">
        <v>43634.47399305556</v>
      </c>
      <c r="X164" s="83" t="s">
        <v>1102</v>
      </c>
      <c r="Y164" s="79"/>
      <c r="Z164" s="79"/>
      <c r="AA164" s="85" t="s">
        <v>1473</v>
      </c>
      <c r="AB164" s="79"/>
      <c r="AC164" s="79" t="b">
        <v>0</v>
      </c>
      <c r="AD164" s="79">
        <v>0</v>
      </c>
      <c r="AE164" s="85" t="s">
        <v>1711</v>
      </c>
      <c r="AF164" s="79" t="b">
        <v>0</v>
      </c>
      <c r="AG164" s="79" t="s">
        <v>1727</v>
      </c>
      <c r="AH164" s="79"/>
      <c r="AI164" s="85" t="s">
        <v>1711</v>
      </c>
      <c r="AJ164" s="79" t="b">
        <v>0</v>
      </c>
      <c r="AK164" s="79">
        <v>8</v>
      </c>
      <c r="AL164" s="85" t="s">
        <v>1689</v>
      </c>
      <c r="AM164" s="79" t="s">
        <v>1735</v>
      </c>
      <c r="AN164" s="79" t="b">
        <v>0</v>
      </c>
      <c r="AO164" s="85" t="s">
        <v>1689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24</v>
      </c>
      <c r="BK164" s="49">
        <v>100</v>
      </c>
      <c r="BL164" s="48">
        <v>24</v>
      </c>
    </row>
    <row r="165" spans="1:64" ht="15">
      <c r="A165" s="64" t="s">
        <v>307</v>
      </c>
      <c r="B165" s="64" t="s">
        <v>307</v>
      </c>
      <c r="C165" s="65" t="s">
        <v>4080</v>
      </c>
      <c r="D165" s="66">
        <v>5</v>
      </c>
      <c r="E165" s="67" t="s">
        <v>136</v>
      </c>
      <c r="F165" s="68">
        <v>28.42857142857143</v>
      </c>
      <c r="G165" s="65"/>
      <c r="H165" s="69"/>
      <c r="I165" s="70"/>
      <c r="J165" s="70"/>
      <c r="K165" s="34" t="s">
        <v>65</v>
      </c>
      <c r="L165" s="77">
        <v>165</v>
      </c>
      <c r="M165" s="77"/>
      <c r="N165" s="72"/>
      <c r="O165" s="79" t="s">
        <v>176</v>
      </c>
      <c r="P165" s="81">
        <v>43632.35487268519</v>
      </c>
      <c r="Q165" s="79" t="s">
        <v>500</v>
      </c>
      <c r="R165" s="83" t="s">
        <v>687</v>
      </c>
      <c r="S165" s="79" t="s">
        <v>732</v>
      </c>
      <c r="T165" s="79" t="s">
        <v>745</v>
      </c>
      <c r="U165" s="79"/>
      <c r="V165" s="83" t="s">
        <v>905</v>
      </c>
      <c r="W165" s="81">
        <v>43632.35487268519</v>
      </c>
      <c r="X165" s="83" t="s">
        <v>1103</v>
      </c>
      <c r="Y165" s="79"/>
      <c r="Z165" s="79"/>
      <c r="AA165" s="85" t="s">
        <v>1474</v>
      </c>
      <c r="AB165" s="79"/>
      <c r="AC165" s="79" t="b">
        <v>0</v>
      </c>
      <c r="AD165" s="79">
        <v>0</v>
      </c>
      <c r="AE165" s="85" t="s">
        <v>1711</v>
      </c>
      <c r="AF165" s="79" t="b">
        <v>0</v>
      </c>
      <c r="AG165" s="79" t="s">
        <v>1727</v>
      </c>
      <c r="AH165" s="79"/>
      <c r="AI165" s="85" t="s">
        <v>1711</v>
      </c>
      <c r="AJ165" s="79" t="b">
        <v>0</v>
      </c>
      <c r="AK165" s="79">
        <v>0</v>
      </c>
      <c r="AL165" s="85" t="s">
        <v>1711</v>
      </c>
      <c r="AM165" s="79" t="s">
        <v>1748</v>
      </c>
      <c r="AN165" s="79" t="b">
        <v>0</v>
      </c>
      <c r="AO165" s="85" t="s">
        <v>1474</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5</v>
      </c>
      <c r="BK165" s="49">
        <v>100</v>
      </c>
      <c r="BL165" s="48">
        <v>5</v>
      </c>
    </row>
    <row r="166" spans="1:64" ht="15">
      <c r="A166" s="64" t="s">
        <v>307</v>
      </c>
      <c r="B166" s="64" t="s">
        <v>307</v>
      </c>
      <c r="C166" s="65" t="s">
        <v>4080</v>
      </c>
      <c r="D166" s="66">
        <v>5</v>
      </c>
      <c r="E166" s="67" t="s">
        <v>136</v>
      </c>
      <c r="F166" s="68">
        <v>28.42857142857143</v>
      </c>
      <c r="G166" s="65"/>
      <c r="H166" s="69"/>
      <c r="I166" s="70"/>
      <c r="J166" s="70"/>
      <c r="K166" s="34" t="s">
        <v>65</v>
      </c>
      <c r="L166" s="77">
        <v>166</v>
      </c>
      <c r="M166" s="77"/>
      <c r="N166" s="72"/>
      <c r="O166" s="79" t="s">
        <v>176</v>
      </c>
      <c r="P166" s="81">
        <v>43633.252962962964</v>
      </c>
      <c r="Q166" s="79" t="s">
        <v>501</v>
      </c>
      <c r="R166" s="83" t="s">
        <v>687</v>
      </c>
      <c r="S166" s="79" t="s">
        <v>732</v>
      </c>
      <c r="T166" s="79" t="s">
        <v>745</v>
      </c>
      <c r="U166" s="79"/>
      <c r="V166" s="83" t="s">
        <v>905</v>
      </c>
      <c r="W166" s="81">
        <v>43633.252962962964</v>
      </c>
      <c r="X166" s="83" t="s">
        <v>1104</v>
      </c>
      <c r="Y166" s="79"/>
      <c r="Z166" s="79"/>
      <c r="AA166" s="85" t="s">
        <v>1475</v>
      </c>
      <c r="AB166" s="79"/>
      <c r="AC166" s="79" t="b">
        <v>0</v>
      </c>
      <c r="AD166" s="79">
        <v>0</v>
      </c>
      <c r="AE166" s="85" t="s">
        <v>1711</v>
      </c>
      <c r="AF166" s="79" t="b">
        <v>0</v>
      </c>
      <c r="AG166" s="79" t="s">
        <v>1727</v>
      </c>
      <c r="AH166" s="79"/>
      <c r="AI166" s="85" t="s">
        <v>1711</v>
      </c>
      <c r="AJ166" s="79" t="b">
        <v>0</v>
      </c>
      <c r="AK166" s="79">
        <v>0</v>
      </c>
      <c r="AL166" s="85" t="s">
        <v>1711</v>
      </c>
      <c r="AM166" s="79" t="s">
        <v>1748</v>
      </c>
      <c r="AN166" s="79" t="b">
        <v>0</v>
      </c>
      <c r="AO166" s="85" t="s">
        <v>1475</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5</v>
      </c>
      <c r="BK166" s="49">
        <v>100</v>
      </c>
      <c r="BL166" s="48">
        <v>5</v>
      </c>
    </row>
    <row r="167" spans="1:64" ht="15">
      <c r="A167" s="64" t="s">
        <v>307</v>
      </c>
      <c r="B167" s="64" t="s">
        <v>307</v>
      </c>
      <c r="C167" s="65" t="s">
        <v>4080</v>
      </c>
      <c r="D167" s="66">
        <v>5</v>
      </c>
      <c r="E167" s="67" t="s">
        <v>136</v>
      </c>
      <c r="F167" s="68">
        <v>28.42857142857143</v>
      </c>
      <c r="G167" s="65"/>
      <c r="H167" s="69"/>
      <c r="I167" s="70"/>
      <c r="J167" s="70"/>
      <c r="K167" s="34" t="s">
        <v>65</v>
      </c>
      <c r="L167" s="77">
        <v>167</v>
      </c>
      <c r="M167" s="77"/>
      <c r="N167" s="72"/>
      <c r="O167" s="79" t="s">
        <v>176</v>
      </c>
      <c r="P167" s="81">
        <v>43634.59878472222</v>
      </c>
      <c r="Q167" s="79" t="s">
        <v>502</v>
      </c>
      <c r="R167" s="83" t="s">
        <v>691</v>
      </c>
      <c r="S167" s="79" t="s">
        <v>732</v>
      </c>
      <c r="T167" s="79" t="s">
        <v>745</v>
      </c>
      <c r="U167" s="79"/>
      <c r="V167" s="83" t="s">
        <v>905</v>
      </c>
      <c r="W167" s="81">
        <v>43634.59878472222</v>
      </c>
      <c r="X167" s="83" t="s">
        <v>1105</v>
      </c>
      <c r="Y167" s="79"/>
      <c r="Z167" s="79"/>
      <c r="AA167" s="85" t="s">
        <v>1476</v>
      </c>
      <c r="AB167" s="79"/>
      <c r="AC167" s="79" t="b">
        <v>0</v>
      </c>
      <c r="AD167" s="79">
        <v>0</v>
      </c>
      <c r="AE167" s="85" t="s">
        <v>1711</v>
      </c>
      <c r="AF167" s="79" t="b">
        <v>0</v>
      </c>
      <c r="AG167" s="79" t="s">
        <v>1727</v>
      </c>
      <c r="AH167" s="79"/>
      <c r="AI167" s="85" t="s">
        <v>1711</v>
      </c>
      <c r="AJ167" s="79" t="b">
        <v>0</v>
      </c>
      <c r="AK167" s="79">
        <v>0</v>
      </c>
      <c r="AL167" s="85" t="s">
        <v>1711</v>
      </c>
      <c r="AM167" s="79" t="s">
        <v>1748</v>
      </c>
      <c r="AN167" s="79" t="b">
        <v>0</v>
      </c>
      <c r="AO167" s="85" t="s">
        <v>1476</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2</v>
      </c>
      <c r="BC167" s="78" t="str">
        <f>REPLACE(INDEX(GroupVertices[Group],MATCH(Edges[[#This Row],[Vertex 2]],GroupVertices[Vertex],0)),1,1,"")</f>
        <v>2</v>
      </c>
      <c r="BD167" s="48">
        <v>1</v>
      </c>
      <c r="BE167" s="49">
        <v>14.285714285714286</v>
      </c>
      <c r="BF167" s="48">
        <v>0</v>
      </c>
      <c r="BG167" s="49">
        <v>0</v>
      </c>
      <c r="BH167" s="48">
        <v>0</v>
      </c>
      <c r="BI167" s="49">
        <v>0</v>
      </c>
      <c r="BJ167" s="48">
        <v>6</v>
      </c>
      <c r="BK167" s="49">
        <v>85.71428571428571</v>
      </c>
      <c r="BL167" s="48">
        <v>7</v>
      </c>
    </row>
    <row r="168" spans="1:64" ht="15">
      <c r="A168" s="64" t="s">
        <v>308</v>
      </c>
      <c r="B168" s="64" t="s">
        <v>308</v>
      </c>
      <c r="C168" s="65" t="s">
        <v>4080</v>
      </c>
      <c r="D168" s="66">
        <v>5</v>
      </c>
      <c r="E168" s="67" t="s">
        <v>136</v>
      </c>
      <c r="F168" s="68">
        <v>28.42857142857143</v>
      </c>
      <c r="G168" s="65"/>
      <c r="H168" s="69"/>
      <c r="I168" s="70"/>
      <c r="J168" s="70"/>
      <c r="K168" s="34" t="s">
        <v>65</v>
      </c>
      <c r="L168" s="77">
        <v>168</v>
      </c>
      <c r="M168" s="77"/>
      <c r="N168" s="72"/>
      <c r="O168" s="79" t="s">
        <v>176</v>
      </c>
      <c r="P168" s="81">
        <v>43632.380833333336</v>
      </c>
      <c r="Q168" s="79" t="s">
        <v>503</v>
      </c>
      <c r="R168" s="83" t="s">
        <v>687</v>
      </c>
      <c r="S168" s="79" t="s">
        <v>732</v>
      </c>
      <c r="T168" s="79" t="s">
        <v>745</v>
      </c>
      <c r="U168" s="79"/>
      <c r="V168" s="83" t="s">
        <v>906</v>
      </c>
      <c r="W168" s="81">
        <v>43632.380833333336</v>
      </c>
      <c r="X168" s="83" t="s">
        <v>1106</v>
      </c>
      <c r="Y168" s="79"/>
      <c r="Z168" s="79"/>
      <c r="AA168" s="85" t="s">
        <v>1477</v>
      </c>
      <c r="AB168" s="79"/>
      <c r="AC168" s="79" t="b">
        <v>0</v>
      </c>
      <c r="AD168" s="79">
        <v>0</v>
      </c>
      <c r="AE168" s="85" t="s">
        <v>1711</v>
      </c>
      <c r="AF168" s="79" t="b">
        <v>0</v>
      </c>
      <c r="AG168" s="79" t="s">
        <v>1727</v>
      </c>
      <c r="AH168" s="79"/>
      <c r="AI168" s="85" t="s">
        <v>1711</v>
      </c>
      <c r="AJ168" s="79" t="b">
        <v>0</v>
      </c>
      <c r="AK168" s="79">
        <v>0</v>
      </c>
      <c r="AL168" s="85" t="s">
        <v>1711</v>
      </c>
      <c r="AM168" s="79" t="s">
        <v>1748</v>
      </c>
      <c r="AN168" s="79" t="b">
        <v>0</v>
      </c>
      <c r="AO168" s="85" t="s">
        <v>1477</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5</v>
      </c>
      <c r="BK168" s="49">
        <v>100</v>
      </c>
      <c r="BL168" s="48">
        <v>5</v>
      </c>
    </row>
    <row r="169" spans="1:64" ht="15">
      <c r="A169" s="64" t="s">
        <v>308</v>
      </c>
      <c r="B169" s="64" t="s">
        <v>308</v>
      </c>
      <c r="C169" s="65" t="s">
        <v>4080</v>
      </c>
      <c r="D169" s="66">
        <v>5</v>
      </c>
      <c r="E169" s="67" t="s">
        <v>136</v>
      </c>
      <c r="F169" s="68">
        <v>28.42857142857143</v>
      </c>
      <c r="G169" s="65"/>
      <c r="H169" s="69"/>
      <c r="I169" s="70"/>
      <c r="J169" s="70"/>
      <c r="K169" s="34" t="s">
        <v>65</v>
      </c>
      <c r="L169" s="77">
        <v>169</v>
      </c>
      <c r="M169" s="77"/>
      <c r="N169" s="72"/>
      <c r="O169" s="79" t="s">
        <v>176</v>
      </c>
      <c r="P169" s="81">
        <v>43633.08925925926</v>
      </c>
      <c r="Q169" s="79" t="s">
        <v>504</v>
      </c>
      <c r="R169" s="83" t="s">
        <v>687</v>
      </c>
      <c r="S169" s="79" t="s">
        <v>732</v>
      </c>
      <c r="T169" s="79" t="s">
        <v>745</v>
      </c>
      <c r="U169" s="79"/>
      <c r="V169" s="83" t="s">
        <v>906</v>
      </c>
      <c r="W169" s="81">
        <v>43633.08925925926</v>
      </c>
      <c r="X169" s="83" t="s">
        <v>1107</v>
      </c>
      <c r="Y169" s="79"/>
      <c r="Z169" s="79"/>
      <c r="AA169" s="85" t="s">
        <v>1478</v>
      </c>
      <c r="AB169" s="79"/>
      <c r="AC169" s="79" t="b">
        <v>0</v>
      </c>
      <c r="AD169" s="79">
        <v>0</v>
      </c>
      <c r="AE169" s="85" t="s">
        <v>1711</v>
      </c>
      <c r="AF169" s="79" t="b">
        <v>0</v>
      </c>
      <c r="AG169" s="79" t="s">
        <v>1727</v>
      </c>
      <c r="AH169" s="79"/>
      <c r="AI169" s="85" t="s">
        <v>1711</v>
      </c>
      <c r="AJ169" s="79" t="b">
        <v>0</v>
      </c>
      <c r="AK169" s="79">
        <v>0</v>
      </c>
      <c r="AL169" s="85" t="s">
        <v>1711</v>
      </c>
      <c r="AM169" s="79" t="s">
        <v>1748</v>
      </c>
      <c r="AN169" s="79" t="b">
        <v>0</v>
      </c>
      <c r="AO169" s="85" t="s">
        <v>1478</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5</v>
      </c>
      <c r="BK169" s="49">
        <v>100</v>
      </c>
      <c r="BL169" s="48">
        <v>5</v>
      </c>
    </row>
    <row r="170" spans="1:64" ht="15">
      <c r="A170" s="64" t="s">
        <v>308</v>
      </c>
      <c r="B170" s="64" t="s">
        <v>308</v>
      </c>
      <c r="C170" s="65" t="s">
        <v>4080</v>
      </c>
      <c r="D170" s="66">
        <v>5</v>
      </c>
      <c r="E170" s="67" t="s">
        <v>136</v>
      </c>
      <c r="F170" s="68">
        <v>28.42857142857143</v>
      </c>
      <c r="G170" s="65"/>
      <c r="H170" s="69"/>
      <c r="I170" s="70"/>
      <c r="J170" s="70"/>
      <c r="K170" s="34" t="s">
        <v>65</v>
      </c>
      <c r="L170" s="77">
        <v>170</v>
      </c>
      <c r="M170" s="77"/>
      <c r="N170" s="72"/>
      <c r="O170" s="79" t="s">
        <v>176</v>
      </c>
      <c r="P170" s="81">
        <v>43634.60449074074</v>
      </c>
      <c r="Q170" s="79" t="s">
        <v>505</v>
      </c>
      <c r="R170" s="83" t="s">
        <v>691</v>
      </c>
      <c r="S170" s="79" t="s">
        <v>732</v>
      </c>
      <c r="T170" s="79" t="s">
        <v>745</v>
      </c>
      <c r="U170" s="79"/>
      <c r="V170" s="83" t="s">
        <v>906</v>
      </c>
      <c r="W170" s="81">
        <v>43634.60449074074</v>
      </c>
      <c r="X170" s="83" t="s">
        <v>1108</v>
      </c>
      <c r="Y170" s="79"/>
      <c r="Z170" s="79"/>
      <c r="AA170" s="85" t="s">
        <v>1479</v>
      </c>
      <c r="AB170" s="79"/>
      <c r="AC170" s="79" t="b">
        <v>0</v>
      </c>
      <c r="AD170" s="79">
        <v>0</v>
      </c>
      <c r="AE170" s="85" t="s">
        <v>1711</v>
      </c>
      <c r="AF170" s="79" t="b">
        <v>0</v>
      </c>
      <c r="AG170" s="79" t="s">
        <v>1727</v>
      </c>
      <c r="AH170" s="79"/>
      <c r="AI170" s="85" t="s">
        <v>1711</v>
      </c>
      <c r="AJ170" s="79" t="b">
        <v>0</v>
      </c>
      <c r="AK170" s="79">
        <v>0</v>
      </c>
      <c r="AL170" s="85" t="s">
        <v>1711</v>
      </c>
      <c r="AM170" s="79" t="s">
        <v>1748</v>
      </c>
      <c r="AN170" s="79" t="b">
        <v>0</v>
      </c>
      <c r="AO170" s="85" t="s">
        <v>1479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2</v>
      </c>
      <c r="BC170" s="78" t="str">
        <f>REPLACE(INDEX(GroupVertices[Group],MATCH(Edges[[#This Row],[Vertex 2]],GroupVertices[Vertex],0)),1,1,"")</f>
        <v>2</v>
      </c>
      <c r="BD170" s="48">
        <v>1</v>
      </c>
      <c r="BE170" s="49">
        <v>14.285714285714286</v>
      </c>
      <c r="BF170" s="48">
        <v>0</v>
      </c>
      <c r="BG170" s="49">
        <v>0</v>
      </c>
      <c r="BH170" s="48">
        <v>0</v>
      </c>
      <c r="BI170" s="49">
        <v>0</v>
      </c>
      <c r="BJ170" s="48">
        <v>6</v>
      </c>
      <c r="BK170" s="49">
        <v>85.71428571428571</v>
      </c>
      <c r="BL170" s="48">
        <v>7</v>
      </c>
    </row>
    <row r="171" spans="1:64" ht="15">
      <c r="A171" s="64" t="s">
        <v>309</v>
      </c>
      <c r="B171" s="64" t="s">
        <v>354</v>
      </c>
      <c r="C171" s="65" t="s">
        <v>4076</v>
      </c>
      <c r="D171" s="66">
        <v>3</v>
      </c>
      <c r="E171" s="67" t="s">
        <v>132</v>
      </c>
      <c r="F171" s="68">
        <v>35</v>
      </c>
      <c r="G171" s="65"/>
      <c r="H171" s="69"/>
      <c r="I171" s="70"/>
      <c r="J171" s="70"/>
      <c r="K171" s="34" t="s">
        <v>65</v>
      </c>
      <c r="L171" s="77">
        <v>171</v>
      </c>
      <c r="M171" s="77"/>
      <c r="N171" s="72"/>
      <c r="O171" s="79" t="s">
        <v>378</v>
      </c>
      <c r="P171" s="81">
        <v>43634.60928240741</v>
      </c>
      <c r="Q171" s="79" t="s">
        <v>499</v>
      </c>
      <c r="R171" s="79"/>
      <c r="S171" s="79"/>
      <c r="T171" s="79"/>
      <c r="U171" s="79"/>
      <c r="V171" s="83" t="s">
        <v>907</v>
      </c>
      <c r="W171" s="81">
        <v>43634.60928240741</v>
      </c>
      <c r="X171" s="83" t="s">
        <v>1109</v>
      </c>
      <c r="Y171" s="79"/>
      <c r="Z171" s="79"/>
      <c r="AA171" s="85" t="s">
        <v>1480</v>
      </c>
      <c r="AB171" s="79"/>
      <c r="AC171" s="79" t="b">
        <v>0</v>
      </c>
      <c r="AD171" s="79">
        <v>0</v>
      </c>
      <c r="AE171" s="85" t="s">
        <v>1711</v>
      </c>
      <c r="AF171" s="79" t="b">
        <v>0</v>
      </c>
      <c r="AG171" s="79" t="s">
        <v>1727</v>
      </c>
      <c r="AH171" s="79"/>
      <c r="AI171" s="85" t="s">
        <v>1711</v>
      </c>
      <c r="AJ171" s="79" t="b">
        <v>0</v>
      </c>
      <c r="AK171" s="79">
        <v>8</v>
      </c>
      <c r="AL171" s="85" t="s">
        <v>1689</v>
      </c>
      <c r="AM171" s="79" t="s">
        <v>1735</v>
      </c>
      <c r="AN171" s="79" t="b">
        <v>0</v>
      </c>
      <c r="AO171" s="85" t="s">
        <v>1689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24</v>
      </c>
      <c r="BK171" s="49">
        <v>100</v>
      </c>
      <c r="BL171" s="48">
        <v>24</v>
      </c>
    </row>
    <row r="172" spans="1:64" ht="15">
      <c r="A172" s="64" t="s">
        <v>310</v>
      </c>
      <c r="B172" s="64" t="s">
        <v>354</v>
      </c>
      <c r="C172" s="65" t="s">
        <v>4076</v>
      </c>
      <c r="D172" s="66">
        <v>3</v>
      </c>
      <c r="E172" s="67" t="s">
        <v>132</v>
      </c>
      <c r="F172" s="68">
        <v>35</v>
      </c>
      <c r="G172" s="65"/>
      <c r="H172" s="69"/>
      <c r="I172" s="70"/>
      <c r="J172" s="70"/>
      <c r="K172" s="34" t="s">
        <v>65</v>
      </c>
      <c r="L172" s="77">
        <v>172</v>
      </c>
      <c r="M172" s="77"/>
      <c r="N172" s="72"/>
      <c r="O172" s="79" t="s">
        <v>378</v>
      </c>
      <c r="P172" s="81">
        <v>43634.67653935185</v>
      </c>
      <c r="Q172" s="79" t="s">
        <v>499</v>
      </c>
      <c r="R172" s="79"/>
      <c r="S172" s="79"/>
      <c r="T172" s="79"/>
      <c r="U172" s="79"/>
      <c r="V172" s="83" t="s">
        <v>908</v>
      </c>
      <c r="W172" s="81">
        <v>43634.67653935185</v>
      </c>
      <c r="X172" s="83" t="s">
        <v>1110</v>
      </c>
      <c r="Y172" s="79"/>
      <c r="Z172" s="79"/>
      <c r="AA172" s="85" t="s">
        <v>1481</v>
      </c>
      <c r="AB172" s="79"/>
      <c r="AC172" s="79" t="b">
        <v>0</v>
      </c>
      <c r="AD172" s="79">
        <v>0</v>
      </c>
      <c r="AE172" s="85" t="s">
        <v>1711</v>
      </c>
      <c r="AF172" s="79" t="b">
        <v>0</v>
      </c>
      <c r="AG172" s="79" t="s">
        <v>1727</v>
      </c>
      <c r="AH172" s="79"/>
      <c r="AI172" s="85" t="s">
        <v>1711</v>
      </c>
      <c r="AJ172" s="79" t="b">
        <v>0</v>
      </c>
      <c r="AK172" s="79">
        <v>8</v>
      </c>
      <c r="AL172" s="85" t="s">
        <v>1689</v>
      </c>
      <c r="AM172" s="79" t="s">
        <v>1733</v>
      </c>
      <c r="AN172" s="79" t="b">
        <v>0</v>
      </c>
      <c r="AO172" s="85" t="s">
        <v>1689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24</v>
      </c>
      <c r="BK172" s="49">
        <v>100</v>
      </c>
      <c r="BL172" s="48">
        <v>24</v>
      </c>
    </row>
    <row r="173" spans="1:64" ht="15">
      <c r="A173" s="64" t="s">
        <v>311</v>
      </c>
      <c r="B173" s="64" t="s">
        <v>354</v>
      </c>
      <c r="C173" s="65" t="s">
        <v>4076</v>
      </c>
      <c r="D173" s="66">
        <v>3</v>
      </c>
      <c r="E173" s="67" t="s">
        <v>132</v>
      </c>
      <c r="F173" s="68">
        <v>35</v>
      </c>
      <c r="G173" s="65"/>
      <c r="H173" s="69"/>
      <c r="I173" s="70"/>
      <c r="J173" s="70"/>
      <c r="K173" s="34" t="s">
        <v>65</v>
      </c>
      <c r="L173" s="77">
        <v>173</v>
      </c>
      <c r="M173" s="77"/>
      <c r="N173" s="72"/>
      <c r="O173" s="79" t="s">
        <v>378</v>
      </c>
      <c r="P173" s="81">
        <v>43634.67936342592</v>
      </c>
      <c r="Q173" s="79" t="s">
        <v>499</v>
      </c>
      <c r="R173" s="79"/>
      <c r="S173" s="79"/>
      <c r="T173" s="79"/>
      <c r="U173" s="79"/>
      <c r="V173" s="83" t="s">
        <v>909</v>
      </c>
      <c r="W173" s="81">
        <v>43634.67936342592</v>
      </c>
      <c r="X173" s="83" t="s">
        <v>1111</v>
      </c>
      <c r="Y173" s="79"/>
      <c r="Z173" s="79"/>
      <c r="AA173" s="85" t="s">
        <v>1482</v>
      </c>
      <c r="AB173" s="79"/>
      <c r="AC173" s="79" t="b">
        <v>0</v>
      </c>
      <c r="AD173" s="79">
        <v>0</v>
      </c>
      <c r="AE173" s="85" t="s">
        <v>1711</v>
      </c>
      <c r="AF173" s="79" t="b">
        <v>0</v>
      </c>
      <c r="AG173" s="79" t="s">
        <v>1727</v>
      </c>
      <c r="AH173" s="79"/>
      <c r="AI173" s="85" t="s">
        <v>1711</v>
      </c>
      <c r="AJ173" s="79" t="b">
        <v>0</v>
      </c>
      <c r="AK173" s="79">
        <v>8</v>
      </c>
      <c r="AL173" s="85" t="s">
        <v>1689</v>
      </c>
      <c r="AM173" s="79" t="s">
        <v>1737</v>
      </c>
      <c r="AN173" s="79" t="b">
        <v>0</v>
      </c>
      <c r="AO173" s="85" t="s">
        <v>1689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24</v>
      </c>
      <c r="BK173" s="49">
        <v>100</v>
      </c>
      <c r="BL173" s="48">
        <v>24</v>
      </c>
    </row>
    <row r="174" spans="1:64" ht="15">
      <c r="A174" s="64" t="s">
        <v>312</v>
      </c>
      <c r="B174" s="64" t="s">
        <v>312</v>
      </c>
      <c r="C174" s="65" t="s">
        <v>4076</v>
      </c>
      <c r="D174" s="66">
        <v>3</v>
      </c>
      <c r="E174" s="67" t="s">
        <v>132</v>
      </c>
      <c r="F174" s="68">
        <v>35</v>
      </c>
      <c r="G174" s="65"/>
      <c r="H174" s="69"/>
      <c r="I174" s="70"/>
      <c r="J174" s="70"/>
      <c r="K174" s="34" t="s">
        <v>65</v>
      </c>
      <c r="L174" s="77">
        <v>174</v>
      </c>
      <c r="M174" s="77"/>
      <c r="N174" s="72"/>
      <c r="O174" s="79" t="s">
        <v>176</v>
      </c>
      <c r="P174" s="81">
        <v>43634.68047453704</v>
      </c>
      <c r="Q174" s="79" t="s">
        <v>506</v>
      </c>
      <c r="R174" s="83" t="s">
        <v>691</v>
      </c>
      <c r="S174" s="79" t="s">
        <v>732</v>
      </c>
      <c r="T174" s="79" t="s">
        <v>760</v>
      </c>
      <c r="U174" s="79"/>
      <c r="V174" s="83" t="s">
        <v>910</v>
      </c>
      <c r="W174" s="81">
        <v>43634.68047453704</v>
      </c>
      <c r="X174" s="83" t="s">
        <v>1112</v>
      </c>
      <c r="Y174" s="79"/>
      <c r="Z174" s="79"/>
      <c r="AA174" s="85" t="s">
        <v>1483</v>
      </c>
      <c r="AB174" s="79"/>
      <c r="AC174" s="79" t="b">
        <v>0</v>
      </c>
      <c r="AD174" s="79">
        <v>0</v>
      </c>
      <c r="AE174" s="85" t="s">
        <v>1711</v>
      </c>
      <c r="AF174" s="79" t="b">
        <v>0</v>
      </c>
      <c r="AG174" s="79" t="s">
        <v>1727</v>
      </c>
      <c r="AH174" s="79"/>
      <c r="AI174" s="85" t="s">
        <v>1711</v>
      </c>
      <c r="AJ174" s="79" t="b">
        <v>0</v>
      </c>
      <c r="AK174" s="79">
        <v>0</v>
      </c>
      <c r="AL174" s="85" t="s">
        <v>1711</v>
      </c>
      <c r="AM174" s="79" t="s">
        <v>1736</v>
      </c>
      <c r="AN174" s="79" t="b">
        <v>0</v>
      </c>
      <c r="AO174" s="85" t="s">
        <v>1483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11.11111111111111</v>
      </c>
      <c r="BF174" s="48">
        <v>0</v>
      </c>
      <c r="BG174" s="49">
        <v>0</v>
      </c>
      <c r="BH174" s="48">
        <v>0</v>
      </c>
      <c r="BI174" s="49">
        <v>0</v>
      </c>
      <c r="BJ174" s="48">
        <v>8</v>
      </c>
      <c r="BK174" s="49">
        <v>88.88888888888889</v>
      </c>
      <c r="BL174" s="48">
        <v>9</v>
      </c>
    </row>
    <row r="175" spans="1:64" ht="15">
      <c r="A175" s="64" t="s">
        <v>313</v>
      </c>
      <c r="B175" s="64" t="s">
        <v>354</v>
      </c>
      <c r="C175" s="65" t="s">
        <v>4076</v>
      </c>
      <c r="D175" s="66">
        <v>3</v>
      </c>
      <c r="E175" s="67" t="s">
        <v>132</v>
      </c>
      <c r="F175" s="68">
        <v>35</v>
      </c>
      <c r="G175" s="65"/>
      <c r="H175" s="69"/>
      <c r="I175" s="70"/>
      <c r="J175" s="70"/>
      <c r="K175" s="34" t="s">
        <v>65</v>
      </c>
      <c r="L175" s="77">
        <v>175</v>
      </c>
      <c r="M175" s="77"/>
      <c r="N175" s="72"/>
      <c r="O175" s="79" t="s">
        <v>378</v>
      </c>
      <c r="P175" s="81">
        <v>43634.7690625</v>
      </c>
      <c r="Q175" s="79" t="s">
        <v>499</v>
      </c>
      <c r="R175" s="79"/>
      <c r="S175" s="79"/>
      <c r="T175" s="79"/>
      <c r="U175" s="79"/>
      <c r="V175" s="83" t="s">
        <v>911</v>
      </c>
      <c r="W175" s="81">
        <v>43634.7690625</v>
      </c>
      <c r="X175" s="83" t="s">
        <v>1113</v>
      </c>
      <c r="Y175" s="79"/>
      <c r="Z175" s="79"/>
      <c r="AA175" s="85" t="s">
        <v>1484</v>
      </c>
      <c r="AB175" s="79"/>
      <c r="AC175" s="79" t="b">
        <v>0</v>
      </c>
      <c r="AD175" s="79">
        <v>0</v>
      </c>
      <c r="AE175" s="85" t="s">
        <v>1711</v>
      </c>
      <c r="AF175" s="79" t="b">
        <v>0</v>
      </c>
      <c r="AG175" s="79" t="s">
        <v>1727</v>
      </c>
      <c r="AH175" s="79"/>
      <c r="AI175" s="85" t="s">
        <v>1711</v>
      </c>
      <c r="AJ175" s="79" t="b">
        <v>0</v>
      </c>
      <c r="AK175" s="79">
        <v>8</v>
      </c>
      <c r="AL175" s="85" t="s">
        <v>1689</v>
      </c>
      <c r="AM175" s="79" t="s">
        <v>1738</v>
      </c>
      <c r="AN175" s="79" t="b">
        <v>0</v>
      </c>
      <c r="AO175" s="85" t="s">
        <v>1689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24</v>
      </c>
      <c r="BK175" s="49">
        <v>100</v>
      </c>
      <c r="BL175" s="48">
        <v>24</v>
      </c>
    </row>
    <row r="176" spans="1:64" ht="15">
      <c r="A176" s="64" t="s">
        <v>314</v>
      </c>
      <c r="B176" s="64" t="s">
        <v>314</v>
      </c>
      <c r="C176" s="65" t="s">
        <v>4076</v>
      </c>
      <c r="D176" s="66">
        <v>3</v>
      </c>
      <c r="E176" s="67" t="s">
        <v>132</v>
      </c>
      <c r="F176" s="68">
        <v>35</v>
      </c>
      <c r="G176" s="65"/>
      <c r="H176" s="69"/>
      <c r="I176" s="70"/>
      <c r="J176" s="70"/>
      <c r="K176" s="34" t="s">
        <v>65</v>
      </c>
      <c r="L176" s="77">
        <v>176</v>
      </c>
      <c r="M176" s="77"/>
      <c r="N176" s="72"/>
      <c r="O176" s="79" t="s">
        <v>176</v>
      </c>
      <c r="P176" s="81">
        <v>43634.80229166667</v>
      </c>
      <c r="Q176" s="79" t="s">
        <v>507</v>
      </c>
      <c r="R176" s="83" t="s">
        <v>691</v>
      </c>
      <c r="S176" s="79" t="s">
        <v>732</v>
      </c>
      <c r="T176" s="79" t="s">
        <v>761</v>
      </c>
      <c r="U176" s="79"/>
      <c r="V176" s="83" t="s">
        <v>912</v>
      </c>
      <c r="W176" s="81">
        <v>43634.80229166667</v>
      </c>
      <c r="X176" s="83" t="s">
        <v>1114</v>
      </c>
      <c r="Y176" s="79"/>
      <c r="Z176" s="79"/>
      <c r="AA176" s="85" t="s">
        <v>1485</v>
      </c>
      <c r="AB176" s="79"/>
      <c r="AC176" s="79" t="b">
        <v>0</v>
      </c>
      <c r="AD176" s="79">
        <v>0</v>
      </c>
      <c r="AE176" s="85" t="s">
        <v>1711</v>
      </c>
      <c r="AF176" s="79" t="b">
        <v>0</v>
      </c>
      <c r="AG176" s="79" t="s">
        <v>1727</v>
      </c>
      <c r="AH176" s="79"/>
      <c r="AI176" s="85" t="s">
        <v>1711</v>
      </c>
      <c r="AJ176" s="79" t="b">
        <v>0</v>
      </c>
      <c r="AK176" s="79">
        <v>0</v>
      </c>
      <c r="AL176" s="85" t="s">
        <v>1711</v>
      </c>
      <c r="AM176" s="79" t="s">
        <v>1749</v>
      </c>
      <c r="AN176" s="79" t="b">
        <v>0</v>
      </c>
      <c r="AO176" s="85" t="s">
        <v>1485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11.11111111111111</v>
      </c>
      <c r="BF176" s="48">
        <v>0</v>
      </c>
      <c r="BG176" s="49">
        <v>0</v>
      </c>
      <c r="BH176" s="48">
        <v>0</v>
      </c>
      <c r="BI176" s="49">
        <v>0</v>
      </c>
      <c r="BJ176" s="48">
        <v>8</v>
      </c>
      <c r="BK176" s="49">
        <v>88.88888888888889</v>
      </c>
      <c r="BL176" s="48">
        <v>9</v>
      </c>
    </row>
    <row r="177" spans="1:64" ht="15">
      <c r="A177" s="64" t="s">
        <v>315</v>
      </c>
      <c r="B177" s="64" t="s">
        <v>354</v>
      </c>
      <c r="C177" s="65" t="s">
        <v>4076</v>
      </c>
      <c r="D177" s="66">
        <v>3</v>
      </c>
      <c r="E177" s="67" t="s">
        <v>132</v>
      </c>
      <c r="F177" s="68">
        <v>35</v>
      </c>
      <c r="G177" s="65"/>
      <c r="H177" s="69"/>
      <c r="I177" s="70"/>
      <c r="J177" s="70"/>
      <c r="K177" s="34" t="s">
        <v>65</v>
      </c>
      <c r="L177" s="77">
        <v>177</v>
      </c>
      <c r="M177" s="77"/>
      <c r="N177" s="72"/>
      <c r="O177" s="79" t="s">
        <v>378</v>
      </c>
      <c r="P177" s="81">
        <v>43634.802615740744</v>
      </c>
      <c r="Q177" s="79" t="s">
        <v>508</v>
      </c>
      <c r="R177" s="79"/>
      <c r="S177" s="79"/>
      <c r="T177" s="79" t="s">
        <v>745</v>
      </c>
      <c r="U177" s="79"/>
      <c r="V177" s="83" t="s">
        <v>913</v>
      </c>
      <c r="W177" s="81">
        <v>43634.802615740744</v>
      </c>
      <c r="X177" s="83" t="s">
        <v>1115</v>
      </c>
      <c r="Y177" s="79"/>
      <c r="Z177" s="79"/>
      <c r="AA177" s="85" t="s">
        <v>1486</v>
      </c>
      <c r="AB177" s="79"/>
      <c r="AC177" s="79" t="b">
        <v>0</v>
      </c>
      <c r="AD177" s="79">
        <v>0</v>
      </c>
      <c r="AE177" s="85" t="s">
        <v>1711</v>
      </c>
      <c r="AF177" s="79" t="b">
        <v>0</v>
      </c>
      <c r="AG177" s="79" t="s">
        <v>1727</v>
      </c>
      <c r="AH177" s="79"/>
      <c r="AI177" s="85" t="s">
        <v>1711</v>
      </c>
      <c r="AJ177" s="79" t="b">
        <v>0</v>
      </c>
      <c r="AK177" s="79">
        <v>3</v>
      </c>
      <c r="AL177" s="85" t="s">
        <v>1690</v>
      </c>
      <c r="AM177" s="79" t="s">
        <v>1736</v>
      </c>
      <c r="AN177" s="79" t="b">
        <v>0</v>
      </c>
      <c r="AO177" s="85" t="s">
        <v>1690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4.761904761904762</v>
      </c>
      <c r="BF177" s="48">
        <v>0</v>
      </c>
      <c r="BG177" s="49">
        <v>0</v>
      </c>
      <c r="BH177" s="48">
        <v>0</v>
      </c>
      <c r="BI177" s="49">
        <v>0</v>
      </c>
      <c r="BJ177" s="48">
        <v>20</v>
      </c>
      <c r="BK177" s="49">
        <v>95.23809523809524</v>
      </c>
      <c r="BL177" s="48">
        <v>21</v>
      </c>
    </row>
    <row r="178" spans="1:64" ht="15">
      <c r="A178" s="64" t="s">
        <v>316</v>
      </c>
      <c r="B178" s="64" t="s">
        <v>354</v>
      </c>
      <c r="C178" s="65" t="s">
        <v>4076</v>
      </c>
      <c r="D178" s="66">
        <v>3</v>
      </c>
      <c r="E178" s="67" t="s">
        <v>132</v>
      </c>
      <c r="F178" s="68">
        <v>35</v>
      </c>
      <c r="G178" s="65"/>
      <c r="H178" s="69"/>
      <c r="I178" s="70"/>
      <c r="J178" s="70"/>
      <c r="K178" s="34" t="s">
        <v>65</v>
      </c>
      <c r="L178" s="77">
        <v>178</v>
      </c>
      <c r="M178" s="77"/>
      <c r="N178" s="72"/>
      <c r="O178" s="79" t="s">
        <v>378</v>
      </c>
      <c r="P178" s="81">
        <v>43634.805972222224</v>
      </c>
      <c r="Q178" s="79" t="s">
        <v>508</v>
      </c>
      <c r="R178" s="79"/>
      <c r="S178" s="79"/>
      <c r="T178" s="79" t="s">
        <v>745</v>
      </c>
      <c r="U178" s="79"/>
      <c r="V178" s="83" t="s">
        <v>914</v>
      </c>
      <c r="W178" s="81">
        <v>43634.805972222224</v>
      </c>
      <c r="X178" s="83" t="s">
        <v>1116</v>
      </c>
      <c r="Y178" s="79"/>
      <c r="Z178" s="79"/>
      <c r="AA178" s="85" t="s">
        <v>1487</v>
      </c>
      <c r="AB178" s="79"/>
      <c r="AC178" s="79" t="b">
        <v>0</v>
      </c>
      <c r="AD178" s="79">
        <v>0</v>
      </c>
      <c r="AE178" s="85" t="s">
        <v>1711</v>
      </c>
      <c r="AF178" s="79" t="b">
        <v>0</v>
      </c>
      <c r="AG178" s="79" t="s">
        <v>1727</v>
      </c>
      <c r="AH178" s="79"/>
      <c r="AI178" s="85" t="s">
        <v>1711</v>
      </c>
      <c r="AJ178" s="79" t="b">
        <v>0</v>
      </c>
      <c r="AK178" s="79">
        <v>3</v>
      </c>
      <c r="AL178" s="85" t="s">
        <v>1690</v>
      </c>
      <c r="AM178" s="79" t="s">
        <v>1736</v>
      </c>
      <c r="AN178" s="79" t="b">
        <v>0</v>
      </c>
      <c r="AO178" s="85" t="s">
        <v>1690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4.761904761904762</v>
      </c>
      <c r="BF178" s="48">
        <v>0</v>
      </c>
      <c r="BG178" s="49">
        <v>0</v>
      </c>
      <c r="BH178" s="48">
        <v>0</v>
      </c>
      <c r="BI178" s="49">
        <v>0</v>
      </c>
      <c r="BJ178" s="48">
        <v>20</v>
      </c>
      <c r="BK178" s="49">
        <v>95.23809523809524</v>
      </c>
      <c r="BL178" s="48">
        <v>21</v>
      </c>
    </row>
    <row r="179" spans="1:64" ht="15">
      <c r="A179" s="64" t="s">
        <v>317</v>
      </c>
      <c r="B179" s="64" t="s">
        <v>317</v>
      </c>
      <c r="C179" s="65" t="s">
        <v>4078</v>
      </c>
      <c r="D179" s="66">
        <v>4</v>
      </c>
      <c r="E179" s="67" t="s">
        <v>136</v>
      </c>
      <c r="F179" s="68">
        <v>31.714285714285715</v>
      </c>
      <c r="G179" s="65"/>
      <c r="H179" s="69"/>
      <c r="I179" s="70"/>
      <c r="J179" s="70"/>
      <c r="K179" s="34" t="s">
        <v>65</v>
      </c>
      <c r="L179" s="77">
        <v>179</v>
      </c>
      <c r="M179" s="77"/>
      <c r="N179" s="72"/>
      <c r="O179" s="79" t="s">
        <v>176</v>
      </c>
      <c r="P179" s="81">
        <v>43632.31741898148</v>
      </c>
      <c r="Q179" s="79" t="s">
        <v>509</v>
      </c>
      <c r="R179" s="83" t="s">
        <v>686</v>
      </c>
      <c r="S179" s="79" t="s">
        <v>732</v>
      </c>
      <c r="T179" s="79" t="s">
        <v>745</v>
      </c>
      <c r="U179" s="83" t="s">
        <v>810</v>
      </c>
      <c r="V179" s="83" t="s">
        <v>810</v>
      </c>
      <c r="W179" s="81">
        <v>43632.31741898148</v>
      </c>
      <c r="X179" s="83" t="s">
        <v>1117</v>
      </c>
      <c r="Y179" s="79"/>
      <c r="Z179" s="79"/>
      <c r="AA179" s="85" t="s">
        <v>1488</v>
      </c>
      <c r="AB179" s="79"/>
      <c r="AC179" s="79" t="b">
        <v>0</v>
      </c>
      <c r="AD179" s="79">
        <v>0</v>
      </c>
      <c r="AE179" s="85" t="s">
        <v>1711</v>
      </c>
      <c r="AF179" s="79" t="b">
        <v>0</v>
      </c>
      <c r="AG179" s="79" t="s">
        <v>1727</v>
      </c>
      <c r="AH179" s="79"/>
      <c r="AI179" s="85" t="s">
        <v>1711</v>
      </c>
      <c r="AJ179" s="79" t="b">
        <v>0</v>
      </c>
      <c r="AK179" s="79">
        <v>0</v>
      </c>
      <c r="AL179" s="85" t="s">
        <v>1711</v>
      </c>
      <c r="AM179" s="79" t="s">
        <v>737</v>
      </c>
      <c r="AN179" s="79" t="b">
        <v>0</v>
      </c>
      <c r="AO179" s="85" t="s">
        <v>1488</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8</v>
      </c>
      <c r="BC179" s="78" t="str">
        <f>REPLACE(INDEX(GroupVertices[Group],MATCH(Edges[[#This Row],[Vertex 2]],GroupVertices[Vertex],0)),1,1,"")</f>
        <v>8</v>
      </c>
      <c r="BD179" s="48">
        <v>0</v>
      </c>
      <c r="BE179" s="49">
        <v>0</v>
      </c>
      <c r="BF179" s="48">
        <v>0</v>
      </c>
      <c r="BG179" s="49">
        <v>0</v>
      </c>
      <c r="BH179" s="48">
        <v>0</v>
      </c>
      <c r="BI179" s="49">
        <v>0</v>
      </c>
      <c r="BJ179" s="48">
        <v>5</v>
      </c>
      <c r="BK179" s="49">
        <v>100</v>
      </c>
      <c r="BL179" s="48">
        <v>5</v>
      </c>
    </row>
    <row r="180" spans="1:64" ht="15">
      <c r="A180" s="64" t="s">
        <v>317</v>
      </c>
      <c r="B180" s="64" t="s">
        <v>317</v>
      </c>
      <c r="C180" s="65" t="s">
        <v>4078</v>
      </c>
      <c r="D180" s="66">
        <v>4</v>
      </c>
      <c r="E180" s="67" t="s">
        <v>136</v>
      </c>
      <c r="F180" s="68">
        <v>31.714285714285715</v>
      </c>
      <c r="G180" s="65"/>
      <c r="H180" s="69"/>
      <c r="I180" s="70"/>
      <c r="J180" s="70"/>
      <c r="K180" s="34" t="s">
        <v>65</v>
      </c>
      <c r="L180" s="77">
        <v>180</v>
      </c>
      <c r="M180" s="77"/>
      <c r="N180" s="72"/>
      <c r="O180" s="79" t="s">
        <v>176</v>
      </c>
      <c r="P180" s="81">
        <v>43634.31115740741</v>
      </c>
      <c r="Q180" s="79" t="s">
        <v>510</v>
      </c>
      <c r="R180" s="83" t="s">
        <v>692</v>
      </c>
      <c r="S180" s="79" t="s">
        <v>732</v>
      </c>
      <c r="T180" s="79" t="s">
        <v>745</v>
      </c>
      <c r="U180" s="83" t="s">
        <v>811</v>
      </c>
      <c r="V180" s="83" t="s">
        <v>811</v>
      </c>
      <c r="W180" s="81">
        <v>43634.31115740741</v>
      </c>
      <c r="X180" s="83" t="s">
        <v>1118</v>
      </c>
      <c r="Y180" s="79"/>
      <c r="Z180" s="79"/>
      <c r="AA180" s="85" t="s">
        <v>1489</v>
      </c>
      <c r="AB180" s="79"/>
      <c r="AC180" s="79" t="b">
        <v>0</v>
      </c>
      <c r="AD180" s="79">
        <v>1</v>
      </c>
      <c r="AE180" s="85" t="s">
        <v>1711</v>
      </c>
      <c r="AF180" s="79" t="b">
        <v>0</v>
      </c>
      <c r="AG180" s="79" t="s">
        <v>1727</v>
      </c>
      <c r="AH180" s="79"/>
      <c r="AI180" s="85" t="s">
        <v>1711</v>
      </c>
      <c r="AJ180" s="79" t="b">
        <v>0</v>
      </c>
      <c r="AK180" s="79">
        <v>1</v>
      </c>
      <c r="AL180" s="85" t="s">
        <v>1711</v>
      </c>
      <c r="AM180" s="79" t="s">
        <v>737</v>
      </c>
      <c r="AN180" s="79" t="b">
        <v>0</v>
      </c>
      <c r="AO180" s="85" t="s">
        <v>1489</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8</v>
      </c>
      <c r="BC180" s="78" t="str">
        <f>REPLACE(INDEX(GroupVertices[Group],MATCH(Edges[[#This Row],[Vertex 2]],GroupVertices[Vertex],0)),1,1,"")</f>
        <v>8</v>
      </c>
      <c r="BD180" s="48">
        <v>1</v>
      </c>
      <c r="BE180" s="49">
        <v>14.285714285714286</v>
      </c>
      <c r="BF180" s="48">
        <v>0</v>
      </c>
      <c r="BG180" s="49">
        <v>0</v>
      </c>
      <c r="BH180" s="48">
        <v>0</v>
      </c>
      <c r="BI180" s="49">
        <v>0</v>
      </c>
      <c r="BJ180" s="48">
        <v>6</v>
      </c>
      <c r="BK180" s="49">
        <v>85.71428571428571</v>
      </c>
      <c r="BL180" s="48">
        <v>7</v>
      </c>
    </row>
    <row r="181" spans="1:64" ht="15">
      <c r="A181" s="64" t="s">
        <v>318</v>
      </c>
      <c r="B181" s="64" t="s">
        <v>317</v>
      </c>
      <c r="C181" s="65" t="s">
        <v>4076</v>
      </c>
      <c r="D181" s="66">
        <v>3</v>
      </c>
      <c r="E181" s="67" t="s">
        <v>132</v>
      </c>
      <c r="F181" s="68">
        <v>35</v>
      </c>
      <c r="G181" s="65"/>
      <c r="H181" s="69"/>
      <c r="I181" s="70"/>
      <c r="J181" s="70"/>
      <c r="K181" s="34" t="s">
        <v>65</v>
      </c>
      <c r="L181" s="77">
        <v>181</v>
      </c>
      <c r="M181" s="77"/>
      <c r="N181" s="72"/>
      <c r="O181" s="79" t="s">
        <v>378</v>
      </c>
      <c r="P181" s="81">
        <v>43634.91280092593</v>
      </c>
      <c r="Q181" s="79" t="s">
        <v>511</v>
      </c>
      <c r="R181" s="83" t="s">
        <v>692</v>
      </c>
      <c r="S181" s="79" t="s">
        <v>732</v>
      </c>
      <c r="T181" s="79" t="s">
        <v>745</v>
      </c>
      <c r="U181" s="83" t="s">
        <v>811</v>
      </c>
      <c r="V181" s="83" t="s">
        <v>811</v>
      </c>
      <c r="W181" s="81">
        <v>43634.91280092593</v>
      </c>
      <c r="X181" s="83" t="s">
        <v>1119</v>
      </c>
      <c r="Y181" s="79"/>
      <c r="Z181" s="79"/>
      <c r="AA181" s="85" t="s">
        <v>1490</v>
      </c>
      <c r="AB181" s="79"/>
      <c r="AC181" s="79" t="b">
        <v>0</v>
      </c>
      <c r="AD181" s="79">
        <v>0</v>
      </c>
      <c r="AE181" s="85" t="s">
        <v>1711</v>
      </c>
      <c r="AF181" s="79" t="b">
        <v>0</v>
      </c>
      <c r="AG181" s="79" t="s">
        <v>1727</v>
      </c>
      <c r="AH181" s="79"/>
      <c r="AI181" s="85" t="s">
        <v>1711</v>
      </c>
      <c r="AJ181" s="79" t="b">
        <v>0</v>
      </c>
      <c r="AK181" s="79">
        <v>1</v>
      </c>
      <c r="AL181" s="85" t="s">
        <v>1489</v>
      </c>
      <c r="AM181" s="79" t="s">
        <v>1736</v>
      </c>
      <c r="AN181" s="79" t="b">
        <v>0</v>
      </c>
      <c r="AO181" s="85" t="s">
        <v>1489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8</v>
      </c>
      <c r="BC181" s="78" t="str">
        <f>REPLACE(INDEX(GroupVertices[Group],MATCH(Edges[[#This Row],[Vertex 2]],GroupVertices[Vertex],0)),1,1,"")</f>
        <v>8</v>
      </c>
      <c r="BD181" s="48">
        <v>1</v>
      </c>
      <c r="BE181" s="49">
        <v>11.11111111111111</v>
      </c>
      <c r="BF181" s="48">
        <v>0</v>
      </c>
      <c r="BG181" s="49">
        <v>0</v>
      </c>
      <c r="BH181" s="48">
        <v>0</v>
      </c>
      <c r="BI181" s="49">
        <v>0</v>
      </c>
      <c r="BJ181" s="48">
        <v>8</v>
      </c>
      <c r="BK181" s="49">
        <v>88.88888888888889</v>
      </c>
      <c r="BL181" s="48">
        <v>9</v>
      </c>
    </row>
    <row r="182" spans="1:64" ht="15">
      <c r="A182" s="64" t="s">
        <v>319</v>
      </c>
      <c r="B182" s="64" t="s">
        <v>354</v>
      </c>
      <c r="C182" s="65" t="s">
        <v>4076</v>
      </c>
      <c r="D182" s="66">
        <v>3</v>
      </c>
      <c r="E182" s="67" t="s">
        <v>132</v>
      </c>
      <c r="F182" s="68">
        <v>35</v>
      </c>
      <c r="G182" s="65"/>
      <c r="H182" s="69"/>
      <c r="I182" s="70"/>
      <c r="J182" s="70"/>
      <c r="K182" s="34" t="s">
        <v>65</v>
      </c>
      <c r="L182" s="77">
        <v>182</v>
      </c>
      <c r="M182" s="77"/>
      <c r="N182" s="72"/>
      <c r="O182" s="79" t="s">
        <v>378</v>
      </c>
      <c r="P182" s="81">
        <v>43635.00613425926</v>
      </c>
      <c r="Q182" s="79" t="s">
        <v>454</v>
      </c>
      <c r="R182" s="79"/>
      <c r="S182" s="79"/>
      <c r="T182" s="79" t="s">
        <v>745</v>
      </c>
      <c r="U182" s="79"/>
      <c r="V182" s="83" t="s">
        <v>915</v>
      </c>
      <c r="W182" s="81">
        <v>43635.00613425926</v>
      </c>
      <c r="X182" s="83" t="s">
        <v>1120</v>
      </c>
      <c r="Y182" s="79"/>
      <c r="Z182" s="79"/>
      <c r="AA182" s="85" t="s">
        <v>1491</v>
      </c>
      <c r="AB182" s="79"/>
      <c r="AC182" s="79" t="b">
        <v>0</v>
      </c>
      <c r="AD182" s="79">
        <v>0</v>
      </c>
      <c r="AE182" s="85" t="s">
        <v>1711</v>
      </c>
      <c r="AF182" s="79" t="b">
        <v>0</v>
      </c>
      <c r="AG182" s="79" t="s">
        <v>1727</v>
      </c>
      <c r="AH182" s="79"/>
      <c r="AI182" s="85" t="s">
        <v>1711</v>
      </c>
      <c r="AJ182" s="79" t="b">
        <v>0</v>
      </c>
      <c r="AK182" s="79">
        <v>1</v>
      </c>
      <c r="AL182" s="85" t="s">
        <v>1691</v>
      </c>
      <c r="AM182" s="79" t="s">
        <v>1736</v>
      </c>
      <c r="AN182" s="79" t="b">
        <v>0</v>
      </c>
      <c r="AO182" s="85" t="s">
        <v>1691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4</v>
      </c>
      <c r="BF182" s="48">
        <v>0</v>
      </c>
      <c r="BG182" s="49">
        <v>0</v>
      </c>
      <c r="BH182" s="48">
        <v>0</v>
      </c>
      <c r="BI182" s="49">
        <v>0</v>
      </c>
      <c r="BJ182" s="48">
        <v>24</v>
      </c>
      <c r="BK182" s="49">
        <v>96</v>
      </c>
      <c r="BL182" s="48">
        <v>25</v>
      </c>
    </row>
    <row r="183" spans="1:64" ht="15">
      <c r="A183" s="64" t="s">
        <v>320</v>
      </c>
      <c r="B183" s="64" t="s">
        <v>320</v>
      </c>
      <c r="C183" s="65" t="s">
        <v>4080</v>
      </c>
      <c r="D183" s="66">
        <v>5</v>
      </c>
      <c r="E183" s="67" t="s">
        <v>136</v>
      </c>
      <c r="F183" s="68">
        <v>28.42857142857143</v>
      </c>
      <c r="G183" s="65"/>
      <c r="H183" s="69"/>
      <c r="I183" s="70"/>
      <c r="J183" s="70"/>
      <c r="K183" s="34" t="s">
        <v>65</v>
      </c>
      <c r="L183" s="77">
        <v>183</v>
      </c>
      <c r="M183" s="77"/>
      <c r="N183" s="72"/>
      <c r="O183" s="79" t="s">
        <v>176</v>
      </c>
      <c r="P183" s="81">
        <v>43632.50230324074</v>
      </c>
      <c r="Q183" s="79" t="s">
        <v>512</v>
      </c>
      <c r="R183" s="83" t="s">
        <v>695</v>
      </c>
      <c r="S183" s="79" t="s">
        <v>736</v>
      </c>
      <c r="T183" s="79" t="s">
        <v>745</v>
      </c>
      <c r="U183" s="79"/>
      <c r="V183" s="83" t="s">
        <v>916</v>
      </c>
      <c r="W183" s="81">
        <v>43632.50230324074</v>
      </c>
      <c r="X183" s="83" t="s">
        <v>1121</v>
      </c>
      <c r="Y183" s="79"/>
      <c r="Z183" s="79"/>
      <c r="AA183" s="85" t="s">
        <v>1492</v>
      </c>
      <c r="AB183" s="79"/>
      <c r="AC183" s="79" t="b">
        <v>0</v>
      </c>
      <c r="AD183" s="79">
        <v>0</v>
      </c>
      <c r="AE183" s="85" t="s">
        <v>1711</v>
      </c>
      <c r="AF183" s="79" t="b">
        <v>0</v>
      </c>
      <c r="AG183" s="79" t="s">
        <v>1727</v>
      </c>
      <c r="AH183" s="79"/>
      <c r="AI183" s="85" t="s">
        <v>1711</v>
      </c>
      <c r="AJ183" s="79" t="b">
        <v>0</v>
      </c>
      <c r="AK183" s="79">
        <v>0</v>
      </c>
      <c r="AL183" s="85" t="s">
        <v>1711</v>
      </c>
      <c r="AM183" s="79" t="s">
        <v>1750</v>
      </c>
      <c r="AN183" s="79" t="b">
        <v>0</v>
      </c>
      <c r="AO183" s="85" t="s">
        <v>1492</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5</v>
      </c>
      <c r="BK183" s="49">
        <v>100</v>
      </c>
      <c r="BL183" s="48">
        <v>5</v>
      </c>
    </row>
    <row r="184" spans="1:64" ht="15">
      <c r="A184" s="64" t="s">
        <v>320</v>
      </c>
      <c r="B184" s="64" t="s">
        <v>320</v>
      </c>
      <c r="C184" s="65" t="s">
        <v>4080</v>
      </c>
      <c r="D184" s="66">
        <v>5</v>
      </c>
      <c r="E184" s="67" t="s">
        <v>136</v>
      </c>
      <c r="F184" s="68">
        <v>28.42857142857143</v>
      </c>
      <c r="G184" s="65"/>
      <c r="H184" s="69"/>
      <c r="I184" s="70"/>
      <c r="J184" s="70"/>
      <c r="K184" s="34" t="s">
        <v>65</v>
      </c>
      <c r="L184" s="77">
        <v>184</v>
      </c>
      <c r="M184" s="77"/>
      <c r="N184" s="72"/>
      <c r="O184" s="79" t="s">
        <v>176</v>
      </c>
      <c r="P184" s="81">
        <v>43632.94662037037</v>
      </c>
      <c r="Q184" s="79" t="s">
        <v>513</v>
      </c>
      <c r="R184" s="83" t="s">
        <v>696</v>
      </c>
      <c r="S184" s="79" t="s">
        <v>736</v>
      </c>
      <c r="T184" s="79" t="s">
        <v>745</v>
      </c>
      <c r="U184" s="79"/>
      <c r="V184" s="83" t="s">
        <v>916</v>
      </c>
      <c r="W184" s="81">
        <v>43632.94662037037</v>
      </c>
      <c r="X184" s="83" t="s">
        <v>1122</v>
      </c>
      <c r="Y184" s="79"/>
      <c r="Z184" s="79"/>
      <c r="AA184" s="85" t="s">
        <v>1493</v>
      </c>
      <c r="AB184" s="79"/>
      <c r="AC184" s="79" t="b">
        <v>0</v>
      </c>
      <c r="AD184" s="79">
        <v>0</v>
      </c>
      <c r="AE184" s="85" t="s">
        <v>1711</v>
      </c>
      <c r="AF184" s="79" t="b">
        <v>0</v>
      </c>
      <c r="AG184" s="79" t="s">
        <v>1727</v>
      </c>
      <c r="AH184" s="79"/>
      <c r="AI184" s="85" t="s">
        <v>1711</v>
      </c>
      <c r="AJ184" s="79" t="b">
        <v>0</v>
      </c>
      <c r="AK184" s="79">
        <v>0</v>
      </c>
      <c r="AL184" s="85" t="s">
        <v>1711</v>
      </c>
      <c r="AM184" s="79" t="s">
        <v>1750</v>
      </c>
      <c r="AN184" s="79" t="b">
        <v>0</v>
      </c>
      <c r="AO184" s="85" t="s">
        <v>1493</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5</v>
      </c>
      <c r="BK184" s="49">
        <v>100</v>
      </c>
      <c r="BL184" s="48">
        <v>5</v>
      </c>
    </row>
    <row r="185" spans="1:64" ht="15">
      <c r="A185" s="64" t="s">
        <v>320</v>
      </c>
      <c r="B185" s="64" t="s">
        <v>320</v>
      </c>
      <c r="C185" s="65" t="s">
        <v>4080</v>
      </c>
      <c r="D185" s="66">
        <v>5</v>
      </c>
      <c r="E185" s="67" t="s">
        <v>136</v>
      </c>
      <c r="F185" s="68">
        <v>28.42857142857143</v>
      </c>
      <c r="G185" s="65"/>
      <c r="H185" s="69"/>
      <c r="I185" s="70"/>
      <c r="J185" s="70"/>
      <c r="K185" s="34" t="s">
        <v>65</v>
      </c>
      <c r="L185" s="77">
        <v>185</v>
      </c>
      <c r="M185" s="77"/>
      <c r="N185" s="72"/>
      <c r="O185" s="79" t="s">
        <v>176</v>
      </c>
      <c r="P185" s="81">
        <v>43635.161678240744</v>
      </c>
      <c r="Q185" s="79" t="s">
        <v>514</v>
      </c>
      <c r="R185" s="83" t="s">
        <v>697</v>
      </c>
      <c r="S185" s="79" t="s">
        <v>736</v>
      </c>
      <c r="T185" s="79" t="s">
        <v>745</v>
      </c>
      <c r="U185" s="79"/>
      <c r="V185" s="83" t="s">
        <v>916</v>
      </c>
      <c r="W185" s="81">
        <v>43635.161678240744</v>
      </c>
      <c r="X185" s="83" t="s">
        <v>1123</v>
      </c>
      <c r="Y185" s="79"/>
      <c r="Z185" s="79"/>
      <c r="AA185" s="85" t="s">
        <v>1494</v>
      </c>
      <c r="AB185" s="79"/>
      <c r="AC185" s="79" t="b">
        <v>0</v>
      </c>
      <c r="AD185" s="79">
        <v>0</v>
      </c>
      <c r="AE185" s="85" t="s">
        <v>1711</v>
      </c>
      <c r="AF185" s="79" t="b">
        <v>0</v>
      </c>
      <c r="AG185" s="79" t="s">
        <v>1727</v>
      </c>
      <c r="AH185" s="79"/>
      <c r="AI185" s="85" t="s">
        <v>1711</v>
      </c>
      <c r="AJ185" s="79" t="b">
        <v>0</v>
      </c>
      <c r="AK185" s="79">
        <v>0</v>
      </c>
      <c r="AL185" s="85" t="s">
        <v>1711</v>
      </c>
      <c r="AM185" s="79" t="s">
        <v>1750</v>
      </c>
      <c r="AN185" s="79" t="b">
        <v>0</v>
      </c>
      <c r="AO185" s="85" t="s">
        <v>1494</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2</v>
      </c>
      <c r="BC185" s="78" t="str">
        <f>REPLACE(INDEX(GroupVertices[Group],MATCH(Edges[[#This Row],[Vertex 2]],GroupVertices[Vertex],0)),1,1,"")</f>
        <v>2</v>
      </c>
      <c r="BD185" s="48">
        <v>1</v>
      </c>
      <c r="BE185" s="49">
        <v>14.285714285714286</v>
      </c>
      <c r="BF185" s="48">
        <v>0</v>
      </c>
      <c r="BG185" s="49">
        <v>0</v>
      </c>
      <c r="BH185" s="48">
        <v>0</v>
      </c>
      <c r="BI185" s="49">
        <v>0</v>
      </c>
      <c r="BJ185" s="48">
        <v>6</v>
      </c>
      <c r="BK185" s="49">
        <v>85.71428571428571</v>
      </c>
      <c r="BL185" s="48">
        <v>7</v>
      </c>
    </row>
    <row r="186" spans="1:64" ht="15">
      <c r="A186" s="64" t="s">
        <v>321</v>
      </c>
      <c r="B186" s="64" t="s">
        <v>321</v>
      </c>
      <c r="C186" s="65" t="s">
        <v>4076</v>
      </c>
      <c r="D186" s="66">
        <v>3</v>
      </c>
      <c r="E186" s="67" t="s">
        <v>132</v>
      </c>
      <c r="F186" s="68">
        <v>35</v>
      </c>
      <c r="G186" s="65"/>
      <c r="H186" s="69"/>
      <c r="I186" s="70"/>
      <c r="J186" s="70"/>
      <c r="K186" s="34" t="s">
        <v>65</v>
      </c>
      <c r="L186" s="77">
        <v>186</v>
      </c>
      <c r="M186" s="77"/>
      <c r="N186" s="72"/>
      <c r="O186" s="79" t="s">
        <v>176</v>
      </c>
      <c r="P186" s="81">
        <v>43635.27854166667</v>
      </c>
      <c r="Q186" s="79" t="s">
        <v>515</v>
      </c>
      <c r="R186" s="83" t="s">
        <v>698</v>
      </c>
      <c r="S186" s="79" t="s">
        <v>737</v>
      </c>
      <c r="T186" s="79" t="s">
        <v>745</v>
      </c>
      <c r="U186" s="83" t="s">
        <v>812</v>
      </c>
      <c r="V186" s="83" t="s">
        <v>812</v>
      </c>
      <c r="W186" s="81">
        <v>43635.27854166667</v>
      </c>
      <c r="X186" s="83" t="s">
        <v>1124</v>
      </c>
      <c r="Y186" s="79"/>
      <c r="Z186" s="79"/>
      <c r="AA186" s="85" t="s">
        <v>1495</v>
      </c>
      <c r="AB186" s="79"/>
      <c r="AC186" s="79" t="b">
        <v>0</v>
      </c>
      <c r="AD186" s="79">
        <v>0</v>
      </c>
      <c r="AE186" s="85" t="s">
        <v>1711</v>
      </c>
      <c r="AF186" s="79" t="b">
        <v>0</v>
      </c>
      <c r="AG186" s="79" t="s">
        <v>1727</v>
      </c>
      <c r="AH186" s="79"/>
      <c r="AI186" s="85" t="s">
        <v>1711</v>
      </c>
      <c r="AJ186" s="79" t="b">
        <v>0</v>
      </c>
      <c r="AK186" s="79">
        <v>0</v>
      </c>
      <c r="AL186" s="85" t="s">
        <v>1711</v>
      </c>
      <c r="AM186" s="79" t="s">
        <v>737</v>
      </c>
      <c r="AN186" s="79" t="b">
        <v>0</v>
      </c>
      <c r="AO186" s="85" t="s">
        <v>1495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1</v>
      </c>
      <c r="BE186" s="49">
        <v>14.285714285714286</v>
      </c>
      <c r="BF186" s="48">
        <v>0</v>
      </c>
      <c r="BG186" s="49">
        <v>0</v>
      </c>
      <c r="BH186" s="48">
        <v>0</v>
      </c>
      <c r="BI186" s="49">
        <v>0</v>
      </c>
      <c r="BJ186" s="48">
        <v>6</v>
      </c>
      <c r="BK186" s="49">
        <v>85.71428571428571</v>
      </c>
      <c r="BL186" s="48">
        <v>7</v>
      </c>
    </row>
    <row r="187" spans="1:64" ht="15">
      <c r="A187" s="64" t="s">
        <v>322</v>
      </c>
      <c r="B187" s="64" t="s">
        <v>354</v>
      </c>
      <c r="C187" s="65" t="s">
        <v>4076</v>
      </c>
      <c r="D187" s="66">
        <v>3</v>
      </c>
      <c r="E187" s="67" t="s">
        <v>132</v>
      </c>
      <c r="F187" s="68">
        <v>35</v>
      </c>
      <c r="G187" s="65"/>
      <c r="H187" s="69"/>
      <c r="I187" s="70"/>
      <c r="J187" s="70"/>
      <c r="K187" s="34" t="s">
        <v>65</v>
      </c>
      <c r="L187" s="77">
        <v>187</v>
      </c>
      <c r="M187" s="77"/>
      <c r="N187" s="72"/>
      <c r="O187" s="79" t="s">
        <v>378</v>
      </c>
      <c r="P187" s="81">
        <v>43635.34716435185</v>
      </c>
      <c r="Q187" s="79" t="s">
        <v>499</v>
      </c>
      <c r="R187" s="79"/>
      <c r="S187" s="79"/>
      <c r="T187" s="79"/>
      <c r="U187" s="79"/>
      <c r="V187" s="83" t="s">
        <v>917</v>
      </c>
      <c r="W187" s="81">
        <v>43635.34716435185</v>
      </c>
      <c r="X187" s="83" t="s">
        <v>1125</v>
      </c>
      <c r="Y187" s="79"/>
      <c r="Z187" s="79"/>
      <c r="AA187" s="85" t="s">
        <v>1496</v>
      </c>
      <c r="AB187" s="79"/>
      <c r="AC187" s="79" t="b">
        <v>0</v>
      </c>
      <c r="AD187" s="79">
        <v>0</v>
      </c>
      <c r="AE187" s="85" t="s">
        <v>1711</v>
      </c>
      <c r="AF187" s="79" t="b">
        <v>0</v>
      </c>
      <c r="AG187" s="79" t="s">
        <v>1727</v>
      </c>
      <c r="AH187" s="79"/>
      <c r="AI187" s="85" t="s">
        <v>1711</v>
      </c>
      <c r="AJ187" s="79" t="b">
        <v>0</v>
      </c>
      <c r="AK187" s="79">
        <v>10</v>
      </c>
      <c r="AL187" s="85" t="s">
        <v>1689</v>
      </c>
      <c r="AM187" s="79" t="s">
        <v>1736</v>
      </c>
      <c r="AN187" s="79" t="b">
        <v>0</v>
      </c>
      <c r="AO187" s="85" t="s">
        <v>1689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24</v>
      </c>
      <c r="BK187" s="49">
        <v>100</v>
      </c>
      <c r="BL187" s="48">
        <v>24</v>
      </c>
    </row>
    <row r="188" spans="1:64" ht="15">
      <c r="A188" s="64" t="s">
        <v>323</v>
      </c>
      <c r="B188" s="64" t="s">
        <v>354</v>
      </c>
      <c r="C188" s="65" t="s">
        <v>4078</v>
      </c>
      <c r="D188" s="66">
        <v>4</v>
      </c>
      <c r="E188" s="67" t="s">
        <v>136</v>
      </c>
      <c r="F188" s="68">
        <v>31.714285714285715</v>
      </c>
      <c r="G188" s="65"/>
      <c r="H188" s="69"/>
      <c r="I188" s="70"/>
      <c r="J188" s="70"/>
      <c r="K188" s="34" t="s">
        <v>65</v>
      </c>
      <c r="L188" s="77">
        <v>188</v>
      </c>
      <c r="M188" s="77"/>
      <c r="N188" s="72"/>
      <c r="O188" s="79" t="s">
        <v>378</v>
      </c>
      <c r="P188" s="81">
        <v>43627.69451388889</v>
      </c>
      <c r="Q188" s="79" t="s">
        <v>433</v>
      </c>
      <c r="R188" s="79"/>
      <c r="S188" s="79"/>
      <c r="T188" s="79" t="s">
        <v>745</v>
      </c>
      <c r="U188" s="83" t="s">
        <v>787</v>
      </c>
      <c r="V188" s="83" t="s">
        <v>787</v>
      </c>
      <c r="W188" s="81">
        <v>43627.69451388889</v>
      </c>
      <c r="X188" s="83" t="s">
        <v>1126</v>
      </c>
      <c r="Y188" s="79"/>
      <c r="Z188" s="79"/>
      <c r="AA188" s="85" t="s">
        <v>1497</v>
      </c>
      <c r="AB188" s="79"/>
      <c r="AC188" s="79" t="b">
        <v>0</v>
      </c>
      <c r="AD188" s="79">
        <v>0</v>
      </c>
      <c r="AE188" s="85" t="s">
        <v>1711</v>
      </c>
      <c r="AF188" s="79" t="b">
        <v>0</v>
      </c>
      <c r="AG188" s="79" t="s">
        <v>1727</v>
      </c>
      <c r="AH188" s="79"/>
      <c r="AI188" s="85" t="s">
        <v>1711</v>
      </c>
      <c r="AJ188" s="79" t="b">
        <v>0</v>
      </c>
      <c r="AK188" s="79">
        <v>6</v>
      </c>
      <c r="AL188" s="85" t="s">
        <v>1680</v>
      </c>
      <c r="AM188" s="79" t="s">
        <v>1736</v>
      </c>
      <c r="AN188" s="79" t="b">
        <v>0</v>
      </c>
      <c r="AO188" s="85" t="s">
        <v>1680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1</v>
      </c>
      <c r="BE188" s="49">
        <v>6.25</v>
      </c>
      <c r="BF188" s="48">
        <v>0</v>
      </c>
      <c r="BG188" s="49">
        <v>0</v>
      </c>
      <c r="BH188" s="48">
        <v>0</v>
      </c>
      <c r="BI188" s="49">
        <v>0</v>
      </c>
      <c r="BJ188" s="48">
        <v>15</v>
      </c>
      <c r="BK188" s="49">
        <v>93.75</v>
      </c>
      <c r="BL188" s="48">
        <v>16</v>
      </c>
    </row>
    <row r="189" spans="1:64" ht="15">
      <c r="A189" s="64" t="s">
        <v>323</v>
      </c>
      <c r="B189" s="64" t="s">
        <v>354</v>
      </c>
      <c r="C189" s="65" t="s">
        <v>4078</v>
      </c>
      <c r="D189" s="66">
        <v>4</v>
      </c>
      <c r="E189" s="67" t="s">
        <v>136</v>
      </c>
      <c r="F189" s="68">
        <v>31.714285714285715</v>
      </c>
      <c r="G189" s="65"/>
      <c r="H189" s="69"/>
      <c r="I189" s="70"/>
      <c r="J189" s="70"/>
      <c r="K189" s="34" t="s">
        <v>65</v>
      </c>
      <c r="L189" s="77">
        <v>189</v>
      </c>
      <c r="M189" s="77"/>
      <c r="N189" s="72"/>
      <c r="O189" s="79" t="s">
        <v>378</v>
      </c>
      <c r="P189" s="81">
        <v>43635.49413194445</v>
      </c>
      <c r="Q189" s="79" t="s">
        <v>454</v>
      </c>
      <c r="R189" s="79"/>
      <c r="S189" s="79"/>
      <c r="T189" s="79" t="s">
        <v>745</v>
      </c>
      <c r="U189" s="79"/>
      <c r="V189" s="83" t="s">
        <v>918</v>
      </c>
      <c r="W189" s="81">
        <v>43635.49413194445</v>
      </c>
      <c r="X189" s="83" t="s">
        <v>1127</v>
      </c>
      <c r="Y189" s="79"/>
      <c r="Z189" s="79"/>
      <c r="AA189" s="85" t="s">
        <v>1498</v>
      </c>
      <c r="AB189" s="79"/>
      <c r="AC189" s="79" t="b">
        <v>0</v>
      </c>
      <c r="AD189" s="79">
        <v>0</v>
      </c>
      <c r="AE189" s="85" t="s">
        <v>1711</v>
      </c>
      <c r="AF189" s="79" t="b">
        <v>0</v>
      </c>
      <c r="AG189" s="79" t="s">
        <v>1727</v>
      </c>
      <c r="AH189" s="79"/>
      <c r="AI189" s="85" t="s">
        <v>1711</v>
      </c>
      <c r="AJ189" s="79" t="b">
        <v>0</v>
      </c>
      <c r="AK189" s="79">
        <v>2</v>
      </c>
      <c r="AL189" s="85" t="s">
        <v>1691</v>
      </c>
      <c r="AM189" s="79" t="s">
        <v>1733</v>
      </c>
      <c r="AN189" s="79" t="b">
        <v>0</v>
      </c>
      <c r="AO189" s="85" t="s">
        <v>1691</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1</v>
      </c>
      <c r="BE189" s="49">
        <v>4</v>
      </c>
      <c r="BF189" s="48">
        <v>0</v>
      </c>
      <c r="BG189" s="49">
        <v>0</v>
      </c>
      <c r="BH189" s="48">
        <v>0</v>
      </c>
      <c r="BI189" s="49">
        <v>0</v>
      </c>
      <c r="BJ189" s="48">
        <v>24</v>
      </c>
      <c r="BK189" s="49">
        <v>96</v>
      </c>
      <c r="BL189" s="48">
        <v>25</v>
      </c>
    </row>
    <row r="190" spans="1:64" ht="15">
      <c r="A190" s="64" t="s">
        <v>324</v>
      </c>
      <c r="B190" s="64" t="s">
        <v>324</v>
      </c>
      <c r="C190" s="65" t="s">
        <v>4078</v>
      </c>
      <c r="D190" s="66">
        <v>4</v>
      </c>
      <c r="E190" s="67" t="s">
        <v>136</v>
      </c>
      <c r="F190" s="68">
        <v>31.714285714285715</v>
      </c>
      <c r="G190" s="65"/>
      <c r="H190" s="69"/>
      <c r="I190" s="70"/>
      <c r="J190" s="70"/>
      <c r="K190" s="34" t="s">
        <v>65</v>
      </c>
      <c r="L190" s="77">
        <v>190</v>
      </c>
      <c r="M190" s="77"/>
      <c r="N190" s="72"/>
      <c r="O190" s="79" t="s">
        <v>176</v>
      </c>
      <c r="P190" s="81">
        <v>43633.72920138889</v>
      </c>
      <c r="Q190" s="79" t="s">
        <v>516</v>
      </c>
      <c r="R190" s="83" t="s">
        <v>699</v>
      </c>
      <c r="S190" s="79" t="s">
        <v>732</v>
      </c>
      <c r="T190" s="79" t="s">
        <v>745</v>
      </c>
      <c r="U190" s="79"/>
      <c r="V190" s="83" t="s">
        <v>919</v>
      </c>
      <c r="W190" s="81">
        <v>43633.72920138889</v>
      </c>
      <c r="X190" s="83" t="s">
        <v>1128</v>
      </c>
      <c r="Y190" s="79"/>
      <c r="Z190" s="79"/>
      <c r="AA190" s="85" t="s">
        <v>1499</v>
      </c>
      <c r="AB190" s="79"/>
      <c r="AC190" s="79" t="b">
        <v>0</v>
      </c>
      <c r="AD190" s="79">
        <v>0</v>
      </c>
      <c r="AE190" s="85" t="s">
        <v>1711</v>
      </c>
      <c r="AF190" s="79" t="b">
        <v>0</v>
      </c>
      <c r="AG190" s="79" t="s">
        <v>1727</v>
      </c>
      <c r="AH190" s="79"/>
      <c r="AI190" s="85" t="s">
        <v>1711</v>
      </c>
      <c r="AJ190" s="79" t="b">
        <v>0</v>
      </c>
      <c r="AK190" s="79">
        <v>0</v>
      </c>
      <c r="AL190" s="85" t="s">
        <v>1711</v>
      </c>
      <c r="AM190" s="79" t="s">
        <v>1751</v>
      </c>
      <c r="AN190" s="79" t="b">
        <v>0</v>
      </c>
      <c r="AO190" s="85" t="s">
        <v>1499</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5</v>
      </c>
      <c r="BK190" s="49">
        <v>100</v>
      </c>
      <c r="BL190" s="48">
        <v>5</v>
      </c>
    </row>
    <row r="191" spans="1:64" ht="15">
      <c r="A191" s="64" t="s">
        <v>324</v>
      </c>
      <c r="B191" s="64" t="s">
        <v>324</v>
      </c>
      <c r="C191" s="65" t="s">
        <v>4078</v>
      </c>
      <c r="D191" s="66">
        <v>4</v>
      </c>
      <c r="E191" s="67" t="s">
        <v>136</v>
      </c>
      <c r="F191" s="68">
        <v>31.714285714285715</v>
      </c>
      <c r="G191" s="65"/>
      <c r="H191" s="69"/>
      <c r="I191" s="70"/>
      <c r="J191" s="70"/>
      <c r="K191" s="34" t="s">
        <v>65</v>
      </c>
      <c r="L191" s="77">
        <v>191</v>
      </c>
      <c r="M191" s="77"/>
      <c r="N191" s="72"/>
      <c r="O191" s="79" t="s">
        <v>176</v>
      </c>
      <c r="P191" s="81">
        <v>43635.72920138889</v>
      </c>
      <c r="Q191" s="79" t="s">
        <v>517</v>
      </c>
      <c r="R191" s="83" t="s">
        <v>700</v>
      </c>
      <c r="S191" s="79" t="s">
        <v>732</v>
      </c>
      <c r="T191" s="79" t="s">
        <v>745</v>
      </c>
      <c r="U191" s="79"/>
      <c r="V191" s="83" t="s">
        <v>919</v>
      </c>
      <c r="W191" s="81">
        <v>43635.72920138889</v>
      </c>
      <c r="X191" s="83" t="s">
        <v>1129</v>
      </c>
      <c r="Y191" s="79"/>
      <c r="Z191" s="79"/>
      <c r="AA191" s="85" t="s">
        <v>1500</v>
      </c>
      <c r="AB191" s="79"/>
      <c r="AC191" s="79" t="b">
        <v>0</v>
      </c>
      <c r="AD191" s="79">
        <v>0</v>
      </c>
      <c r="AE191" s="85" t="s">
        <v>1711</v>
      </c>
      <c r="AF191" s="79" t="b">
        <v>0</v>
      </c>
      <c r="AG191" s="79" t="s">
        <v>1727</v>
      </c>
      <c r="AH191" s="79"/>
      <c r="AI191" s="85" t="s">
        <v>1711</v>
      </c>
      <c r="AJ191" s="79" t="b">
        <v>0</v>
      </c>
      <c r="AK191" s="79">
        <v>0</v>
      </c>
      <c r="AL191" s="85" t="s">
        <v>1711</v>
      </c>
      <c r="AM191" s="79" t="s">
        <v>1751</v>
      </c>
      <c r="AN191" s="79" t="b">
        <v>0</v>
      </c>
      <c r="AO191" s="85" t="s">
        <v>1500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v>
      </c>
      <c r="BC191" s="78" t="str">
        <f>REPLACE(INDEX(GroupVertices[Group],MATCH(Edges[[#This Row],[Vertex 2]],GroupVertices[Vertex],0)),1,1,"")</f>
        <v>2</v>
      </c>
      <c r="BD191" s="48">
        <v>1</v>
      </c>
      <c r="BE191" s="49">
        <v>14.285714285714286</v>
      </c>
      <c r="BF191" s="48">
        <v>0</v>
      </c>
      <c r="BG191" s="49">
        <v>0</v>
      </c>
      <c r="BH191" s="48">
        <v>0</v>
      </c>
      <c r="BI191" s="49">
        <v>0</v>
      </c>
      <c r="BJ191" s="48">
        <v>6</v>
      </c>
      <c r="BK191" s="49">
        <v>85.71428571428571</v>
      </c>
      <c r="BL191" s="48">
        <v>7</v>
      </c>
    </row>
    <row r="192" spans="1:64" ht="15">
      <c r="A192" s="64" t="s">
        <v>227</v>
      </c>
      <c r="B192" s="64" t="s">
        <v>227</v>
      </c>
      <c r="C192" s="65" t="s">
        <v>4079</v>
      </c>
      <c r="D192" s="66">
        <v>6</v>
      </c>
      <c r="E192" s="67" t="s">
        <v>136</v>
      </c>
      <c r="F192" s="68">
        <v>25.142857142857142</v>
      </c>
      <c r="G192" s="65"/>
      <c r="H192" s="69"/>
      <c r="I192" s="70"/>
      <c r="J192" s="70"/>
      <c r="K192" s="34" t="s">
        <v>65</v>
      </c>
      <c r="L192" s="77">
        <v>192</v>
      </c>
      <c r="M192" s="77"/>
      <c r="N192" s="72"/>
      <c r="O192" s="79" t="s">
        <v>176</v>
      </c>
      <c r="P192" s="81">
        <v>43627.68576388889</v>
      </c>
      <c r="Q192" s="79" t="s">
        <v>518</v>
      </c>
      <c r="R192" s="79"/>
      <c r="S192" s="79"/>
      <c r="T192" s="79" t="s">
        <v>745</v>
      </c>
      <c r="U192" s="83" t="s">
        <v>813</v>
      </c>
      <c r="V192" s="83" t="s">
        <v>813</v>
      </c>
      <c r="W192" s="81">
        <v>43627.68576388889</v>
      </c>
      <c r="X192" s="83" t="s">
        <v>1130</v>
      </c>
      <c r="Y192" s="79"/>
      <c r="Z192" s="79"/>
      <c r="AA192" s="85" t="s">
        <v>1501</v>
      </c>
      <c r="AB192" s="79"/>
      <c r="AC192" s="79" t="b">
        <v>0</v>
      </c>
      <c r="AD192" s="79">
        <v>1</v>
      </c>
      <c r="AE192" s="85" t="s">
        <v>1711</v>
      </c>
      <c r="AF192" s="79" t="b">
        <v>0</v>
      </c>
      <c r="AG192" s="79" t="s">
        <v>1727</v>
      </c>
      <c r="AH192" s="79"/>
      <c r="AI192" s="85" t="s">
        <v>1711</v>
      </c>
      <c r="AJ192" s="79" t="b">
        <v>0</v>
      </c>
      <c r="AK192" s="79">
        <v>0</v>
      </c>
      <c r="AL192" s="85" t="s">
        <v>1711</v>
      </c>
      <c r="AM192" s="79" t="s">
        <v>1736</v>
      </c>
      <c r="AN192" s="79" t="b">
        <v>0</v>
      </c>
      <c r="AO192" s="85" t="s">
        <v>1501</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6</v>
      </c>
      <c r="BK192" s="49">
        <v>100</v>
      </c>
      <c r="BL192" s="48">
        <v>6</v>
      </c>
    </row>
    <row r="193" spans="1:64" ht="15">
      <c r="A193" s="64" t="s">
        <v>227</v>
      </c>
      <c r="B193" s="64" t="s">
        <v>227</v>
      </c>
      <c r="C193" s="65" t="s">
        <v>4079</v>
      </c>
      <c r="D193" s="66">
        <v>6</v>
      </c>
      <c r="E193" s="67" t="s">
        <v>136</v>
      </c>
      <c r="F193" s="68">
        <v>25.142857142857142</v>
      </c>
      <c r="G193" s="65"/>
      <c r="H193" s="69"/>
      <c r="I193" s="70"/>
      <c r="J193" s="70"/>
      <c r="K193" s="34" t="s">
        <v>65</v>
      </c>
      <c r="L193" s="77">
        <v>193</v>
      </c>
      <c r="M193" s="77"/>
      <c r="N193" s="72"/>
      <c r="O193" s="79" t="s">
        <v>176</v>
      </c>
      <c r="P193" s="81">
        <v>43627.68770833333</v>
      </c>
      <c r="Q193" s="79" t="s">
        <v>519</v>
      </c>
      <c r="R193" s="83" t="s">
        <v>701</v>
      </c>
      <c r="S193" s="79" t="s">
        <v>733</v>
      </c>
      <c r="T193" s="79" t="s">
        <v>745</v>
      </c>
      <c r="U193" s="79"/>
      <c r="V193" s="83" t="s">
        <v>920</v>
      </c>
      <c r="W193" s="81">
        <v>43627.68770833333</v>
      </c>
      <c r="X193" s="83" t="s">
        <v>1131</v>
      </c>
      <c r="Y193" s="79"/>
      <c r="Z193" s="79"/>
      <c r="AA193" s="85" t="s">
        <v>1502</v>
      </c>
      <c r="AB193" s="79"/>
      <c r="AC193" s="79" t="b">
        <v>0</v>
      </c>
      <c r="AD193" s="79">
        <v>3</v>
      </c>
      <c r="AE193" s="85" t="s">
        <v>1711</v>
      </c>
      <c r="AF193" s="79" t="b">
        <v>1</v>
      </c>
      <c r="AG193" s="79" t="s">
        <v>1727</v>
      </c>
      <c r="AH193" s="79"/>
      <c r="AI193" s="85" t="s">
        <v>1511</v>
      </c>
      <c r="AJ193" s="79" t="b">
        <v>0</v>
      </c>
      <c r="AK193" s="79">
        <v>0</v>
      </c>
      <c r="AL193" s="85" t="s">
        <v>1711</v>
      </c>
      <c r="AM193" s="79" t="s">
        <v>1736</v>
      </c>
      <c r="AN193" s="79" t="b">
        <v>0</v>
      </c>
      <c r="AO193" s="85" t="s">
        <v>1502</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19</v>
      </c>
      <c r="BK193" s="49">
        <v>100</v>
      </c>
      <c r="BL193" s="48">
        <v>19</v>
      </c>
    </row>
    <row r="194" spans="1:64" ht="15">
      <c r="A194" s="64" t="s">
        <v>227</v>
      </c>
      <c r="B194" s="64" t="s">
        <v>354</v>
      </c>
      <c r="C194" s="65" t="s">
        <v>4076</v>
      </c>
      <c r="D194" s="66">
        <v>3</v>
      </c>
      <c r="E194" s="67" t="s">
        <v>132</v>
      </c>
      <c r="F194" s="68">
        <v>35</v>
      </c>
      <c r="G194" s="65"/>
      <c r="H194" s="69"/>
      <c r="I194" s="70"/>
      <c r="J194" s="70"/>
      <c r="K194" s="34" t="s">
        <v>65</v>
      </c>
      <c r="L194" s="77">
        <v>194</v>
      </c>
      <c r="M194" s="77"/>
      <c r="N194" s="72"/>
      <c r="O194" s="79" t="s">
        <v>378</v>
      </c>
      <c r="P194" s="81">
        <v>43627.69221064815</v>
      </c>
      <c r="Q194" s="79" t="s">
        <v>394</v>
      </c>
      <c r="R194" s="79"/>
      <c r="S194" s="79"/>
      <c r="T194" s="79" t="s">
        <v>747</v>
      </c>
      <c r="U194" s="83" t="s">
        <v>784</v>
      </c>
      <c r="V194" s="83" t="s">
        <v>784</v>
      </c>
      <c r="W194" s="81">
        <v>43627.69221064815</v>
      </c>
      <c r="X194" s="83" t="s">
        <v>973</v>
      </c>
      <c r="Y194" s="79"/>
      <c r="Z194" s="79"/>
      <c r="AA194" s="85" t="s">
        <v>1344</v>
      </c>
      <c r="AB194" s="85" t="s">
        <v>1343</v>
      </c>
      <c r="AC194" s="79" t="b">
        <v>0</v>
      </c>
      <c r="AD194" s="79">
        <v>3</v>
      </c>
      <c r="AE194" s="85" t="s">
        <v>1714</v>
      </c>
      <c r="AF194" s="79" t="b">
        <v>0</v>
      </c>
      <c r="AG194" s="79" t="s">
        <v>1727</v>
      </c>
      <c r="AH194" s="79"/>
      <c r="AI194" s="85" t="s">
        <v>1711</v>
      </c>
      <c r="AJ194" s="79" t="b">
        <v>0</v>
      </c>
      <c r="AK194" s="79">
        <v>0</v>
      </c>
      <c r="AL194" s="85" t="s">
        <v>1711</v>
      </c>
      <c r="AM194" s="79" t="s">
        <v>1736</v>
      </c>
      <c r="AN194" s="79" t="b">
        <v>0</v>
      </c>
      <c r="AO194" s="85" t="s">
        <v>1343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1</v>
      </c>
      <c r="BD194" s="48">
        <v>2</v>
      </c>
      <c r="BE194" s="49">
        <v>10.526315789473685</v>
      </c>
      <c r="BF194" s="48">
        <v>0</v>
      </c>
      <c r="BG194" s="49">
        <v>0</v>
      </c>
      <c r="BH194" s="48">
        <v>0</v>
      </c>
      <c r="BI194" s="49">
        <v>0</v>
      </c>
      <c r="BJ194" s="48">
        <v>17</v>
      </c>
      <c r="BK194" s="49">
        <v>89.47368421052632</v>
      </c>
      <c r="BL194" s="48">
        <v>19</v>
      </c>
    </row>
    <row r="195" spans="1:64" ht="15">
      <c r="A195" s="64" t="s">
        <v>227</v>
      </c>
      <c r="B195" s="64" t="s">
        <v>227</v>
      </c>
      <c r="C195" s="65" t="s">
        <v>4079</v>
      </c>
      <c r="D195" s="66">
        <v>6</v>
      </c>
      <c r="E195" s="67" t="s">
        <v>136</v>
      </c>
      <c r="F195" s="68">
        <v>25.142857142857142</v>
      </c>
      <c r="G195" s="65"/>
      <c r="H195" s="69"/>
      <c r="I195" s="70"/>
      <c r="J195" s="70"/>
      <c r="K195" s="34" t="s">
        <v>65</v>
      </c>
      <c r="L195" s="77">
        <v>195</v>
      </c>
      <c r="M195" s="77"/>
      <c r="N195" s="72"/>
      <c r="O195" s="79" t="s">
        <v>176</v>
      </c>
      <c r="P195" s="81">
        <v>43627.69458333333</v>
      </c>
      <c r="Q195" s="79" t="s">
        <v>520</v>
      </c>
      <c r="R195" s="79"/>
      <c r="S195" s="79"/>
      <c r="T195" s="79" t="s">
        <v>745</v>
      </c>
      <c r="U195" s="79"/>
      <c r="V195" s="83" t="s">
        <v>920</v>
      </c>
      <c r="W195" s="81">
        <v>43627.69458333333</v>
      </c>
      <c r="X195" s="83" t="s">
        <v>1132</v>
      </c>
      <c r="Y195" s="79"/>
      <c r="Z195" s="79"/>
      <c r="AA195" s="85" t="s">
        <v>1503</v>
      </c>
      <c r="AB195" s="79"/>
      <c r="AC195" s="79" t="b">
        <v>0</v>
      </c>
      <c r="AD195" s="79">
        <v>0</v>
      </c>
      <c r="AE195" s="85" t="s">
        <v>1711</v>
      </c>
      <c r="AF195" s="79" t="b">
        <v>0</v>
      </c>
      <c r="AG195" s="79" t="s">
        <v>1728</v>
      </c>
      <c r="AH195" s="79"/>
      <c r="AI195" s="85" t="s">
        <v>1711</v>
      </c>
      <c r="AJ195" s="79" t="b">
        <v>0</v>
      </c>
      <c r="AK195" s="79">
        <v>0</v>
      </c>
      <c r="AL195" s="85" t="s">
        <v>1711</v>
      </c>
      <c r="AM195" s="79" t="s">
        <v>1736</v>
      </c>
      <c r="AN195" s="79" t="b">
        <v>0</v>
      </c>
      <c r="AO195" s="85" t="s">
        <v>1503</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v>
      </c>
      <c r="BK195" s="49">
        <v>100</v>
      </c>
      <c r="BL195" s="48">
        <v>1</v>
      </c>
    </row>
    <row r="196" spans="1:64" ht="15">
      <c r="A196" s="64" t="s">
        <v>227</v>
      </c>
      <c r="B196" s="64" t="s">
        <v>227</v>
      </c>
      <c r="C196" s="65" t="s">
        <v>4079</v>
      </c>
      <c r="D196" s="66">
        <v>6</v>
      </c>
      <c r="E196" s="67" t="s">
        <v>136</v>
      </c>
      <c r="F196" s="68">
        <v>25.142857142857142</v>
      </c>
      <c r="G196" s="65"/>
      <c r="H196" s="69"/>
      <c r="I196" s="70"/>
      <c r="J196" s="70"/>
      <c r="K196" s="34" t="s">
        <v>65</v>
      </c>
      <c r="L196" s="77">
        <v>196</v>
      </c>
      <c r="M196" s="77"/>
      <c r="N196" s="72"/>
      <c r="O196" s="79" t="s">
        <v>176</v>
      </c>
      <c r="P196" s="81">
        <v>43627.6965625</v>
      </c>
      <c r="Q196" s="79" t="s">
        <v>521</v>
      </c>
      <c r="R196" s="79"/>
      <c r="S196" s="79"/>
      <c r="T196" s="79" t="s">
        <v>745</v>
      </c>
      <c r="U196" s="83" t="s">
        <v>814</v>
      </c>
      <c r="V196" s="83" t="s">
        <v>814</v>
      </c>
      <c r="W196" s="81">
        <v>43627.6965625</v>
      </c>
      <c r="X196" s="83" t="s">
        <v>1133</v>
      </c>
      <c r="Y196" s="79"/>
      <c r="Z196" s="79"/>
      <c r="AA196" s="85" t="s">
        <v>1504</v>
      </c>
      <c r="AB196" s="79"/>
      <c r="AC196" s="79" t="b">
        <v>0</v>
      </c>
      <c r="AD196" s="79">
        <v>1</v>
      </c>
      <c r="AE196" s="85" t="s">
        <v>1711</v>
      </c>
      <c r="AF196" s="79" t="b">
        <v>0</v>
      </c>
      <c r="AG196" s="79" t="s">
        <v>1727</v>
      </c>
      <c r="AH196" s="79"/>
      <c r="AI196" s="85" t="s">
        <v>1711</v>
      </c>
      <c r="AJ196" s="79" t="b">
        <v>0</v>
      </c>
      <c r="AK196" s="79">
        <v>0</v>
      </c>
      <c r="AL196" s="85" t="s">
        <v>1711</v>
      </c>
      <c r="AM196" s="79" t="s">
        <v>1736</v>
      </c>
      <c r="AN196" s="79" t="b">
        <v>0</v>
      </c>
      <c r="AO196" s="85" t="s">
        <v>1504</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7</v>
      </c>
      <c r="BC196" s="78" t="str">
        <f>REPLACE(INDEX(GroupVertices[Group],MATCH(Edges[[#This Row],[Vertex 2]],GroupVertices[Vertex],0)),1,1,"")</f>
        <v>7</v>
      </c>
      <c r="BD196" s="48">
        <v>2</v>
      </c>
      <c r="BE196" s="49">
        <v>4.761904761904762</v>
      </c>
      <c r="BF196" s="48">
        <v>0</v>
      </c>
      <c r="BG196" s="49">
        <v>0</v>
      </c>
      <c r="BH196" s="48">
        <v>0</v>
      </c>
      <c r="BI196" s="49">
        <v>0</v>
      </c>
      <c r="BJ196" s="48">
        <v>40</v>
      </c>
      <c r="BK196" s="49">
        <v>95.23809523809524</v>
      </c>
      <c r="BL196" s="48">
        <v>42</v>
      </c>
    </row>
    <row r="197" spans="1:64" ht="15">
      <c r="A197" s="64" t="s">
        <v>227</v>
      </c>
      <c r="B197" s="64" t="s">
        <v>228</v>
      </c>
      <c r="C197" s="65" t="s">
        <v>4076</v>
      </c>
      <c r="D197" s="66">
        <v>3</v>
      </c>
      <c r="E197" s="67" t="s">
        <v>132</v>
      </c>
      <c r="F197" s="68">
        <v>35</v>
      </c>
      <c r="G197" s="65"/>
      <c r="H197" s="69"/>
      <c r="I197" s="70"/>
      <c r="J197" s="70"/>
      <c r="K197" s="34" t="s">
        <v>66</v>
      </c>
      <c r="L197" s="77">
        <v>197</v>
      </c>
      <c r="M197" s="77"/>
      <c r="N197" s="72"/>
      <c r="O197" s="79" t="s">
        <v>379</v>
      </c>
      <c r="P197" s="81">
        <v>43627.70012731481</v>
      </c>
      <c r="Q197" s="79" t="s">
        <v>522</v>
      </c>
      <c r="R197" s="79"/>
      <c r="S197" s="79"/>
      <c r="T197" s="79" t="s">
        <v>745</v>
      </c>
      <c r="U197" s="79"/>
      <c r="V197" s="83" t="s">
        <v>920</v>
      </c>
      <c r="W197" s="81">
        <v>43627.70012731481</v>
      </c>
      <c r="X197" s="83" t="s">
        <v>1134</v>
      </c>
      <c r="Y197" s="79"/>
      <c r="Z197" s="79"/>
      <c r="AA197" s="85" t="s">
        <v>1505</v>
      </c>
      <c r="AB197" s="85" t="s">
        <v>1506</v>
      </c>
      <c r="AC197" s="79" t="b">
        <v>0</v>
      </c>
      <c r="AD197" s="79">
        <v>2</v>
      </c>
      <c r="AE197" s="85" t="s">
        <v>1722</v>
      </c>
      <c r="AF197" s="79" t="b">
        <v>0</v>
      </c>
      <c r="AG197" s="79" t="s">
        <v>1727</v>
      </c>
      <c r="AH197" s="79"/>
      <c r="AI197" s="85" t="s">
        <v>1711</v>
      </c>
      <c r="AJ197" s="79" t="b">
        <v>0</v>
      </c>
      <c r="AK197" s="79">
        <v>0</v>
      </c>
      <c r="AL197" s="85" t="s">
        <v>1711</v>
      </c>
      <c r="AM197" s="79" t="s">
        <v>1736</v>
      </c>
      <c r="AN197" s="79" t="b">
        <v>0</v>
      </c>
      <c r="AO197" s="85" t="s">
        <v>1506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3</v>
      </c>
      <c r="BD197" s="48">
        <v>2</v>
      </c>
      <c r="BE197" s="49">
        <v>16.666666666666668</v>
      </c>
      <c r="BF197" s="48">
        <v>0</v>
      </c>
      <c r="BG197" s="49">
        <v>0</v>
      </c>
      <c r="BH197" s="48">
        <v>0</v>
      </c>
      <c r="BI197" s="49">
        <v>0</v>
      </c>
      <c r="BJ197" s="48">
        <v>10</v>
      </c>
      <c r="BK197" s="49">
        <v>83.33333333333333</v>
      </c>
      <c r="BL197" s="48">
        <v>12</v>
      </c>
    </row>
    <row r="198" spans="1:64" ht="15">
      <c r="A198" s="64" t="s">
        <v>228</v>
      </c>
      <c r="B198" s="64" t="s">
        <v>227</v>
      </c>
      <c r="C198" s="65" t="s">
        <v>4076</v>
      </c>
      <c r="D198" s="66">
        <v>3</v>
      </c>
      <c r="E198" s="67" t="s">
        <v>132</v>
      </c>
      <c r="F198" s="68">
        <v>35</v>
      </c>
      <c r="G198" s="65"/>
      <c r="H198" s="69"/>
      <c r="I198" s="70"/>
      <c r="J198" s="70"/>
      <c r="K198" s="34" t="s">
        <v>66</v>
      </c>
      <c r="L198" s="77">
        <v>198</v>
      </c>
      <c r="M198" s="77"/>
      <c r="N198" s="72"/>
      <c r="O198" s="79" t="s">
        <v>379</v>
      </c>
      <c r="P198" s="81">
        <v>43627.69881944444</v>
      </c>
      <c r="Q198" s="79" t="s">
        <v>523</v>
      </c>
      <c r="R198" s="79"/>
      <c r="S198" s="79"/>
      <c r="T198" s="79" t="s">
        <v>745</v>
      </c>
      <c r="U198" s="79"/>
      <c r="V198" s="83" t="s">
        <v>845</v>
      </c>
      <c r="W198" s="81">
        <v>43627.69881944444</v>
      </c>
      <c r="X198" s="83" t="s">
        <v>1135</v>
      </c>
      <c r="Y198" s="79"/>
      <c r="Z198" s="79"/>
      <c r="AA198" s="85" t="s">
        <v>1506</v>
      </c>
      <c r="AB198" s="85" t="s">
        <v>1504</v>
      </c>
      <c r="AC198" s="79" t="b">
        <v>0</v>
      </c>
      <c r="AD198" s="79">
        <v>2</v>
      </c>
      <c r="AE198" s="85" t="s">
        <v>1723</v>
      </c>
      <c r="AF198" s="79" t="b">
        <v>0</v>
      </c>
      <c r="AG198" s="79" t="s">
        <v>1727</v>
      </c>
      <c r="AH198" s="79"/>
      <c r="AI198" s="85" t="s">
        <v>1711</v>
      </c>
      <c r="AJ198" s="79" t="b">
        <v>0</v>
      </c>
      <c r="AK198" s="79">
        <v>0</v>
      </c>
      <c r="AL198" s="85" t="s">
        <v>1711</v>
      </c>
      <c r="AM198" s="79" t="s">
        <v>1736</v>
      </c>
      <c r="AN198" s="79" t="b">
        <v>0</v>
      </c>
      <c r="AO198" s="85" t="s">
        <v>1504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7</v>
      </c>
      <c r="BD198" s="48">
        <v>4</v>
      </c>
      <c r="BE198" s="49">
        <v>10.526315789473685</v>
      </c>
      <c r="BF198" s="48">
        <v>0</v>
      </c>
      <c r="BG198" s="49">
        <v>0</v>
      </c>
      <c r="BH198" s="48">
        <v>0</v>
      </c>
      <c r="BI198" s="49">
        <v>0</v>
      </c>
      <c r="BJ198" s="48">
        <v>34</v>
      </c>
      <c r="BK198" s="49">
        <v>89.47368421052632</v>
      </c>
      <c r="BL198" s="48">
        <v>38</v>
      </c>
    </row>
    <row r="199" spans="1:64" ht="15">
      <c r="A199" s="64" t="s">
        <v>325</v>
      </c>
      <c r="B199" s="64" t="s">
        <v>227</v>
      </c>
      <c r="C199" s="65" t="s">
        <v>4076</v>
      </c>
      <c r="D199" s="66">
        <v>3</v>
      </c>
      <c r="E199" s="67" t="s">
        <v>132</v>
      </c>
      <c r="F199" s="68">
        <v>35</v>
      </c>
      <c r="G199" s="65"/>
      <c r="H199" s="69"/>
      <c r="I199" s="70"/>
      <c r="J199" s="70"/>
      <c r="K199" s="34" t="s">
        <v>65</v>
      </c>
      <c r="L199" s="77">
        <v>199</v>
      </c>
      <c r="M199" s="77"/>
      <c r="N199" s="72"/>
      <c r="O199" s="79" t="s">
        <v>379</v>
      </c>
      <c r="P199" s="81">
        <v>43627.68848379629</v>
      </c>
      <c r="Q199" s="79" t="s">
        <v>524</v>
      </c>
      <c r="R199" s="79"/>
      <c r="S199" s="79"/>
      <c r="T199" s="79" t="s">
        <v>745</v>
      </c>
      <c r="U199" s="79"/>
      <c r="V199" s="83" t="s">
        <v>921</v>
      </c>
      <c r="W199" s="81">
        <v>43627.68848379629</v>
      </c>
      <c r="X199" s="83" t="s">
        <v>1136</v>
      </c>
      <c r="Y199" s="79"/>
      <c r="Z199" s="79"/>
      <c r="AA199" s="85" t="s">
        <v>1507</v>
      </c>
      <c r="AB199" s="85" t="s">
        <v>1502</v>
      </c>
      <c r="AC199" s="79" t="b">
        <v>0</v>
      </c>
      <c r="AD199" s="79">
        <v>0</v>
      </c>
      <c r="AE199" s="85" t="s">
        <v>1723</v>
      </c>
      <c r="AF199" s="79" t="b">
        <v>0</v>
      </c>
      <c r="AG199" s="79" t="s">
        <v>1727</v>
      </c>
      <c r="AH199" s="79"/>
      <c r="AI199" s="85" t="s">
        <v>1711</v>
      </c>
      <c r="AJ199" s="79" t="b">
        <v>0</v>
      </c>
      <c r="AK199" s="79">
        <v>0</v>
      </c>
      <c r="AL199" s="85" t="s">
        <v>1711</v>
      </c>
      <c r="AM199" s="79" t="s">
        <v>1736</v>
      </c>
      <c r="AN199" s="79" t="b">
        <v>0</v>
      </c>
      <c r="AO199" s="85" t="s">
        <v>1502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3</v>
      </c>
      <c r="BK199" s="49">
        <v>100</v>
      </c>
      <c r="BL199" s="48">
        <v>3</v>
      </c>
    </row>
    <row r="200" spans="1:64" ht="15">
      <c r="A200" s="64" t="s">
        <v>325</v>
      </c>
      <c r="B200" s="64" t="s">
        <v>325</v>
      </c>
      <c r="C200" s="65" t="s">
        <v>4079</v>
      </c>
      <c r="D200" s="66">
        <v>6</v>
      </c>
      <c r="E200" s="67" t="s">
        <v>136</v>
      </c>
      <c r="F200" s="68">
        <v>25.142857142857142</v>
      </c>
      <c r="G200" s="65"/>
      <c r="H200" s="69"/>
      <c r="I200" s="70"/>
      <c r="J200" s="70"/>
      <c r="K200" s="34" t="s">
        <v>65</v>
      </c>
      <c r="L200" s="77">
        <v>200</v>
      </c>
      <c r="M200" s="77"/>
      <c r="N200" s="72"/>
      <c r="O200" s="79" t="s">
        <v>176</v>
      </c>
      <c r="P200" s="81">
        <v>43627.668344907404</v>
      </c>
      <c r="Q200" s="79" t="s">
        <v>525</v>
      </c>
      <c r="R200" s="79"/>
      <c r="S200" s="79"/>
      <c r="T200" s="79" t="s">
        <v>762</v>
      </c>
      <c r="U200" s="79"/>
      <c r="V200" s="83" t="s">
        <v>921</v>
      </c>
      <c r="W200" s="81">
        <v>43627.668344907404</v>
      </c>
      <c r="X200" s="83" t="s">
        <v>1137</v>
      </c>
      <c r="Y200" s="79"/>
      <c r="Z200" s="79"/>
      <c r="AA200" s="85" t="s">
        <v>1508</v>
      </c>
      <c r="AB200" s="79"/>
      <c r="AC200" s="79" t="b">
        <v>0</v>
      </c>
      <c r="AD200" s="79">
        <v>2</v>
      </c>
      <c r="AE200" s="85" t="s">
        <v>1711</v>
      </c>
      <c r="AF200" s="79" t="b">
        <v>0</v>
      </c>
      <c r="AG200" s="79" t="s">
        <v>1727</v>
      </c>
      <c r="AH200" s="79"/>
      <c r="AI200" s="85" t="s">
        <v>1711</v>
      </c>
      <c r="AJ200" s="79" t="b">
        <v>0</v>
      </c>
      <c r="AK200" s="79">
        <v>0</v>
      </c>
      <c r="AL200" s="85" t="s">
        <v>1711</v>
      </c>
      <c r="AM200" s="79" t="s">
        <v>1736</v>
      </c>
      <c r="AN200" s="79" t="b">
        <v>0</v>
      </c>
      <c r="AO200" s="85" t="s">
        <v>1508</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23</v>
      </c>
      <c r="BK200" s="49">
        <v>100</v>
      </c>
      <c r="BL200" s="48">
        <v>23</v>
      </c>
    </row>
    <row r="201" spans="1:64" ht="15">
      <c r="A201" s="64" t="s">
        <v>325</v>
      </c>
      <c r="B201" s="64" t="s">
        <v>325</v>
      </c>
      <c r="C201" s="65" t="s">
        <v>4079</v>
      </c>
      <c r="D201" s="66">
        <v>6</v>
      </c>
      <c r="E201" s="67" t="s">
        <v>136</v>
      </c>
      <c r="F201" s="68">
        <v>25.142857142857142</v>
      </c>
      <c r="G201" s="65"/>
      <c r="H201" s="69"/>
      <c r="I201" s="70"/>
      <c r="J201" s="70"/>
      <c r="K201" s="34" t="s">
        <v>65</v>
      </c>
      <c r="L201" s="77">
        <v>201</v>
      </c>
      <c r="M201" s="77"/>
      <c r="N201" s="72"/>
      <c r="O201" s="79" t="s">
        <v>176</v>
      </c>
      <c r="P201" s="81">
        <v>43627.66914351852</v>
      </c>
      <c r="Q201" s="79" t="s">
        <v>526</v>
      </c>
      <c r="R201" s="79"/>
      <c r="S201" s="79"/>
      <c r="T201" s="79" t="s">
        <v>745</v>
      </c>
      <c r="U201" s="79"/>
      <c r="V201" s="83" t="s">
        <v>921</v>
      </c>
      <c r="W201" s="81">
        <v>43627.66914351852</v>
      </c>
      <c r="X201" s="83" t="s">
        <v>1138</v>
      </c>
      <c r="Y201" s="79"/>
      <c r="Z201" s="79"/>
      <c r="AA201" s="85" t="s">
        <v>1509</v>
      </c>
      <c r="AB201" s="79"/>
      <c r="AC201" s="79" t="b">
        <v>0</v>
      </c>
      <c r="AD201" s="79">
        <v>2</v>
      </c>
      <c r="AE201" s="85" t="s">
        <v>1711</v>
      </c>
      <c r="AF201" s="79" t="b">
        <v>0</v>
      </c>
      <c r="AG201" s="79" t="s">
        <v>1727</v>
      </c>
      <c r="AH201" s="79"/>
      <c r="AI201" s="85" t="s">
        <v>1711</v>
      </c>
      <c r="AJ201" s="79" t="b">
        <v>0</v>
      </c>
      <c r="AK201" s="79">
        <v>0</v>
      </c>
      <c r="AL201" s="85" t="s">
        <v>1711</v>
      </c>
      <c r="AM201" s="79" t="s">
        <v>1736</v>
      </c>
      <c r="AN201" s="79" t="b">
        <v>0</v>
      </c>
      <c r="AO201" s="85" t="s">
        <v>1509</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10</v>
      </c>
      <c r="BK201" s="49">
        <v>100</v>
      </c>
      <c r="BL201" s="48">
        <v>10</v>
      </c>
    </row>
    <row r="202" spans="1:64" ht="15">
      <c r="A202" s="64" t="s">
        <v>325</v>
      </c>
      <c r="B202" s="64" t="s">
        <v>354</v>
      </c>
      <c r="C202" s="65" t="s">
        <v>4081</v>
      </c>
      <c r="D202" s="66">
        <v>7</v>
      </c>
      <c r="E202" s="67" t="s">
        <v>136</v>
      </c>
      <c r="F202" s="68">
        <v>21.857142857142858</v>
      </c>
      <c r="G202" s="65"/>
      <c r="H202" s="69"/>
      <c r="I202" s="70"/>
      <c r="J202" s="70"/>
      <c r="K202" s="34" t="s">
        <v>65</v>
      </c>
      <c r="L202" s="77">
        <v>202</v>
      </c>
      <c r="M202" s="77"/>
      <c r="N202" s="72"/>
      <c r="O202" s="79" t="s">
        <v>379</v>
      </c>
      <c r="P202" s="81">
        <v>43627.676712962966</v>
      </c>
      <c r="Q202" s="79" t="s">
        <v>527</v>
      </c>
      <c r="R202" s="79"/>
      <c r="S202" s="79"/>
      <c r="T202" s="79" t="s">
        <v>759</v>
      </c>
      <c r="U202" s="79"/>
      <c r="V202" s="83" t="s">
        <v>921</v>
      </c>
      <c r="W202" s="81">
        <v>43627.676712962966</v>
      </c>
      <c r="X202" s="83" t="s">
        <v>1139</v>
      </c>
      <c r="Y202" s="79"/>
      <c r="Z202" s="79"/>
      <c r="AA202" s="85" t="s">
        <v>1510</v>
      </c>
      <c r="AB202" s="85" t="s">
        <v>1677</v>
      </c>
      <c r="AC202" s="79" t="b">
        <v>0</v>
      </c>
      <c r="AD202" s="79">
        <v>1</v>
      </c>
      <c r="AE202" s="85" t="s">
        <v>1713</v>
      </c>
      <c r="AF202" s="79" t="b">
        <v>0</v>
      </c>
      <c r="AG202" s="79" t="s">
        <v>1727</v>
      </c>
      <c r="AH202" s="79"/>
      <c r="AI202" s="85" t="s">
        <v>1711</v>
      </c>
      <c r="AJ202" s="79" t="b">
        <v>0</v>
      </c>
      <c r="AK202" s="79">
        <v>0</v>
      </c>
      <c r="AL202" s="85" t="s">
        <v>1711</v>
      </c>
      <c r="AM202" s="79" t="s">
        <v>1736</v>
      </c>
      <c r="AN202" s="79" t="b">
        <v>0</v>
      </c>
      <c r="AO202" s="85" t="s">
        <v>1677</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7</v>
      </c>
      <c r="BC202" s="78" t="str">
        <f>REPLACE(INDEX(GroupVertices[Group],MATCH(Edges[[#This Row],[Vertex 2]],GroupVertices[Vertex],0)),1,1,"")</f>
        <v>1</v>
      </c>
      <c r="BD202" s="48">
        <v>0</v>
      </c>
      <c r="BE202" s="49">
        <v>0</v>
      </c>
      <c r="BF202" s="48">
        <v>1</v>
      </c>
      <c r="BG202" s="49">
        <v>4.545454545454546</v>
      </c>
      <c r="BH202" s="48">
        <v>0</v>
      </c>
      <c r="BI202" s="49">
        <v>0</v>
      </c>
      <c r="BJ202" s="48">
        <v>21</v>
      </c>
      <c r="BK202" s="49">
        <v>95.45454545454545</v>
      </c>
      <c r="BL202" s="48">
        <v>22</v>
      </c>
    </row>
    <row r="203" spans="1:64" ht="15">
      <c r="A203" s="64" t="s">
        <v>325</v>
      </c>
      <c r="B203" s="64" t="s">
        <v>354</v>
      </c>
      <c r="C203" s="65" t="s">
        <v>4081</v>
      </c>
      <c r="D203" s="66">
        <v>7</v>
      </c>
      <c r="E203" s="67" t="s">
        <v>136</v>
      </c>
      <c r="F203" s="68">
        <v>21.857142857142858</v>
      </c>
      <c r="G203" s="65"/>
      <c r="H203" s="69"/>
      <c r="I203" s="70"/>
      <c r="J203" s="70"/>
      <c r="K203" s="34" t="s">
        <v>65</v>
      </c>
      <c r="L203" s="77">
        <v>203</v>
      </c>
      <c r="M203" s="77"/>
      <c r="N203" s="72"/>
      <c r="O203" s="79" t="s">
        <v>379</v>
      </c>
      <c r="P203" s="81">
        <v>43627.684895833336</v>
      </c>
      <c r="Q203" s="79" t="s">
        <v>528</v>
      </c>
      <c r="R203" s="79"/>
      <c r="S203" s="79"/>
      <c r="T203" s="79" t="s">
        <v>763</v>
      </c>
      <c r="U203" s="79"/>
      <c r="V203" s="83" t="s">
        <v>921</v>
      </c>
      <c r="W203" s="81">
        <v>43627.684895833336</v>
      </c>
      <c r="X203" s="83" t="s">
        <v>1140</v>
      </c>
      <c r="Y203" s="79"/>
      <c r="Z203" s="79"/>
      <c r="AA203" s="85" t="s">
        <v>1511</v>
      </c>
      <c r="AB203" s="85" t="s">
        <v>1678</v>
      </c>
      <c r="AC203" s="79" t="b">
        <v>0</v>
      </c>
      <c r="AD203" s="79">
        <v>6</v>
      </c>
      <c r="AE203" s="85" t="s">
        <v>1713</v>
      </c>
      <c r="AF203" s="79" t="b">
        <v>0</v>
      </c>
      <c r="AG203" s="79" t="s">
        <v>1727</v>
      </c>
      <c r="AH203" s="79"/>
      <c r="AI203" s="85" t="s">
        <v>1711</v>
      </c>
      <c r="AJ203" s="79" t="b">
        <v>0</v>
      </c>
      <c r="AK203" s="79">
        <v>0</v>
      </c>
      <c r="AL203" s="85" t="s">
        <v>1711</v>
      </c>
      <c r="AM203" s="79" t="s">
        <v>1736</v>
      </c>
      <c r="AN203" s="79" t="b">
        <v>0</v>
      </c>
      <c r="AO203" s="85" t="s">
        <v>1678</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7</v>
      </c>
      <c r="BC203" s="78" t="str">
        <f>REPLACE(INDEX(GroupVertices[Group],MATCH(Edges[[#This Row],[Vertex 2]],GroupVertices[Vertex],0)),1,1,"")</f>
        <v>1</v>
      </c>
      <c r="BD203" s="48">
        <v>0</v>
      </c>
      <c r="BE203" s="49">
        <v>0</v>
      </c>
      <c r="BF203" s="48">
        <v>0</v>
      </c>
      <c r="BG203" s="49">
        <v>0</v>
      </c>
      <c r="BH203" s="48">
        <v>0</v>
      </c>
      <c r="BI203" s="49">
        <v>0</v>
      </c>
      <c r="BJ203" s="48">
        <v>31</v>
      </c>
      <c r="BK203" s="49">
        <v>100</v>
      </c>
      <c r="BL203" s="48">
        <v>31</v>
      </c>
    </row>
    <row r="204" spans="1:64" ht="15">
      <c r="A204" s="64" t="s">
        <v>325</v>
      </c>
      <c r="B204" s="64" t="s">
        <v>354</v>
      </c>
      <c r="C204" s="65" t="s">
        <v>4081</v>
      </c>
      <c r="D204" s="66">
        <v>7</v>
      </c>
      <c r="E204" s="67" t="s">
        <v>136</v>
      </c>
      <c r="F204" s="68">
        <v>21.857142857142858</v>
      </c>
      <c r="G204" s="65"/>
      <c r="H204" s="69"/>
      <c r="I204" s="70"/>
      <c r="J204" s="70"/>
      <c r="K204" s="34" t="s">
        <v>65</v>
      </c>
      <c r="L204" s="77">
        <v>204</v>
      </c>
      <c r="M204" s="77"/>
      <c r="N204" s="72"/>
      <c r="O204" s="79" t="s">
        <v>379</v>
      </c>
      <c r="P204" s="81">
        <v>43627.696377314816</v>
      </c>
      <c r="Q204" s="79" t="s">
        <v>529</v>
      </c>
      <c r="R204" s="79"/>
      <c r="S204" s="79"/>
      <c r="T204" s="79" t="s">
        <v>759</v>
      </c>
      <c r="U204" s="79"/>
      <c r="V204" s="83" t="s">
        <v>921</v>
      </c>
      <c r="W204" s="81">
        <v>43627.696377314816</v>
      </c>
      <c r="X204" s="83" t="s">
        <v>1141</v>
      </c>
      <c r="Y204" s="79"/>
      <c r="Z204" s="79"/>
      <c r="AA204" s="85" t="s">
        <v>1512</v>
      </c>
      <c r="AB204" s="85" t="s">
        <v>1680</v>
      </c>
      <c r="AC204" s="79" t="b">
        <v>0</v>
      </c>
      <c r="AD204" s="79">
        <v>10</v>
      </c>
      <c r="AE204" s="85" t="s">
        <v>1713</v>
      </c>
      <c r="AF204" s="79" t="b">
        <v>0</v>
      </c>
      <c r="AG204" s="79" t="s">
        <v>1727</v>
      </c>
      <c r="AH204" s="79"/>
      <c r="AI204" s="85" t="s">
        <v>1711</v>
      </c>
      <c r="AJ204" s="79" t="b">
        <v>0</v>
      </c>
      <c r="AK204" s="79">
        <v>0</v>
      </c>
      <c r="AL204" s="85" t="s">
        <v>1711</v>
      </c>
      <c r="AM204" s="79" t="s">
        <v>1736</v>
      </c>
      <c r="AN204" s="79" t="b">
        <v>0</v>
      </c>
      <c r="AO204" s="85" t="s">
        <v>1680</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7</v>
      </c>
      <c r="BC204" s="78" t="str">
        <f>REPLACE(INDEX(GroupVertices[Group],MATCH(Edges[[#This Row],[Vertex 2]],GroupVertices[Vertex],0)),1,1,"")</f>
        <v>1</v>
      </c>
      <c r="BD204" s="48">
        <v>3</v>
      </c>
      <c r="BE204" s="49">
        <v>14.285714285714286</v>
      </c>
      <c r="BF204" s="48">
        <v>1</v>
      </c>
      <c r="BG204" s="49">
        <v>4.761904761904762</v>
      </c>
      <c r="BH204" s="48">
        <v>0</v>
      </c>
      <c r="BI204" s="49">
        <v>0</v>
      </c>
      <c r="BJ204" s="48">
        <v>17</v>
      </c>
      <c r="BK204" s="49">
        <v>80.95238095238095</v>
      </c>
      <c r="BL204" s="48">
        <v>21</v>
      </c>
    </row>
    <row r="205" spans="1:64" ht="15">
      <c r="A205" s="64" t="s">
        <v>325</v>
      </c>
      <c r="B205" s="64" t="s">
        <v>354</v>
      </c>
      <c r="C205" s="65" t="s">
        <v>4081</v>
      </c>
      <c r="D205" s="66">
        <v>7</v>
      </c>
      <c r="E205" s="67" t="s">
        <v>136</v>
      </c>
      <c r="F205" s="68">
        <v>21.857142857142858</v>
      </c>
      <c r="G205" s="65"/>
      <c r="H205" s="69"/>
      <c r="I205" s="70"/>
      <c r="J205" s="70"/>
      <c r="K205" s="34" t="s">
        <v>65</v>
      </c>
      <c r="L205" s="77">
        <v>205</v>
      </c>
      <c r="M205" s="77"/>
      <c r="N205" s="72"/>
      <c r="O205" s="79" t="s">
        <v>379</v>
      </c>
      <c r="P205" s="81">
        <v>43627.70408564815</v>
      </c>
      <c r="Q205" s="79" t="s">
        <v>530</v>
      </c>
      <c r="R205" s="79"/>
      <c r="S205" s="79"/>
      <c r="T205" s="79" t="s">
        <v>759</v>
      </c>
      <c r="U205" s="79"/>
      <c r="V205" s="83" t="s">
        <v>921</v>
      </c>
      <c r="W205" s="81">
        <v>43627.70408564815</v>
      </c>
      <c r="X205" s="83" t="s">
        <v>1142</v>
      </c>
      <c r="Y205" s="79"/>
      <c r="Z205" s="79"/>
      <c r="AA205" s="85" t="s">
        <v>1513</v>
      </c>
      <c r="AB205" s="85" t="s">
        <v>1681</v>
      </c>
      <c r="AC205" s="79" t="b">
        <v>0</v>
      </c>
      <c r="AD205" s="79">
        <v>2</v>
      </c>
      <c r="AE205" s="85" t="s">
        <v>1713</v>
      </c>
      <c r="AF205" s="79" t="b">
        <v>0</v>
      </c>
      <c r="AG205" s="79" t="s">
        <v>1727</v>
      </c>
      <c r="AH205" s="79"/>
      <c r="AI205" s="85" t="s">
        <v>1711</v>
      </c>
      <c r="AJ205" s="79" t="b">
        <v>0</v>
      </c>
      <c r="AK205" s="79">
        <v>0</v>
      </c>
      <c r="AL205" s="85" t="s">
        <v>1711</v>
      </c>
      <c r="AM205" s="79" t="s">
        <v>1736</v>
      </c>
      <c r="AN205" s="79" t="b">
        <v>0</v>
      </c>
      <c r="AO205" s="85" t="s">
        <v>1681</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7</v>
      </c>
      <c r="BC205" s="78" t="str">
        <f>REPLACE(INDEX(GroupVertices[Group],MATCH(Edges[[#This Row],[Vertex 2]],GroupVertices[Vertex],0)),1,1,"")</f>
        <v>1</v>
      </c>
      <c r="BD205" s="48">
        <v>0</v>
      </c>
      <c r="BE205" s="49">
        <v>0</v>
      </c>
      <c r="BF205" s="48">
        <v>2</v>
      </c>
      <c r="BG205" s="49">
        <v>4.166666666666667</v>
      </c>
      <c r="BH205" s="48">
        <v>0</v>
      </c>
      <c r="BI205" s="49">
        <v>0</v>
      </c>
      <c r="BJ205" s="48">
        <v>46</v>
      </c>
      <c r="BK205" s="49">
        <v>95.83333333333333</v>
      </c>
      <c r="BL205" s="48">
        <v>48</v>
      </c>
    </row>
    <row r="206" spans="1:64" ht="15">
      <c r="A206" s="64" t="s">
        <v>325</v>
      </c>
      <c r="B206" s="64" t="s">
        <v>354</v>
      </c>
      <c r="C206" s="65" t="s">
        <v>4081</v>
      </c>
      <c r="D206" s="66">
        <v>7</v>
      </c>
      <c r="E206" s="67" t="s">
        <v>136</v>
      </c>
      <c r="F206" s="68">
        <v>21.857142857142858</v>
      </c>
      <c r="G206" s="65"/>
      <c r="H206" s="69"/>
      <c r="I206" s="70"/>
      <c r="J206" s="70"/>
      <c r="K206" s="34" t="s">
        <v>65</v>
      </c>
      <c r="L206" s="77">
        <v>206</v>
      </c>
      <c r="M206" s="77"/>
      <c r="N206" s="72"/>
      <c r="O206" s="79" t="s">
        <v>379</v>
      </c>
      <c r="P206" s="81">
        <v>43627.70988425926</v>
      </c>
      <c r="Q206" s="79" t="s">
        <v>531</v>
      </c>
      <c r="R206" s="79"/>
      <c r="S206" s="79"/>
      <c r="T206" s="79" t="s">
        <v>759</v>
      </c>
      <c r="U206" s="79"/>
      <c r="V206" s="83" t="s">
        <v>921</v>
      </c>
      <c r="W206" s="81">
        <v>43627.70988425926</v>
      </c>
      <c r="X206" s="83" t="s">
        <v>1143</v>
      </c>
      <c r="Y206" s="79"/>
      <c r="Z206" s="79"/>
      <c r="AA206" s="85" t="s">
        <v>1514</v>
      </c>
      <c r="AB206" s="85" t="s">
        <v>1682</v>
      </c>
      <c r="AC206" s="79" t="b">
        <v>0</v>
      </c>
      <c r="AD206" s="79">
        <v>2</v>
      </c>
      <c r="AE206" s="85" t="s">
        <v>1713</v>
      </c>
      <c r="AF206" s="79" t="b">
        <v>0</v>
      </c>
      <c r="AG206" s="79" t="s">
        <v>1727</v>
      </c>
      <c r="AH206" s="79"/>
      <c r="AI206" s="85" t="s">
        <v>1711</v>
      </c>
      <c r="AJ206" s="79" t="b">
        <v>0</v>
      </c>
      <c r="AK206" s="79">
        <v>0</v>
      </c>
      <c r="AL206" s="85" t="s">
        <v>1711</v>
      </c>
      <c r="AM206" s="79" t="s">
        <v>1736</v>
      </c>
      <c r="AN206" s="79" t="b">
        <v>0</v>
      </c>
      <c r="AO206" s="85" t="s">
        <v>1682</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7</v>
      </c>
      <c r="BC206" s="78" t="str">
        <f>REPLACE(INDEX(GroupVertices[Group],MATCH(Edges[[#This Row],[Vertex 2]],GroupVertices[Vertex],0)),1,1,"")</f>
        <v>1</v>
      </c>
      <c r="BD206" s="48">
        <v>6</v>
      </c>
      <c r="BE206" s="49">
        <v>15.789473684210526</v>
      </c>
      <c r="BF206" s="48">
        <v>0</v>
      </c>
      <c r="BG206" s="49">
        <v>0</v>
      </c>
      <c r="BH206" s="48">
        <v>0</v>
      </c>
      <c r="BI206" s="49">
        <v>0</v>
      </c>
      <c r="BJ206" s="48">
        <v>32</v>
      </c>
      <c r="BK206" s="49">
        <v>84.21052631578948</v>
      </c>
      <c r="BL206" s="48">
        <v>38</v>
      </c>
    </row>
    <row r="207" spans="1:64" ht="15">
      <c r="A207" s="64" t="s">
        <v>325</v>
      </c>
      <c r="B207" s="64" t="s">
        <v>354</v>
      </c>
      <c r="C207" s="65" t="s">
        <v>4076</v>
      </c>
      <c r="D207" s="66">
        <v>3</v>
      </c>
      <c r="E207" s="67" t="s">
        <v>132</v>
      </c>
      <c r="F207" s="68">
        <v>35</v>
      </c>
      <c r="G207" s="65"/>
      <c r="H207" s="69"/>
      <c r="I207" s="70"/>
      <c r="J207" s="70"/>
      <c r="K207" s="34" t="s">
        <v>65</v>
      </c>
      <c r="L207" s="77">
        <v>207</v>
      </c>
      <c r="M207" s="77"/>
      <c r="N207" s="72"/>
      <c r="O207" s="79" t="s">
        <v>378</v>
      </c>
      <c r="P207" s="81">
        <v>43627.71263888889</v>
      </c>
      <c r="Q207" s="79" t="s">
        <v>532</v>
      </c>
      <c r="R207" s="79"/>
      <c r="S207" s="79"/>
      <c r="T207" s="79" t="s">
        <v>764</v>
      </c>
      <c r="U207" s="79"/>
      <c r="V207" s="83" t="s">
        <v>921</v>
      </c>
      <c r="W207" s="81">
        <v>43627.71263888889</v>
      </c>
      <c r="X207" s="83" t="s">
        <v>1144</v>
      </c>
      <c r="Y207" s="79"/>
      <c r="Z207" s="79"/>
      <c r="AA207" s="85" t="s">
        <v>1515</v>
      </c>
      <c r="AB207" s="79"/>
      <c r="AC207" s="79" t="b">
        <v>0</v>
      </c>
      <c r="AD207" s="79">
        <v>3</v>
      </c>
      <c r="AE207" s="85" t="s">
        <v>1711</v>
      </c>
      <c r="AF207" s="79" t="b">
        <v>0</v>
      </c>
      <c r="AG207" s="79" t="s">
        <v>1727</v>
      </c>
      <c r="AH207" s="79"/>
      <c r="AI207" s="85" t="s">
        <v>1711</v>
      </c>
      <c r="AJ207" s="79" t="b">
        <v>0</v>
      </c>
      <c r="AK207" s="79">
        <v>0</v>
      </c>
      <c r="AL207" s="85" t="s">
        <v>1711</v>
      </c>
      <c r="AM207" s="79" t="s">
        <v>1736</v>
      </c>
      <c r="AN207" s="79" t="b">
        <v>0</v>
      </c>
      <c r="AO207" s="85" t="s">
        <v>1515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1</v>
      </c>
      <c r="BD207" s="48">
        <v>2</v>
      </c>
      <c r="BE207" s="49">
        <v>10.526315789473685</v>
      </c>
      <c r="BF207" s="48">
        <v>0</v>
      </c>
      <c r="BG207" s="49">
        <v>0</v>
      </c>
      <c r="BH207" s="48">
        <v>0</v>
      </c>
      <c r="BI207" s="49">
        <v>0</v>
      </c>
      <c r="BJ207" s="48">
        <v>17</v>
      </c>
      <c r="BK207" s="49">
        <v>89.47368421052632</v>
      </c>
      <c r="BL207" s="48">
        <v>19</v>
      </c>
    </row>
    <row r="208" spans="1:64" ht="15">
      <c r="A208" s="64" t="s">
        <v>325</v>
      </c>
      <c r="B208" s="64" t="s">
        <v>325</v>
      </c>
      <c r="C208" s="65" t="s">
        <v>4079</v>
      </c>
      <c r="D208" s="66">
        <v>6</v>
      </c>
      <c r="E208" s="67" t="s">
        <v>136</v>
      </c>
      <c r="F208" s="68">
        <v>25.142857142857142</v>
      </c>
      <c r="G208" s="65"/>
      <c r="H208" s="69"/>
      <c r="I208" s="70"/>
      <c r="J208" s="70"/>
      <c r="K208" s="34" t="s">
        <v>65</v>
      </c>
      <c r="L208" s="77">
        <v>208</v>
      </c>
      <c r="M208" s="77"/>
      <c r="N208" s="72"/>
      <c r="O208" s="79" t="s">
        <v>176</v>
      </c>
      <c r="P208" s="81">
        <v>43634.77699074074</v>
      </c>
      <c r="Q208" s="79" t="s">
        <v>533</v>
      </c>
      <c r="R208" s="83" t="s">
        <v>692</v>
      </c>
      <c r="S208" s="79" t="s">
        <v>732</v>
      </c>
      <c r="T208" s="79" t="s">
        <v>745</v>
      </c>
      <c r="U208" s="79"/>
      <c r="V208" s="83" t="s">
        <v>921</v>
      </c>
      <c r="W208" s="81">
        <v>43634.77699074074</v>
      </c>
      <c r="X208" s="83" t="s">
        <v>1145</v>
      </c>
      <c r="Y208" s="79"/>
      <c r="Z208" s="79"/>
      <c r="AA208" s="85" t="s">
        <v>1516</v>
      </c>
      <c r="AB208" s="79"/>
      <c r="AC208" s="79" t="b">
        <v>0</v>
      </c>
      <c r="AD208" s="79">
        <v>0</v>
      </c>
      <c r="AE208" s="85" t="s">
        <v>1711</v>
      </c>
      <c r="AF208" s="79" t="b">
        <v>0</v>
      </c>
      <c r="AG208" s="79" t="s">
        <v>1727</v>
      </c>
      <c r="AH208" s="79"/>
      <c r="AI208" s="85" t="s">
        <v>1711</v>
      </c>
      <c r="AJ208" s="79" t="b">
        <v>0</v>
      </c>
      <c r="AK208" s="79">
        <v>0</v>
      </c>
      <c r="AL208" s="85" t="s">
        <v>1711</v>
      </c>
      <c r="AM208" s="79" t="s">
        <v>1736</v>
      </c>
      <c r="AN208" s="79" t="b">
        <v>0</v>
      </c>
      <c r="AO208" s="85" t="s">
        <v>1516</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7</v>
      </c>
      <c r="BC208" s="78" t="str">
        <f>REPLACE(INDEX(GroupVertices[Group],MATCH(Edges[[#This Row],[Vertex 2]],GroupVertices[Vertex],0)),1,1,"")</f>
        <v>7</v>
      </c>
      <c r="BD208" s="48">
        <v>2</v>
      </c>
      <c r="BE208" s="49">
        <v>11.764705882352942</v>
      </c>
      <c r="BF208" s="48">
        <v>0</v>
      </c>
      <c r="BG208" s="49">
        <v>0</v>
      </c>
      <c r="BH208" s="48">
        <v>0</v>
      </c>
      <c r="BI208" s="49">
        <v>0</v>
      </c>
      <c r="BJ208" s="48">
        <v>15</v>
      </c>
      <c r="BK208" s="49">
        <v>88.23529411764706</v>
      </c>
      <c r="BL208" s="48">
        <v>17</v>
      </c>
    </row>
    <row r="209" spans="1:64" ht="15">
      <c r="A209" s="64" t="s">
        <v>325</v>
      </c>
      <c r="B209" s="64" t="s">
        <v>325</v>
      </c>
      <c r="C209" s="65" t="s">
        <v>4079</v>
      </c>
      <c r="D209" s="66">
        <v>6</v>
      </c>
      <c r="E209" s="67" t="s">
        <v>136</v>
      </c>
      <c r="F209" s="68">
        <v>25.142857142857142</v>
      </c>
      <c r="G209" s="65"/>
      <c r="H209" s="69"/>
      <c r="I209" s="70"/>
      <c r="J209" s="70"/>
      <c r="K209" s="34" t="s">
        <v>65</v>
      </c>
      <c r="L209" s="77">
        <v>209</v>
      </c>
      <c r="M209" s="77"/>
      <c r="N209" s="72"/>
      <c r="O209" s="79" t="s">
        <v>176</v>
      </c>
      <c r="P209" s="81">
        <v>43635.82579861111</v>
      </c>
      <c r="Q209" s="79" t="s">
        <v>534</v>
      </c>
      <c r="R209" s="83" t="s">
        <v>702</v>
      </c>
      <c r="S209" s="79" t="s">
        <v>738</v>
      </c>
      <c r="T209" s="79" t="s">
        <v>765</v>
      </c>
      <c r="U209" s="79"/>
      <c r="V209" s="83" t="s">
        <v>921</v>
      </c>
      <c r="W209" s="81">
        <v>43635.82579861111</v>
      </c>
      <c r="X209" s="83" t="s">
        <v>1146</v>
      </c>
      <c r="Y209" s="79"/>
      <c r="Z209" s="79"/>
      <c r="AA209" s="85" t="s">
        <v>1517</v>
      </c>
      <c r="AB209" s="79"/>
      <c r="AC209" s="79" t="b">
        <v>0</v>
      </c>
      <c r="AD209" s="79">
        <v>0</v>
      </c>
      <c r="AE209" s="85" t="s">
        <v>1711</v>
      </c>
      <c r="AF209" s="79" t="b">
        <v>0</v>
      </c>
      <c r="AG209" s="79" t="s">
        <v>1727</v>
      </c>
      <c r="AH209" s="79"/>
      <c r="AI209" s="85" t="s">
        <v>1711</v>
      </c>
      <c r="AJ209" s="79" t="b">
        <v>0</v>
      </c>
      <c r="AK209" s="79">
        <v>0</v>
      </c>
      <c r="AL209" s="85" t="s">
        <v>1711</v>
      </c>
      <c r="AM209" s="79" t="s">
        <v>1752</v>
      </c>
      <c r="AN209" s="79" t="b">
        <v>0</v>
      </c>
      <c r="AO209" s="85" t="s">
        <v>1517</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7</v>
      </c>
      <c r="BC209" s="78" t="str">
        <f>REPLACE(INDEX(GroupVertices[Group],MATCH(Edges[[#This Row],[Vertex 2]],GroupVertices[Vertex],0)),1,1,"")</f>
        <v>7</v>
      </c>
      <c r="BD209" s="48">
        <v>0</v>
      </c>
      <c r="BE209" s="49">
        <v>0</v>
      </c>
      <c r="BF209" s="48">
        <v>0</v>
      </c>
      <c r="BG209" s="49">
        <v>0</v>
      </c>
      <c r="BH209" s="48">
        <v>0</v>
      </c>
      <c r="BI209" s="49">
        <v>0</v>
      </c>
      <c r="BJ209" s="48">
        <v>18</v>
      </c>
      <c r="BK209" s="49">
        <v>100</v>
      </c>
      <c r="BL209" s="48">
        <v>18</v>
      </c>
    </row>
    <row r="210" spans="1:64" ht="15">
      <c r="A210" s="64" t="s">
        <v>326</v>
      </c>
      <c r="B210" s="64" t="s">
        <v>326</v>
      </c>
      <c r="C210" s="65" t="s">
        <v>4079</v>
      </c>
      <c r="D210" s="66">
        <v>6</v>
      </c>
      <c r="E210" s="67" t="s">
        <v>136</v>
      </c>
      <c r="F210" s="68">
        <v>25.142857142857142</v>
      </c>
      <c r="G210" s="65"/>
      <c r="H210" s="69"/>
      <c r="I210" s="70"/>
      <c r="J210" s="70"/>
      <c r="K210" s="34" t="s">
        <v>65</v>
      </c>
      <c r="L210" s="77">
        <v>210</v>
      </c>
      <c r="M210" s="77"/>
      <c r="N210" s="72"/>
      <c r="O210" s="79" t="s">
        <v>176</v>
      </c>
      <c r="P210" s="81">
        <v>43632.33961805556</v>
      </c>
      <c r="Q210" s="79" t="s">
        <v>535</v>
      </c>
      <c r="R210" s="83" t="s">
        <v>687</v>
      </c>
      <c r="S210" s="79" t="s">
        <v>732</v>
      </c>
      <c r="T210" s="79" t="s">
        <v>745</v>
      </c>
      <c r="U210" s="79"/>
      <c r="V210" s="83" t="s">
        <v>922</v>
      </c>
      <c r="W210" s="81">
        <v>43632.33961805556</v>
      </c>
      <c r="X210" s="83" t="s">
        <v>1147</v>
      </c>
      <c r="Y210" s="79"/>
      <c r="Z210" s="79"/>
      <c r="AA210" s="85" t="s">
        <v>1518</v>
      </c>
      <c r="AB210" s="79"/>
      <c r="AC210" s="79" t="b">
        <v>0</v>
      </c>
      <c r="AD210" s="79">
        <v>1</v>
      </c>
      <c r="AE210" s="85" t="s">
        <v>1711</v>
      </c>
      <c r="AF210" s="79" t="b">
        <v>0</v>
      </c>
      <c r="AG210" s="79" t="s">
        <v>1727</v>
      </c>
      <c r="AH210" s="79"/>
      <c r="AI210" s="85" t="s">
        <v>1711</v>
      </c>
      <c r="AJ210" s="79" t="b">
        <v>0</v>
      </c>
      <c r="AK210" s="79">
        <v>1</v>
      </c>
      <c r="AL210" s="85" t="s">
        <v>1711</v>
      </c>
      <c r="AM210" s="79" t="s">
        <v>1742</v>
      </c>
      <c r="AN210" s="79" t="b">
        <v>0</v>
      </c>
      <c r="AO210" s="85" t="s">
        <v>1518</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11</v>
      </c>
      <c r="BC210" s="78" t="str">
        <f>REPLACE(INDEX(GroupVertices[Group],MATCH(Edges[[#This Row],[Vertex 2]],GroupVertices[Vertex],0)),1,1,"")</f>
        <v>11</v>
      </c>
      <c r="BD210" s="48">
        <v>0</v>
      </c>
      <c r="BE210" s="49">
        <v>0</v>
      </c>
      <c r="BF210" s="48">
        <v>0</v>
      </c>
      <c r="BG210" s="49">
        <v>0</v>
      </c>
      <c r="BH210" s="48">
        <v>0</v>
      </c>
      <c r="BI210" s="49">
        <v>0</v>
      </c>
      <c r="BJ210" s="48">
        <v>5</v>
      </c>
      <c r="BK210" s="49">
        <v>100</v>
      </c>
      <c r="BL210" s="48">
        <v>5</v>
      </c>
    </row>
    <row r="211" spans="1:64" ht="15">
      <c r="A211" s="64" t="s">
        <v>326</v>
      </c>
      <c r="B211" s="64" t="s">
        <v>326</v>
      </c>
      <c r="C211" s="65" t="s">
        <v>4079</v>
      </c>
      <c r="D211" s="66">
        <v>6</v>
      </c>
      <c r="E211" s="67" t="s">
        <v>136</v>
      </c>
      <c r="F211" s="68">
        <v>25.142857142857142</v>
      </c>
      <c r="G211" s="65"/>
      <c r="H211" s="69"/>
      <c r="I211" s="70"/>
      <c r="J211" s="70"/>
      <c r="K211" s="34" t="s">
        <v>65</v>
      </c>
      <c r="L211" s="77">
        <v>211</v>
      </c>
      <c r="M211" s="77"/>
      <c r="N211" s="72"/>
      <c r="O211" s="79" t="s">
        <v>176</v>
      </c>
      <c r="P211" s="81">
        <v>43634.32599537037</v>
      </c>
      <c r="Q211" s="79" t="s">
        <v>536</v>
      </c>
      <c r="R211" s="83" t="s">
        <v>691</v>
      </c>
      <c r="S211" s="79" t="s">
        <v>732</v>
      </c>
      <c r="T211" s="79" t="s">
        <v>745</v>
      </c>
      <c r="U211" s="79"/>
      <c r="V211" s="83" t="s">
        <v>922</v>
      </c>
      <c r="W211" s="81">
        <v>43634.32599537037</v>
      </c>
      <c r="X211" s="83" t="s">
        <v>1148</v>
      </c>
      <c r="Y211" s="79"/>
      <c r="Z211" s="79"/>
      <c r="AA211" s="85" t="s">
        <v>1519</v>
      </c>
      <c r="AB211" s="79"/>
      <c r="AC211" s="79" t="b">
        <v>0</v>
      </c>
      <c r="AD211" s="79">
        <v>0</v>
      </c>
      <c r="AE211" s="85" t="s">
        <v>1711</v>
      </c>
      <c r="AF211" s="79" t="b">
        <v>0</v>
      </c>
      <c r="AG211" s="79" t="s">
        <v>1727</v>
      </c>
      <c r="AH211" s="79"/>
      <c r="AI211" s="85" t="s">
        <v>1711</v>
      </c>
      <c r="AJ211" s="79" t="b">
        <v>0</v>
      </c>
      <c r="AK211" s="79">
        <v>0</v>
      </c>
      <c r="AL211" s="85" t="s">
        <v>1711</v>
      </c>
      <c r="AM211" s="79" t="s">
        <v>1742</v>
      </c>
      <c r="AN211" s="79" t="b">
        <v>0</v>
      </c>
      <c r="AO211" s="85" t="s">
        <v>1519</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11</v>
      </c>
      <c r="BC211" s="78" t="str">
        <f>REPLACE(INDEX(GroupVertices[Group],MATCH(Edges[[#This Row],[Vertex 2]],GroupVertices[Vertex],0)),1,1,"")</f>
        <v>11</v>
      </c>
      <c r="BD211" s="48">
        <v>1</v>
      </c>
      <c r="BE211" s="49">
        <v>14.285714285714286</v>
      </c>
      <c r="BF211" s="48">
        <v>0</v>
      </c>
      <c r="BG211" s="49">
        <v>0</v>
      </c>
      <c r="BH211" s="48">
        <v>0</v>
      </c>
      <c r="BI211" s="49">
        <v>0</v>
      </c>
      <c r="BJ211" s="48">
        <v>6</v>
      </c>
      <c r="BK211" s="49">
        <v>85.71428571428571</v>
      </c>
      <c r="BL211" s="48">
        <v>7</v>
      </c>
    </row>
    <row r="212" spans="1:64" ht="15">
      <c r="A212" s="64" t="s">
        <v>326</v>
      </c>
      <c r="B212" s="64" t="s">
        <v>326</v>
      </c>
      <c r="C212" s="65" t="s">
        <v>4079</v>
      </c>
      <c r="D212" s="66">
        <v>6</v>
      </c>
      <c r="E212" s="67" t="s">
        <v>136</v>
      </c>
      <c r="F212" s="68">
        <v>25.142857142857142</v>
      </c>
      <c r="G212" s="65"/>
      <c r="H212" s="69"/>
      <c r="I212" s="70"/>
      <c r="J212" s="70"/>
      <c r="K212" s="34" t="s">
        <v>65</v>
      </c>
      <c r="L212" s="77">
        <v>212</v>
      </c>
      <c r="M212" s="77"/>
      <c r="N212" s="72"/>
      <c r="O212" s="79" t="s">
        <v>176</v>
      </c>
      <c r="P212" s="81">
        <v>43634.9458912037</v>
      </c>
      <c r="Q212" s="79" t="s">
        <v>537</v>
      </c>
      <c r="R212" s="83" t="s">
        <v>686</v>
      </c>
      <c r="S212" s="79" t="s">
        <v>732</v>
      </c>
      <c r="T212" s="79" t="s">
        <v>745</v>
      </c>
      <c r="U212" s="83" t="s">
        <v>815</v>
      </c>
      <c r="V212" s="83" t="s">
        <v>815</v>
      </c>
      <c r="W212" s="81">
        <v>43634.9458912037</v>
      </c>
      <c r="X212" s="83" t="s">
        <v>1149</v>
      </c>
      <c r="Y212" s="79"/>
      <c r="Z212" s="79"/>
      <c r="AA212" s="85" t="s">
        <v>1520</v>
      </c>
      <c r="AB212" s="79"/>
      <c r="AC212" s="79" t="b">
        <v>0</v>
      </c>
      <c r="AD212" s="79">
        <v>0</v>
      </c>
      <c r="AE212" s="85" t="s">
        <v>1711</v>
      </c>
      <c r="AF212" s="79" t="b">
        <v>0</v>
      </c>
      <c r="AG212" s="79" t="s">
        <v>1727</v>
      </c>
      <c r="AH212" s="79"/>
      <c r="AI212" s="85" t="s">
        <v>1711</v>
      </c>
      <c r="AJ212" s="79" t="b">
        <v>0</v>
      </c>
      <c r="AK212" s="79">
        <v>0</v>
      </c>
      <c r="AL212" s="85" t="s">
        <v>1711</v>
      </c>
      <c r="AM212" s="79" t="s">
        <v>737</v>
      </c>
      <c r="AN212" s="79" t="b">
        <v>0</v>
      </c>
      <c r="AO212" s="85" t="s">
        <v>1520</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11</v>
      </c>
      <c r="BC212" s="78" t="str">
        <f>REPLACE(INDEX(GroupVertices[Group],MATCH(Edges[[#This Row],[Vertex 2]],GroupVertices[Vertex],0)),1,1,"")</f>
        <v>11</v>
      </c>
      <c r="BD212" s="48">
        <v>0</v>
      </c>
      <c r="BE212" s="49">
        <v>0</v>
      </c>
      <c r="BF212" s="48">
        <v>0</v>
      </c>
      <c r="BG212" s="49">
        <v>0</v>
      </c>
      <c r="BH212" s="48">
        <v>0</v>
      </c>
      <c r="BI212" s="49">
        <v>0</v>
      </c>
      <c r="BJ212" s="48">
        <v>5</v>
      </c>
      <c r="BK212" s="49">
        <v>100</v>
      </c>
      <c r="BL212" s="48">
        <v>5</v>
      </c>
    </row>
    <row r="213" spans="1:64" ht="15">
      <c r="A213" s="64" t="s">
        <v>326</v>
      </c>
      <c r="B213" s="64" t="s">
        <v>326</v>
      </c>
      <c r="C213" s="65" t="s">
        <v>4079</v>
      </c>
      <c r="D213" s="66">
        <v>6</v>
      </c>
      <c r="E213" s="67" t="s">
        <v>136</v>
      </c>
      <c r="F213" s="68">
        <v>25.142857142857142</v>
      </c>
      <c r="G213" s="65"/>
      <c r="H213" s="69"/>
      <c r="I213" s="70"/>
      <c r="J213" s="70"/>
      <c r="K213" s="34" t="s">
        <v>65</v>
      </c>
      <c r="L213" s="77">
        <v>213</v>
      </c>
      <c r="M213" s="77"/>
      <c r="N213" s="72"/>
      <c r="O213" s="79" t="s">
        <v>176</v>
      </c>
      <c r="P213" s="81">
        <v>43636.11949074074</v>
      </c>
      <c r="Q213" s="79" t="s">
        <v>538</v>
      </c>
      <c r="R213" s="83" t="s">
        <v>692</v>
      </c>
      <c r="S213" s="79" t="s">
        <v>732</v>
      </c>
      <c r="T213" s="79" t="s">
        <v>745</v>
      </c>
      <c r="U213" s="83" t="s">
        <v>816</v>
      </c>
      <c r="V213" s="83" t="s">
        <v>816</v>
      </c>
      <c r="W213" s="81">
        <v>43636.11949074074</v>
      </c>
      <c r="X213" s="83" t="s">
        <v>1150</v>
      </c>
      <c r="Y213" s="79"/>
      <c r="Z213" s="79"/>
      <c r="AA213" s="85" t="s">
        <v>1521</v>
      </c>
      <c r="AB213" s="79"/>
      <c r="AC213" s="79" t="b">
        <v>0</v>
      </c>
      <c r="AD213" s="79">
        <v>0</v>
      </c>
      <c r="AE213" s="85" t="s">
        <v>1711</v>
      </c>
      <c r="AF213" s="79" t="b">
        <v>0</v>
      </c>
      <c r="AG213" s="79" t="s">
        <v>1727</v>
      </c>
      <c r="AH213" s="79"/>
      <c r="AI213" s="85" t="s">
        <v>1711</v>
      </c>
      <c r="AJ213" s="79" t="b">
        <v>0</v>
      </c>
      <c r="AK213" s="79">
        <v>0</v>
      </c>
      <c r="AL213" s="85" t="s">
        <v>1711</v>
      </c>
      <c r="AM213" s="79" t="s">
        <v>737</v>
      </c>
      <c r="AN213" s="79" t="b">
        <v>0</v>
      </c>
      <c r="AO213" s="85" t="s">
        <v>1521</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11</v>
      </c>
      <c r="BC213" s="78" t="str">
        <f>REPLACE(INDEX(GroupVertices[Group],MATCH(Edges[[#This Row],[Vertex 2]],GroupVertices[Vertex],0)),1,1,"")</f>
        <v>11</v>
      </c>
      <c r="BD213" s="48">
        <v>1</v>
      </c>
      <c r="BE213" s="49">
        <v>14.285714285714286</v>
      </c>
      <c r="BF213" s="48">
        <v>0</v>
      </c>
      <c r="BG213" s="49">
        <v>0</v>
      </c>
      <c r="BH213" s="48">
        <v>0</v>
      </c>
      <c r="BI213" s="49">
        <v>0</v>
      </c>
      <c r="BJ213" s="48">
        <v>6</v>
      </c>
      <c r="BK213" s="49">
        <v>85.71428571428571</v>
      </c>
      <c r="BL213" s="48">
        <v>7</v>
      </c>
    </row>
    <row r="214" spans="1:64" ht="15">
      <c r="A214" s="64" t="s">
        <v>327</v>
      </c>
      <c r="B214" s="64" t="s">
        <v>354</v>
      </c>
      <c r="C214" s="65" t="s">
        <v>4076</v>
      </c>
      <c r="D214" s="66">
        <v>3</v>
      </c>
      <c r="E214" s="67" t="s">
        <v>132</v>
      </c>
      <c r="F214" s="68">
        <v>35</v>
      </c>
      <c r="G214" s="65"/>
      <c r="H214" s="69"/>
      <c r="I214" s="70"/>
      <c r="J214" s="70"/>
      <c r="K214" s="34" t="s">
        <v>65</v>
      </c>
      <c r="L214" s="77">
        <v>214</v>
      </c>
      <c r="M214" s="77"/>
      <c r="N214" s="72"/>
      <c r="O214" s="79" t="s">
        <v>378</v>
      </c>
      <c r="P214" s="81">
        <v>43636.42371527778</v>
      </c>
      <c r="Q214" s="79" t="s">
        <v>539</v>
      </c>
      <c r="R214" s="79"/>
      <c r="S214" s="79"/>
      <c r="T214" s="79" t="s">
        <v>745</v>
      </c>
      <c r="U214" s="79"/>
      <c r="V214" s="83" t="s">
        <v>923</v>
      </c>
      <c r="W214" s="81">
        <v>43636.42371527778</v>
      </c>
      <c r="X214" s="83" t="s">
        <v>1151</v>
      </c>
      <c r="Y214" s="79"/>
      <c r="Z214" s="79"/>
      <c r="AA214" s="85" t="s">
        <v>1522</v>
      </c>
      <c r="AB214" s="79"/>
      <c r="AC214" s="79" t="b">
        <v>0</v>
      </c>
      <c r="AD214" s="79">
        <v>0</v>
      </c>
      <c r="AE214" s="85" t="s">
        <v>1711</v>
      </c>
      <c r="AF214" s="79" t="b">
        <v>0</v>
      </c>
      <c r="AG214" s="79" t="s">
        <v>1727</v>
      </c>
      <c r="AH214" s="79"/>
      <c r="AI214" s="85" t="s">
        <v>1711</v>
      </c>
      <c r="AJ214" s="79" t="b">
        <v>0</v>
      </c>
      <c r="AK214" s="79">
        <v>0</v>
      </c>
      <c r="AL214" s="85" t="s">
        <v>1711</v>
      </c>
      <c r="AM214" s="79" t="s">
        <v>1746</v>
      </c>
      <c r="AN214" s="79" t="b">
        <v>0</v>
      </c>
      <c r="AO214" s="85" t="s">
        <v>1522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2.7777777777777777</v>
      </c>
      <c r="BF214" s="48">
        <v>0</v>
      </c>
      <c r="BG214" s="49">
        <v>0</v>
      </c>
      <c r="BH214" s="48">
        <v>0</v>
      </c>
      <c r="BI214" s="49">
        <v>0</v>
      </c>
      <c r="BJ214" s="48">
        <v>35</v>
      </c>
      <c r="BK214" s="49">
        <v>97.22222222222223</v>
      </c>
      <c r="BL214" s="48">
        <v>36</v>
      </c>
    </row>
    <row r="215" spans="1:64" ht="15">
      <c r="A215" s="64" t="s">
        <v>328</v>
      </c>
      <c r="B215" s="64" t="s">
        <v>354</v>
      </c>
      <c r="C215" s="65" t="s">
        <v>4076</v>
      </c>
      <c r="D215" s="66">
        <v>3</v>
      </c>
      <c r="E215" s="67" t="s">
        <v>132</v>
      </c>
      <c r="F215" s="68">
        <v>35</v>
      </c>
      <c r="G215" s="65"/>
      <c r="H215" s="69"/>
      <c r="I215" s="70"/>
      <c r="J215" s="70"/>
      <c r="K215" s="34" t="s">
        <v>65</v>
      </c>
      <c r="L215" s="77">
        <v>215</v>
      </c>
      <c r="M215" s="77"/>
      <c r="N215" s="72"/>
      <c r="O215" s="79" t="s">
        <v>378</v>
      </c>
      <c r="P215" s="81">
        <v>43636.66505787037</v>
      </c>
      <c r="Q215" s="79" t="s">
        <v>540</v>
      </c>
      <c r="R215" s="79"/>
      <c r="S215" s="79"/>
      <c r="T215" s="79" t="s">
        <v>766</v>
      </c>
      <c r="U215" s="79"/>
      <c r="V215" s="83" t="s">
        <v>924</v>
      </c>
      <c r="W215" s="81">
        <v>43636.66505787037</v>
      </c>
      <c r="X215" s="83" t="s">
        <v>1152</v>
      </c>
      <c r="Y215" s="79"/>
      <c r="Z215" s="79"/>
      <c r="AA215" s="85" t="s">
        <v>1523</v>
      </c>
      <c r="AB215" s="79"/>
      <c r="AC215" s="79" t="b">
        <v>0</v>
      </c>
      <c r="AD215" s="79">
        <v>0</v>
      </c>
      <c r="AE215" s="85" t="s">
        <v>1711</v>
      </c>
      <c r="AF215" s="79" t="b">
        <v>0</v>
      </c>
      <c r="AG215" s="79" t="s">
        <v>1727</v>
      </c>
      <c r="AH215" s="79"/>
      <c r="AI215" s="85" t="s">
        <v>1711</v>
      </c>
      <c r="AJ215" s="79" t="b">
        <v>0</v>
      </c>
      <c r="AK215" s="79">
        <v>5</v>
      </c>
      <c r="AL215" s="85" t="s">
        <v>1693</v>
      </c>
      <c r="AM215" s="79" t="s">
        <v>1735</v>
      </c>
      <c r="AN215" s="79" t="b">
        <v>0</v>
      </c>
      <c r="AO215" s="85" t="s">
        <v>1693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4.761904761904762</v>
      </c>
      <c r="BH215" s="48">
        <v>0</v>
      </c>
      <c r="BI215" s="49">
        <v>0</v>
      </c>
      <c r="BJ215" s="48">
        <v>20</v>
      </c>
      <c r="BK215" s="49">
        <v>95.23809523809524</v>
      </c>
      <c r="BL215" s="48">
        <v>21</v>
      </c>
    </row>
    <row r="216" spans="1:64" ht="15">
      <c r="A216" s="64" t="s">
        <v>329</v>
      </c>
      <c r="B216" s="64" t="s">
        <v>329</v>
      </c>
      <c r="C216" s="65" t="s">
        <v>4076</v>
      </c>
      <c r="D216" s="66">
        <v>3</v>
      </c>
      <c r="E216" s="67" t="s">
        <v>132</v>
      </c>
      <c r="F216" s="68">
        <v>35</v>
      </c>
      <c r="G216" s="65"/>
      <c r="H216" s="69"/>
      <c r="I216" s="70"/>
      <c r="J216" s="70"/>
      <c r="K216" s="34" t="s">
        <v>65</v>
      </c>
      <c r="L216" s="77">
        <v>216</v>
      </c>
      <c r="M216" s="77"/>
      <c r="N216" s="72"/>
      <c r="O216" s="79" t="s">
        <v>176</v>
      </c>
      <c r="P216" s="81">
        <v>43636.70211805555</v>
      </c>
      <c r="Q216" s="79" t="s">
        <v>541</v>
      </c>
      <c r="R216" s="83" t="s">
        <v>691</v>
      </c>
      <c r="S216" s="79" t="s">
        <v>732</v>
      </c>
      <c r="T216" s="79" t="s">
        <v>759</v>
      </c>
      <c r="U216" s="79"/>
      <c r="V216" s="83" t="s">
        <v>925</v>
      </c>
      <c r="W216" s="81">
        <v>43636.70211805555</v>
      </c>
      <c r="X216" s="83" t="s">
        <v>1153</v>
      </c>
      <c r="Y216" s="79"/>
      <c r="Z216" s="79"/>
      <c r="AA216" s="85" t="s">
        <v>1524</v>
      </c>
      <c r="AB216" s="79"/>
      <c r="AC216" s="79" t="b">
        <v>0</v>
      </c>
      <c r="AD216" s="79">
        <v>0</v>
      </c>
      <c r="AE216" s="85" t="s">
        <v>1711</v>
      </c>
      <c r="AF216" s="79" t="b">
        <v>0</v>
      </c>
      <c r="AG216" s="79" t="s">
        <v>1727</v>
      </c>
      <c r="AH216" s="79"/>
      <c r="AI216" s="85" t="s">
        <v>1711</v>
      </c>
      <c r="AJ216" s="79" t="b">
        <v>0</v>
      </c>
      <c r="AK216" s="79">
        <v>0</v>
      </c>
      <c r="AL216" s="85" t="s">
        <v>1711</v>
      </c>
      <c r="AM216" s="79" t="s">
        <v>1732</v>
      </c>
      <c r="AN216" s="79" t="b">
        <v>0</v>
      </c>
      <c r="AO216" s="85" t="s">
        <v>1524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1</v>
      </c>
      <c r="BE216" s="49">
        <v>14.285714285714286</v>
      </c>
      <c r="BF216" s="48">
        <v>0</v>
      </c>
      <c r="BG216" s="49">
        <v>0</v>
      </c>
      <c r="BH216" s="48">
        <v>0</v>
      </c>
      <c r="BI216" s="49">
        <v>0</v>
      </c>
      <c r="BJ216" s="48">
        <v>6</v>
      </c>
      <c r="BK216" s="49">
        <v>85.71428571428571</v>
      </c>
      <c r="BL216" s="48">
        <v>7</v>
      </c>
    </row>
    <row r="217" spans="1:64" ht="15">
      <c r="A217" s="64" t="s">
        <v>330</v>
      </c>
      <c r="B217" s="64" t="s">
        <v>371</v>
      </c>
      <c r="C217" s="65" t="s">
        <v>4076</v>
      </c>
      <c r="D217" s="66">
        <v>3</v>
      </c>
      <c r="E217" s="67" t="s">
        <v>132</v>
      </c>
      <c r="F217" s="68">
        <v>35</v>
      </c>
      <c r="G217" s="65"/>
      <c r="H217" s="69"/>
      <c r="I217" s="70"/>
      <c r="J217" s="70"/>
      <c r="K217" s="34" t="s">
        <v>65</v>
      </c>
      <c r="L217" s="77">
        <v>217</v>
      </c>
      <c r="M217" s="77"/>
      <c r="N217" s="72"/>
      <c r="O217" s="79" t="s">
        <v>378</v>
      </c>
      <c r="P217" s="81">
        <v>43627.711851851855</v>
      </c>
      <c r="Q217" s="79" t="s">
        <v>542</v>
      </c>
      <c r="R217" s="79"/>
      <c r="S217" s="79"/>
      <c r="T217" s="79" t="s">
        <v>745</v>
      </c>
      <c r="U217" s="79"/>
      <c r="V217" s="83" t="s">
        <v>926</v>
      </c>
      <c r="W217" s="81">
        <v>43627.711851851855</v>
      </c>
      <c r="X217" s="83" t="s">
        <v>1154</v>
      </c>
      <c r="Y217" s="79"/>
      <c r="Z217" s="79"/>
      <c r="AA217" s="85" t="s">
        <v>1525</v>
      </c>
      <c r="AB217" s="85" t="s">
        <v>1682</v>
      </c>
      <c r="AC217" s="79" t="b">
        <v>0</v>
      </c>
      <c r="AD217" s="79">
        <v>1</v>
      </c>
      <c r="AE217" s="85" t="s">
        <v>1713</v>
      </c>
      <c r="AF217" s="79" t="b">
        <v>0</v>
      </c>
      <c r="AG217" s="79" t="s">
        <v>1727</v>
      </c>
      <c r="AH217" s="79"/>
      <c r="AI217" s="85" t="s">
        <v>1711</v>
      </c>
      <c r="AJ217" s="79" t="b">
        <v>0</v>
      </c>
      <c r="AK217" s="79">
        <v>0</v>
      </c>
      <c r="AL217" s="85" t="s">
        <v>1711</v>
      </c>
      <c r="AM217" s="79" t="s">
        <v>1737</v>
      </c>
      <c r="AN217" s="79" t="b">
        <v>0</v>
      </c>
      <c r="AO217" s="85" t="s">
        <v>1682</v>
      </c>
      <c r="AP217" s="79" t="s">
        <v>176</v>
      </c>
      <c r="AQ217" s="79">
        <v>0</v>
      </c>
      <c r="AR217" s="79">
        <v>0</v>
      </c>
      <c r="AS217" s="79" t="s">
        <v>1758</v>
      </c>
      <c r="AT217" s="79" t="s">
        <v>1761</v>
      </c>
      <c r="AU217" s="79" t="s">
        <v>1764</v>
      </c>
      <c r="AV217" s="79" t="s">
        <v>1767</v>
      </c>
      <c r="AW217" s="79" t="s">
        <v>1770</v>
      </c>
      <c r="AX217" s="79" t="s">
        <v>1773</v>
      </c>
      <c r="AY217" s="79" t="s">
        <v>1774</v>
      </c>
      <c r="AZ217" s="83" t="s">
        <v>1777</v>
      </c>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330</v>
      </c>
      <c r="B218" s="64" t="s">
        <v>372</v>
      </c>
      <c r="C218" s="65" t="s">
        <v>4076</v>
      </c>
      <c r="D218" s="66">
        <v>3</v>
      </c>
      <c r="E218" s="67" t="s">
        <v>132</v>
      </c>
      <c r="F218" s="68">
        <v>35</v>
      </c>
      <c r="G218" s="65"/>
      <c r="H218" s="69"/>
      <c r="I218" s="70"/>
      <c r="J218" s="70"/>
      <c r="K218" s="34" t="s">
        <v>65</v>
      </c>
      <c r="L218" s="77">
        <v>218</v>
      </c>
      <c r="M218" s="77"/>
      <c r="N218" s="72"/>
      <c r="O218" s="79" t="s">
        <v>378</v>
      </c>
      <c r="P218" s="81">
        <v>43627.711851851855</v>
      </c>
      <c r="Q218" s="79" t="s">
        <v>542</v>
      </c>
      <c r="R218" s="79"/>
      <c r="S218" s="79"/>
      <c r="T218" s="79" t="s">
        <v>745</v>
      </c>
      <c r="U218" s="79"/>
      <c r="V218" s="83" t="s">
        <v>926</v>
      </c>
      <c r="W218" s="81">
        <v>43627.711851851855</v>
      </c>
      <c r="X218" s="83" t="s">
        <v>1154</v>
      </c>
      <c r="Y218" s="79"/>
      <c r="Z218" s="79"/>
      <c r="AA218" s="85" t="s">
        <v>1525</v>
      </c>
      <c r="AB218" s="85" t="s">
        <v>1682</v>
      </c>
      <c r="AC218" s="79" t="b">
        <v>0</v>
      </c>
      <c r="AD218" s="79">
        <v>1</v>
      </c>
      <c r="AE218" s="85" t="s">
        <v>1713</v>
      </c>
      <c r="AF218" s="79" t="b">
        <v>0</v>
      </c>
      <c r="AG218" s="79" t="s">
        <v>1727</v>
      </c>
      <c r="AH218" s="79"/>
      <c r="AI218" s="85" t="s">
        <v>1711</v>
      </c>
      <c r="AJ218" s="79" t="b">
        <v>0</v>
      </c>
      <c r="AK218" s="79">
        <v>0</v>
      </c>
      <c r="AL218" s="85" t="s">
        <v>1711</v>
      </c>
      <c r="AM218" s="79" t="s">
        <v>1737</v>
      </c>
      <c r="AN218" s="79" t="b">
        <v>0</v>
      </c>
      <c r="AO218" s="85" t="s">
        <v>1682</v>
      </c>
      <c r="AP218" s="79" t="s">
        <v>176</v>
      </c>
      <c r="AQ218" s="79">
        <v>0</v>
      </c>
      <c r="AR218" s="79">
        <v>0</v>
      </c>
      <c r="AS218" s="79" t="s">
        <v>1758</v>
      </c>
      <c r="AT218" s="79" t="s">
        <v>1761</v>
      </c>
      <c r="AU218" s="79" t="s">
        <v>1764</v>
      </c>
      <c r="AV218" s="79" t="s">
        <v>1767</v>
      </c>
      <c r="AW218" s="79" t="s">
        <v>1770</v>
      </c>
      <c r="AX218" s="79" t="s">
        <v>1773</v>
      </c>
      <c r="AY218" s="79" t="s">
        <v>1774</v>
      </c>
      <c r="AZ218" s="83" t="s">
        <v>1777</v>
      </c>
      <c r="BA218">
        <v>1</v>
      </c>
      <c r="BB218" s="78" t="str">
        <f>REPLACE(INDEX(GroupVertices[Group],MATCH(Edges[[#This Row],[Vertex 1]],GroupVertices[Vertex],0)),1,1,"")</f>
        <v>4</v>
      </c>
      <c r="BC218" s="78" t="str">
        <f>REPLACE(INDEX(GroupVertices[Group],MATCH(Edges[[#This Row],[Vertex 2]],GroupVertices[Vertex],0)),1,1,"")</f>
        <v>4</v>
      </c>
      <c r="BD218" s="48">
        <v>2</v>
      </c>
      <c r="BE218" s="49">
        <v>11.11111111111111</v>
      </c>
      <c r="BF218" s="48">
        <v>0</v>
      </c>
      <c r="BG218" s="49">
        <v>0</v>
      </c>
      <c r="BH218" s="48">
        <v>0</v>
      </c>
      <c r="BI218" s="49">
        <v>0</v>
      </c>
      <c r="BJ218" s="48">
        <v>16</v>
      </c>
      <c r="BK218" s="49">
        <v>88.88888888888889</v>
      </c>
      <c r="BL218" s="48">
        <v>18</v>
      </c>
    </row>
    <row r="219" spans="1:64" ht="15">
      <c r="A219" s="64" t="s">
        <v>330</v>
      </c>
      <c r="B219" s="64" t="s">
        <v>373</v>
      </c>
      <c r="C219" s="65" t="s">
        <v>4076</v>
      </c>
      <c r="D219" s="66">
        <v>3</v>
      </c>
      <c r="E219" s="67" t="s">
        <v>132</v>
      </c>
      <c r="F219" s="68">
        <v>35</v>
      </c>
      <c r="G219" s="65"/>
      <c r="H219" s="69"/>
      <c r="I219" s="70"/>
      <c r="J219" s="70"/>
      <c r="K219" s="34" t="s">
        <v>65</v>
      </c>
      <c r="L219" s="77">
        <v>219</v>
      </c>
      <c r="M219" s="77"/>
      <c r="N219" s="72"/>
      <c r="O219" s="79" t="s">
        <v>379</v>
      </c>
      <c r="P219" s="81">
        <v>43628.87605324074</v>
      </c>
      <c r="Q219" s="79" t="s">
        <v>543</v>
      </c>
      <c r="R219" s="79"/>
      <c r="S219" s="79"/>
      <c r="T219" s="79" t="s">
        <v>767</v>
      </c>
      <c r="U219" s="79"/>
      <c r="V219" s="83" t="s">
        <v>926</v>
      </c>
      <c r="W219" s="81">
        <v>43628.87605324074</v>
      </c>
      <c r="X219" s="83" t="s">
        <v>1155</v>
      </c>
      <c r="Y219" s="79"/>
      <c r="Z219" s="79"/>
      <c r="AA219" s="85" t="s">
        <v>1526</v>
      </c>
      <c r="AB219" s="85" t="s">
        <v>1705</v>
      </c>
      <c r="AC219" s="79" t="b">
        <v>0</v>
      </c>
      <c r="AD219" s="79">
        <v>1</v>
      </c>
      <c r="AE219" s="85" t="s">
        <v>1724</v>
      </c>
      <c r="AF219" s="79" t="b">
        <v>0</v>
      </c>
      <c r="AG219" s="79" t="s">
        <v>1727</v>
      </c>
      <c r="AH219" s="79"/>
      <c r="AI219" s="85" t="s">
        <v>1711</v>
      </c>
      <c r="AJ219" s="79" t="b">
        <v>0</v>
      </c>
      <c r="AK219" s="79">
        <v>0</v>
      </c>
      <c r="AL219" s="85" t="s">
        <v>1711</v>
      </c>
      <c r="AM219" s="79" t="s">
        <v>1737</v>
      </c>
      <c r="AN219" s="79" t="b">
        <v>0</v>
      </c>
      <c r="AO219" s="85" t="s">
        <v>1705</v>
      </c>
      <c r="AP219" s="79" t="s">
        <v>176</v>
      </c>
      <c r="AQ219" s="79">
        <v>0</v>
      </c>
      <c r="AR219" s="79">
        <v>0</v>
      </c>
      <c r="AS219" s="79" t="s">
        <v>1758</v>
      </c>
      <c r="AT219" s="79" t="s">
        <v>1761</v>
      </c>
      <c r="AU219" s="79" t="s">
        <v>1764</v>
      </c>
      <c r="AV219" s="79" t="s">
        <v>1767</v>
      </c>
      <c r="AW219" s="79" t="s">
        <v>1770</v>
      </c>
      <c r="AX219" s="79" t="s">
        <v>1773</v>
      </c>
      <c r="AY219" s="79" t="s">
        <v>1774</v>
      </c>
      <c r="AZ219" s="83" t="s">
        <v>1777</v>
      </c>
      <c r="BA219">
        <v>1</v>
      </c>
      <c r="BB219" s="78" t="str">
        <f>REPLACE(INDEX(GroupVertices[Group],MATCH(Edges[[#This Row],[Vertex 1]],GroupVertices[Vertex],0)),1,1,"")</f>
        <v>4</v>
      </c>
      <c r="BC219" s="78" t="str">
        <f>REPLACE(INDEX(GroupVertices[Group],MATCH(Edges[[#This Row],[Vertex 2]],GroupVertices[Vertex],0)),1,1,"")</f>
        <v>4</v>
      </c>
      <c r="BD219" s="48">
        <v>0</v>
      </c>
      <c r="BE219" s="49">
        <v>0</v>
      </c>
      <c r="BF219" s="48">
        <v>0</v>
      </c>
      <c r="BG219" s="49">
        <v>0</v>
      </c>
      <c r="BH219" s="48">
        <v>0</v>
      </c>
      <c r="BI219" s="49">
        <v>0</v>
      </c>
      <c r="BJ219" s="48">
        <v>12</v>
      </c>
      <c r="BK219" s="49">
        <v>100</v>
      </c>
      <c r="BL219" s="48">
        <v>12</v>
      </c>
    </row>
    <row r="220" spans="1:64" ht="15">
      <c r="A220" s="64" t="s">
        <v>330</v>
      </c>
      <c r="B220" s="64" t="s">
        <v>374</v>
      </c>
      <c r="C220" s="65" t="s">
        <v>4076</v>
      </c>
      <c r="D220" s="66">
        <v>3</v>
      </c>
      <c r="E220" s="67" t="s">
        <v>132</v>
      </c>
      <c r="F220" s="68">
        <v>35</v>
      </c>
      <c r="G220" s="65"/>
      <c r="H220" s="69"/>
      <c r="I220" s="70"/>
      <c r="J220" s="70"/>
      <c r="K220" s="34" t="s">
        <v>65</v>
      </c>
      <c r="L220" s="77">
        <v>220</v>
      </c>
      <c r="M220" s="77"/>
      <c r="N220" s="72"/>
      <c r="O220" s="79" t="s">
        <v>378</v>
      </c>
      <c r="P220" s="81">
        <v>43636.7353125</v>
      </c>
      <c r="Q220" s="79" t="s">
        <v>544</v>
      </c>
      <c r="R220" s="79"/>
      <c r="S220" s="79"/>
      <c r="T220" s="79" t="s">
        <v>768</v>
      </c>
      <c r="U220" s="79"/>
      <c r="V220" s="83" t="s">
        <v>926</v>
      </c>
      <c r="W220" s="81">
        <v>43636.7353125</v>
      </c>
      <c r="X220" s="83" t="s">
        <v>1156</v>
      </c>
      <c r="Y220" s="79"/>
      <c r="Z220" s="79"/>
      <c r="AA220" s="85" t="s">
        <v>1527</v>
      </c>
      <c r="AB220" s="85" t="s">
        <v>1706</v>
      </c>
      <c r="AC220" s="79" t="b">
        <v>0</v>
      </c>
      <c r="AD220" s="79">
        <v>0</v>
      </c>
      <c r="AE220" s="85" t="s">
        <v>1725</v>
      </c>
      <c r="AF220" s="79" t="b">
        <v>0</v>
      </c>
      <c r="AG220" s="79" t="s">
        <v>1727</v>
      </c>
      <c r="AH220" s="79"/>
      <c r="AI220" s="85" t="s">
        <v>1711</v>
      </c>
      <c r="AJ220" s="79" t="b">
        <v>0</v>
      </c>
      <c r="AK220" s="79">
        <v>0</v>
      </c>
      <c r="AL220" s="85" t="s">
        <v>1711</v>
      </c>
      <c r="AM220" s="79" t="s">
        <v>1737</v>
      </c>
      <c r="AN220" s="79" t="b">
        <v>0</v>
      </c>
      <c r="AO220" s="85" t="s">
        <v>1706</v>
      </c>
      <c r="AP220" s="79" t="s">
        <v>176</v>
      </c>
      <c r="AQ220" s="79">
        <v>0</v>
      </c>
      <c r="AR220" s="79">
        <v>0</v>
      </c>
      <c r="AS220" s="79" t="s">
        <v>1758</v>
      </c>
      <c r="AT220" s="79" t="s">
        <v>1761</v>
      </c>
      <c r="AU220" s="79" t="s">
        <v>1764</v>
      </c>
      <c r="AV220" s="79" t="s">
        <v>1767</v>
      </c>
      <c r="AW220" s="79" t="s">
        <v>1770</v>
      </c>
      <c r="AX220" s="79" t="s">
        <v>1773</v>
      </c>
      <c r="AY220" s="79" t="s">
        <v>1774</v>
      </c>
      <c r="AZ220" s="83" t="s">
        <v>1777</v>
      </c>
      <c r="BA220">
        <v>1</v>
      </c>
      <c r="BB220" s="78" t="str">
        <f>REPLACE(INDEX(GroupVertices[Group],MATCH(Edges[[#This Row],[Vertex 1]],GroupVertices[Vertex],0)),1,1,"")</f>
        <v>4</v>
      </c>
      <c r="BC220" s="78" t="str">
        <f>REPLACE(INDEX(GroupVertices[Group],MATCH(Edges[[#This Row],[Vertex 2]],GroupVertices[Vertex],0)),1,1,"")</f>
        <v>4</v>
      </c>
      <c r="BD220" s="48">
        <v>1</v>
      </c>
      <c r="BE220" s="49">
        <v>5.882352941176471</v>
      </c>
      <c r="BF220" s="48">
        <v>0</v>
      </c>
      <c r="BG220" s="49">
        <v>0</v>
      </c>
      <c r="BH220" s="48">
        <v>0</v>
      </c>
      <c r="BI220" s="49">
        <v>0</v>
      </c>
      <c r="BJ220" s="48">
        <v>16</v>
      </c>
      <c r="BK220" s="49">
        <v>94.11764705882354</v>
      </c>
      <c r="BL220" s="48">
        <v>17</v>
      </c>
    </row>
    <row r="221" spans="1:64" ht="15">
      <c r="A221" s="64" t="s">
        <v>330</v>
      </c>
      <c r="B221" s="64" t="s">
        <v>354</v>
      </c>
      <c r="C221" s="65" t="s">
        <v>4082</v>
      </c>
      <c r="D221" s="66">
        <v>9</v>
      </c>
      <c r="E221" s="67" t="s">
        <v>136</v>
      </c>
      <c r="F221" s="68">
        <v>15.285714285714285</v>
      </c>
      <c r="G221" s="65"/>
      <c r="H221" s="69"/>
      <c r="I221" s="70"/>
      <c r="J221" s="70"/>
      <c r="K221" s="34" t="s">
        <v>65</v>
      </c>
      <c r="L221" s="77">
        <v>221</v>
      </c>
      <c r="M221" s="77"/>
      <c r="N221" s="72"/>
      <c r="O221" s="79" t="s">
        <v>379</v>
      </c>
      <c r="P221" s="81">
        <v>43627.66960648148</v>
      </c>
      <c r="Q221" s="79" t="s">
        <v>545</v>
      </c>
      <c r="R221" s="79"/>
      <c r="S221" s="79"/>
      <c r="T221" s="79" t="s">
        <v>745</v>
      </c>
      <c r="U221" s="79"/>
      <c r="V221" s="83" t="s">
        <v>926</v>
      </c>
      <c r="W221" s="81">
        <v>43627.66960648148</v>
      </c>
      <c r="X221" s="83" t="s">
        <v>1157</v>
      </c>
      <c r="Y221" s="79"/>
      <c r="Z221" s="79"/>
      <c r="AA221" s="85" t="s">
        <v>1528</v>
      </c>
      <c r="AB221" s="85" t="s">
        <v>1676</v>
      </c>
      <c r="AC221" s="79" t="b">
        <v>0</v>
      </c>
      <c r="AD221" s="79">
        <v>6</v>
      </c>
      <c r="AE221" s="85" t="s">
        <v>1713</v>
      </c>
      <c r="AF221" s="79" t="b">
        <v>0</v>
      </c>
      <c r="AG221" s="79" t="s">
        <v>1727</v>
      </c>
      <c r="AH221" s="79"/>
      <c r="AI221" s="85" t="s">
        <v>1711</v>
      </c>
      <c r="AJ221" s="79" t="b">
        <v>0</v>
      </c>
      <c r="AK221" s="79">
        <v>0</v>
      </c>
      <c r="AL221" s="85" t="s">
        <v>1711</v>
      </c>
      <c r="AM221" s="79" t="s">
        <v>1737</v>
      </c>
      <c r="AN221" s="79" t="b">
        <v>0</v>
      </c>
      <c r="AO221" s="85" t="s">
        <v>1676</v>
      </c>
      <c r="AP221" s="79" t="s">
        <v>176</v>
      </c>
      <c r="AQ221" s="79">
        <v>0</v>
      </c>
      <c r="AR221" s="79">
        <v>0</v>
      </c>
      <c r="AS221" s="79" t="s">
        <v>1758</v>
      </c>
      <c r="AT221" s="79" t="s">
        <v>1761</v>
      </c>
      <c r="AU221" s="79" t="s">
        <v>1764</v>
      </c>
      <c r="AV221" s="79" t="s">
        <v>1767</v>
      </c>
      <c r="AW221" s="79" t="s">
        <v>1770</v>
      </c>
      <c r="AX221" s="79" t="s">
        <v>1773</v>
      </c>
      <c r="AY221" s="79" t="s">
        <v>1774</v>
      </c>
      <c r="AZ221" s="83" t="s">
        <v>1777</v>
      </c>
      <c r="BA221">
        <v>7</v>
      </c>
      <c r="BB221" s="78" t="str">
        <f>REPLACE(INDEX(GroupVertices[Group],MATCH(Edges[[#This Row],[Vertex 1]],GroupVertices[Vertex],0)),1,1,"")</f>
        <v>4</v>
      </c>
      <c r="BC221" s="78" t="str">
        <f>REPLACE(INDEX(GroupVertices[Group],MATCH(Edges[[#This Row],[Vertex 2]],GroupVertices[Vertex],0)),1,1,"")</f>
        <v>1</v>
      </c>
      <c r="BD221" s="48">
        <v>2</v>
      </c>
      <c r="BE221" s="49">
        <v>5</v>
      </c>
      <c r="BF221" s="48">
        <v>0</v>
      </c>
      <c r="BG221" s="49">
        <v>0</v>
      </c>
      <c r="BH221" s="48">
        <v>0</v>
      </c>
      <c r="BI221" s="49">
        <v>0</v>
      </c>
      <c r="BJ221" s="48">
        <v>38</v>
      </c>
      <c r="BK221" s="49">
        <v>95</v>
      </c>
      <c r="BL221" s="48">
        <v>40</v>
      </c>
    </row>
    <row r="222" spans="1:64" ht="15">
      <c r="A222" s="64" t="s">
        <v>330</v>
      </c>
      <c r="B222" s="64" t="s">
        <v>354</v>
      </c>
      <c r="C222" s="65" t="s">
        <v>4077</v>
      </c>
      <c r="D222" s="66">
        <v>8</v>
      </c>
      <c r="E222" s="67" t="s">
        <v>136</v>
      </c>
      <c r="F222" s="68">
        <v>18.571428571428573</v>
      </c>
      <c r="G222" s="65"/>
      <c r="H222" s="69"/>
      <c r="I222" s="70"/>
      <c r="J222" s="70"/>
      <c r="K222" s="34" t="s">
        <v>65</v>
      </c>
      <c r="L222" s="77">
        <v>222</v>
      </c>
      <c r="M222" s="77"/>
      <c r="N222" s="72"/>
      <c r="O222" s="79" t="s">
        <v>378</v>
      </c>
      <c r="P222" s="81">
        <v>43627.66978009259</v>
      </c>
      <c r="Q222" s="79" t="s">
        <v>385</v>
      </c>
      <c r="R222" s="79"/>
      <c r="S222" s="79"/>
      <c r="T222" s="79"/>
      <c r="U222" s="79"/>
      <c r="V222" s="83" t="s">
        <v>926</v>
      </c>
      <c r="W222" s="81">
        <v>43627.66978009259</v>
      </c>
      <c r="X222" s="83" t="s">
        <v>1158</v>
      </c>
      <c r="Y222" s="79"/>
      <c r="Z222" s="79"/>
      <c r="AA222" s="85" t="s">
        <v>1529</v>
      </c>
      <c r="AB222" s="79"/>
      <c r="AC222" s="79" t="b">
        <v>0</v>
      </c>
      <c r="AD222" s="79">
        <v>0</v>
      </c>
      <c r="AE222" s="85" t="s">
        <v>1711</v>
      </c>
      <c r="AF222" s="79" t="b">
        <v>0</v>
      </c>
      <c r="AG222" s="79" t="s">
        <v>1727</v>
      </c>
      <c r="AH222" s="79"/>
      <c r="AI222" s="85" t="s">
        <v>1711</v>
      </c>
      <c r="AJ222" s="79" t="b">
        <v>0</v>
      </c>
      <c r="AK222" s="79">
        <v>6</v>
      </c>
      <c r="AL222" s="85" t="s">
        <v>1676</v>
      </c>
      <c r="AM222" s="79" t="s">
        <v>1737</v>
      </c>
      <c r="AN222" s="79" t="b">
        <v>0</v>
      </c>
      <c r="AO222" s="85" t="s">
        <v>1676</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4</v>
      </c>
      <c r="BC222" s="78" t="str">
        <f>REPLACE(INDEX(GroupVertices[Group],MATCH(Edges[[#This Row],[Vertex 2]],GroupVertices[Vertex],0)),1,1,"")</f>
        <v>1</v>
      </c>
      <c r="BD222" s="48">
        <v>0</v>
      </c>
      <c r="BE222" s="49">
        <v>0</v>
      </c>
      <c r="BF222" s="48">
        <v>0</v>
      </c>
      <c r="BG222" s="49">
        <v>0</v>
      </c>
      <c r="BH222" s="48">
        <v>0</v>
      </c>
      <c r="BI222" s="49">
        <v>0</v>
      </c>
      <c r="BJ222" s="48">
        <v>20</v>
      </c>
      <c r="BK222" s="49">
        <v>100</v>
      </c>
      <c r="BL222" s="48">
        <v>20</v>
      </c>
    </row>
    <row r="223" spans="1:64" ht="15">
      <c r="A223" s="64" t="s">
        <v>330</v>
      </c>
      <c r="B223" s="64" t="s">
        <v>354</v>
      </c>
      <c r="C223" s="65" t="s">
        <v>4082</v>
      </c>
      <c r="D223" s="66">
        <v>9</v>
      </c>
      <c r="E223" s="67" t="s">
        <v>136</v>
      </c>
      <c r="F223" s="68">
        <v>15.285714285714285</v>
      </c>
      <c r="G223" s="65"/>
      <c r="H223" s="69"/>
      <c r="I223" s="70"/>
      <c r="J223" s="70"/>
      <c r="K223" s="34" t="s">
        <v>65</v>
      </c>
      <c r="L223" s="77">
        <v>223</v>
      </c>
      <c r="M223" s="77"/>
      <c r="N223" s="72"/>
      <c r="O223" s="79" t="s">
        <v>379</v>
      </c>
      <c r="P223" s="81">
        <v>43627.67503472222</v>
      </c>
      <c r="Q223" s="79" t="s">
        <v>546</v>
      </c>
      <c r="R223" s="79"/>
      <c r="S223" s="79"/>
      <c r="T223" s="79" t="s">
        <v>745</v>
      </c>
      <c r="U223" s="79"/>
      <c r="V223" s="83" t="s">
        <v>926</v>
      </c>
      <c r="W223" s="81">
        <v>43627.67503472222</v>
      </c>
      <c r="X223" s="83" t="s">
        <v>1159</v>
      </c>
      <c r="Y223" s="79"/>
      <c r="Z223" s="79"/>
      <c r="AA223" s="85" t="s">
        <v>1530</v>
      </c>
      <c r="AB223" s="85" t="s">
        <v>1677</v>
      </c>
      <c r="AC223" s="79" t="b">
        <v>0</v>
      </c>
      <c r="AD223" s="79">
        <v>0</v>
      </c>
      <c r="AE223" s="85" t="s">
        <v>1713</v>
      </c>
      <c r="AF223" s="79" t="b">
        <v>0</v>
      </c>
      <c r="AG223" s="79" t="s">
        <v>1728</v>
      </c>
      <c r="AH223" s="79"/>
      <c r="AI223" s="85" t="s">
        <v>1711</v>
      </c>
      <c r="AJ223" s="79" t="b">
        <v>0</v>
      </c>
      <c r="AK223" s="79">
        <v>0</v>
      </c>
      <c r="AL223" s="85" t="s">
        <v>1711</v>
      </c>
      <c r="AM223" s="79" t="s">
        <v>1737</v>
      </c>
      <c r="AN223" s="79" t="b">
        <v>0</v>
      </c>
      <c r="AO223" s="85" t="s">
        <v>1677</v>
      </c>
      <c r="AP223" s="79" t="s">
        <v>176</v>
      </c>
      <c r="AQ223" s="79">
        <v>0</v>
      </c>
      <c r="AR223" s="79">
        <v>0</v>
      </c>
      <c r="AS223" s="79" t="s">
        <v>1758</v>
      </c>
      <c r="AT223" s="79" t="s">
        <v>1761</v>
      </c>
      <c r="AU223" s="79" t="s">
        <v>1764</v>
      </c>
      <c r="AV223" s="79" t="s">
        <v>1767</v>
      </c>
      <c r="AW223" s="79" t="s">
        <v>1770</v>
      </c>
      <c r="AX223" s="79" t="s">
        <v>1773</v>
      </c>
      <c r="AY223" s="79" t="s">
        <v>1774</v>
      </c>
      <c r="AZ223" s="83" t="s">
        <v>1777</v>
      </c>
      <c r="BA223">
        <v>7</v>
      </c>
      <c r="BB223" s="78" t="str">
        <f>REPLACE(INDEX(GroupVertices[Group],MATCH(Edges[[#This Row],[Vertex 1]],GroupVertices[Vertex],0)),1,1,"")</f>
        <v>4</v>
      </c>
      <c r="BC223" s="78" t="str">
        <f>REPLACE(INDEX(GroupVertices[Group],MATCH(Edges[[#This Row],[Vertex 2]],GroupVertices[Vertex],0)),1,1,"")</f>
        <v>1</v>
      </c>
      <c r="BD223" s="48">
        <v>0</v>
      </c>
      <c r="BE223" s="49">
        <v>0</v>
      </c>
      <c r="BF223" s="48">
        <v>0</v>
      </c>
      <c r="BG223" s="49">
        <v>0</v>
      </c>
      <c r="BH223" s="48">
        <v>0</v>
      </c>
      <c r="BI223" s="49">
        <v>0</v>
      </c>
      <c r="BJ223" s="48">
        <v>2</v>
      </c>
      <c r="BK223" s="49">
        <v>100</v>
      </c>
      <c r="BL223" s="48">
        <v>2</v>
      </c>
    </row>
    <row r="224" spans="1:64" ht="15">
      <c r="A224" s="64" t="s">
        <v>330</v>
      </c>
      <c r="B224" s="64" t="s">
        <v>354</v>
      </c>
      <c r="C224" s="65" t="s">
        <v>4077</v>
      </c>
      <c r="D224" s="66">
        <v>8</v>
      </c>
      <c r="E224" s="67" t="s">
        <v>136</v>
      </c>
      <c r="F224" s="68">
        <v>18.571428571428573</v>
      </c>
      <c r="G224" s="65"/>
      <c r="H224" s="69"/>
      <c r="I224" s="70"/>
      <c r="J224" s="70"/>
      <c r="K224" s="34" t="s">
        <v>65</v>
      </c>
      <c r="L224" s="77">
        <v>224</v>
      </c>
      <c r="M224" s="77"/>
      <c r="N224" s="72"/>
      <c r="O224" s="79" t="s">
        <v>378</v>
      </c>
      <c r="P224" s="81">
        <v>43627.676469907405</v>
      </c>
      <c r="Q224" s="79" t="s">
        <v>434</v>
      </c>
      <c r="R224" s="79"/>
      <c r="S224" s="79"/>
      <c r="T224" s="79" t="s">
        <v>745</v>
      </c>
      <c r="U224" s="83" t="s">
        <v>788</v>
      </c>
      <c r="V224" s="83" t="s">
        <v>788</v>
      </c>
      <c r="W224" s="81">
        <v>43627.676469907405</v>
      </c>
      <c r="X224" s="83" t="s">
        <v>1160</v>
      </c>
      <c r="Y224" s="79"/>
      <c r="Z224" s="79"/>
      <c r="AA224" s="85" t="s">
        <v>1531</v>
      </c>
      <c r="AB224" s="79"/>
      <c r="AC224" s="79" t="b">
        <v>0</v>
      </c>
      <c r="AD224" s="79">
        <v>0</v>
      </c>
      <c r="AE224" s="85" t="s">
        <v>1711</v>
      </c>
      <c r="AF224" s="79" t="b">
        <v>0</v>
      </c>
      <c r="AG224" s="79" t="s">
        <v>1727</v>
      </c>
      <c r="AH224" s="79"/>
      <c r="AI224" s="85" t="s">
        <v>1711</v>
      </c>
      <c r="AJ224" s="79" t="b">
        <v>0</v>
      </c>
      <c r="AK224" s="79">
        <v>2</v>
      </c>
      <c r="AL224" s="85" t="s">
        <v>1677</v>
      </c>
      <c r="AM224" s="79" t="s">
        <v>1737</v>
      </c>
      <c r="AN224" s="79" t="b">
        <v>0</v>
      </c>
      <c r="AO224" s="85" t="s">
        <v>1677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4</v>
      </c>
      <c r="BC224" s="78" t="str">
        <f>REPLACE(INDEX(GroupVertices[Group],MATCH(Edges[[#This Row],[Vertex 2]],GroupVertices[Vertex],0)),1,1,"")</f>
        <v>1</v>
      </c>
      <c r="BD224" s="48">
        <v>0</v>
      </c>
      <c r="BE224" s="49">
        <v>0</v>
      </c>
      <c r="BF224" s="48">
        <v>0</v>
      </c>
      <c r="BG224" s="49">
        <v>0</v>
      </c>
      <c r="BH224" s="48">
        <v>0</v>
      </c>
      <c r="BI224" s="49">
        <v>0</v>
      </c>
      <c r="BJ224" s="48">
        <v>16</v>
      </c>
      <c r="BK224" s="49">
        <v>100</v>
      </c>
      <c r="BL224" s="48">
        <v>16</v>
      </c>
    </row>
    <row r="225" spans="1:64" ht="15">
      <c r="A225" s="64" t="s">
        <v>330</v>
      </c>
      <c r="B225" s="64" t="s">
        <v>354</v>
      </c>
      <c r="C225" s="65" t="s">
        <v>4077</v>
      </c>
      <c r="D225" s="66">
        <v>8</v>
      </c>
      <c r="E225" s="67" t="s">
        <v>136</v>
      </c>
      <c r="F225" s="68">
        <v>18.571428571428573</v>
      </c>
      <c r="G225" s="65"/>
      <c r="H225" s="69"/>
      <c r="I225" s="70"/>
      <c r="J225" s="70"/>
      <c r="K225" s="34" t="s">
        <v>65</v>
      </c>
      <c r="L225" s="77">
        <v>225</v>
      </c>
      <c r="M225" s="77"/>
      <c r="N225" s="72"/>
      <c r="O225" s="79" t="s">
        <v>378</v>
      </c>
      <c r="P225" s="81">
        <v>43627.67853009259</v>
      </c>
      <c r="Q225" s="79" t="s">
        <v>400</v>
      </c>
      <c r="R225" s="79"/>
      <c r="S225" s="79"/>
      <c r="T225" s="79"/>
      <c r="U225" s="79"/>
      <c r="V225" s="83" t="s">
        <v>926</v>
      </c>
      <c r="W225" s="81">
        <v>43627.67853009259</v>
      </c>
      <c r="X225" s="83" t="s">
        <v>1161</v>
      </c>
      <c r="Y225" s="79"/>
      <c r="Z225" s="79"/>
      <c r="AA225" s="85" t="s">
        <v>1532</v>
      </c>
      <c r="AB225" s="79"/>
      <c r="AC225" s="79" t="b">
        <v>0</v>
      </c>
      <c r="AD225" s="79">
        <v>0</v>
      </c>
      <c r="AE225" s="85" t="s">
        <v>1711</v>
      </c>
      <c r="AF225" s="79" t="b">
        <v>0</v>
      </c>
      <c r="AG225" s="79" t="s">
        <v>1727</v>
      </c>
      <c r="AH225" s="79"/>
      <c r="AI225" s="85" t="s">
        <v>1711</v>
      </c>
      <c r="AJ225" s="79" t="b">
        <v>0</v>
      </c>
      <c r="AK225" s="79">
        <v>3</v>
      </c>
      <c r="AL225" s="85" t="s">
        <v>1629</v>
      </c>
      <c r="AM225" s="79" t="s">
        <v>1737</v>
      </c>
      <c r="AN225" s="79" t="b">
        <v>0</v>
      </c>
      <c r="AO225" s="85" t="s">
        <v>1629</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4</v>
      </c>
      <c r="BC225" s="78" t="str">
        <f>REPLACE(INDEX(GroupVertices[Group],MATCH(Edges[[#This Row],[Vertex 2]],GroupVertices[Vertex],0)),1,1,"")</f>
        <v>1</v>
      </c>
      <c r="BD225" s="48"/>
      <c r="BE225" s="49"/>
      <c r="BF225" s="48"/>
      <c r="BG225" s="49"/>
      <c r="BH225" s="48"/>
      <c r="BI225" s="49"/>
      <c r="BJ225" s="48"/>
      <c r="BK225" s="49"/>
      <c r="BL225" s="48"/>
    </row>
    <row r="226" spans="1:64" ht="15">
      <c r="A226" s="64" t="s">
        <v>330</v>
      </c>
      <c r="B226" s="64" t="s">
        <v>228</v>
      </c>
      <c r="C226" s="65" t="s">
        <v>4076</v>
      </c>
      <c r="D226" s="66">
        <v>3</v>
      </c>
      <c r="E226" s="67" t="s">
        <v>132</v>
      </c>
      <c r="F226" s="68">
        <v>35</v>
      </c>
      <c r="G226" s="65"/>
      <c r="H226" s="69"/>
      <c r="I226" s="70"/>
      <c r="J226" s="70"/>
      <c r="K226" s="34" t="s">
        <v>65</v>
      </c>
      <c r="L226" s="77">
        <v>226</v>
      </c>
      <c r="M226" s="77"/>
      <c r="N226" s="72"/>
      <c r="O226" s="79" t="s">
        <v>378</v>
      </c>
      <c r="P226" s="81">
        <v>43627.67853009259</v>
      </c>
      <c r="Q226" s="79" t="s">
        <v>400</v>
      </c>
      <c r="R226" s="79"/>
      <c r="S226" s="79"/>
      <c r="T226" s="79"/>
      <c r="U226" s="79"/>
      <c r="V226" s="83" t="s">
        <v>926</v>
      </c>
      <c r="W226" s="81">
        <v>43627.67853009259</v>
      </c>
      <c r="X226" s="83" t="s">
        <v>1161</v>
      </c>
      <c r="Y226" s="79"/>
      <c r="Z226" s="79"/>
      <c r="AA226" s="85" t="s">
        <v>1532</v>
      </c>
      <c r="AB226" s="79"/>
      <c r="AC226" s="79" t="b">
        <v>0</v>
      </c>
      <c r="AD226" s="79">
        <v>0</v>
      </c>
      <c r="AE226" s="85" t="s">
        <v>1711</v>
      </c>
      <c r="AF226" s="79" t="b">
        <v>0</v>
      </c>
      <c r="AG226" s="79" t="s">
        <v>1727</v>
      </c>
      <c r="AH226" s="79"/>
      <c r="AI226" s="85" t="s">
        <v>1711</v>
      </c>
      <c r="AJ226" s="79" t="b">
        <v>0</v>
      </c>
      <c r="AK226" s="79">
        <v>3</v>
      </c>
      <c r="AL226" s="85" t="s">
        <v>1629</v>
      </c>
      <c r="AM226" s="79" t="s">
        <v>1737</v>
      </c>
      <c r="AN226" s="79" t="b">
        <v>0</v>
      </c>
      <c r="AO226" s="85" t="s">
        <v>1629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3</v>
      </c>
      <c r="BD226" s="48">
        <v>0</v>
      </c>
      <c r="BE226" s="49">
        <v>0</v>
      </c>
      <c r="BF226" s="48">
        <v>0</v>
      </c>
      <c r="BG226" s="49">
        <v>0</v>
      </c>
      <c r="BH226" s="48">
        <v>0</v>
      </c>
      <c r="BI226" s="49">
        <v>0</v>
      </c>
      <c r="BJ226" s="48">
        <v>22</v>
      </c>
      <c r="BK226" s="49">
        <v>100</v>
      </c>
      <c r="BL226" s="48">
        <v>22</v>
      </c>
    </row>
    <row r="227" spans="1:64" ht="15">
      <c r="A227" s="64" t="s">
        <v>330</v>
      </c>
      <c r="B227" s="64" t="s">
        <v>354</v>
      </c>
      <c r="C227" s="65" t="s">
        <v>4082</v>
      </c>
      <c r="D227" s="66">
        <v>9</v>
      </c>
      <c r="E227" s="67" t="s">
        <v>136</v>
      </c>
      <c r="F227" s="68">
        <v>15.285714285714285</v>
      </c>
      <c r="G227" s="65"/>
      <c r="H227" s="69"/>
      <c r="I227" s="70"/>
      <c r="J227" s="70"/>
      <c r="K227" s="34" t="s">
        <v>65</v>
      </c>
      <c r="L227" s="77">
        <v>227</v>
      </c>
      <c r="M227" s="77"/>
      <c r="N227" s="72"/>
      <c r="O227" s="79" t="s">
        <v>379</v>
      </c>
      <c r="P227" s="81">
        <v>43627.685752314814</v>
      </c>
      <c r="Q227" s="79" t="s">
        <v>547</v>
      </c>
      <c r="R227" s="79"/>
      <c r="S227" s="79"/>
      <c r="T227" s="79" t="s">
        <v>745</v>
      </c>
      <c r="U227" s="79"/>
      <c r="V227" s="83" t="s">
        <v>926</v>
      </c>
      <c r="W227" s="81">
        <v>43627.685752314814</v>
      </c>
      <c r="X227" s="83" t="s">
        <v>1162</v>
      </c>
      <c r="Y227" s="79"/>
      <c r="Z227" s="79"/>
      <c r="AA227" s="85" t="s">
        <v>1533</v>
      </c>
      <c r="AB227" s="85" t="s">
        <v>1678</v>
      </c>
      <c r="AC227" s="79" t="b">
        <v>0</v>
      </c>
      <c r="AD227" s="79">
        <v>1</v>
      </c>
      <c r="AE227" s="85" t="s">
        <v>1713</v>
      </c>
      <c r="AF227" s="79" t="b">
        <v>0</v>
      </c>
      <c r="AG227" s="79" t="s">
        <v>1727</v>
      </c>
      <c r="AH227" s="79"/>
      <c r="AI227" s="85" t="s">
        <v>1711</v>
      </c>
      <c r="AJ227" s="79" t="b">
        <v>0</v>
      </c>
      <c r="AK227" s="79">
        <v>0</v>
      </c>
      <c r="AL227" s="85" t="s">
        <v>1711</v>
      </c>
      <c r="AM227" s="79" t="s">
        <v>1737</v>
      </c>
      <c r="AN227" s="79" t="b">
        <v>0</v>
      </c>
      <c r="AO227" s="85" t="s">
        <v>1678</v>
      </c>
      <c r="AP227" s="79" t="s">
        <v>176</v>
      </c>
      <c r="AQ227" s="79">
        <v>0</v>
      </c>
      <c r="AR227" s="79">
        <v>0</v>
      </c>
      <c r="AS227" s="79" t="s">
        <v>1758</v>
      </c>
      <c r="AT227" s="79" t="s">
        <v>1761</v>
      </c>
      <c r="AU227" s="79" t="s">
        <v>1764</v>
      </c>
      <c r="AV227" s="79" t="s">
        <v>1767</v>
      </c>
      <c r="AW227" s="79" t="s">
        <v>1770</v>
      </c>
      <c r="AX227" s="79" t="s">
        <v>1773</v>
      </c>
      <c r="AY227" s="79" t="s">
        <v>1774</v>
      </c>
      <c r="AZ227" s="83" t="s">
        <v>1777</v>
      </c>
      <c r="BA227">
        <v>7</v>
      </c>
      <c r="BB227" s="78" t="str">
        <f>REPLACE(INDEX(GroupVertices[Group],MATCH(Edges[[#This Row],[Vertex 1]],GroupVertices[Vertex],0)),1,1,"")</f>
        <v>4</v>
      </c>
      <c r="BC227" s="78" t="str">
        <f>REPLACE(INDEX(GroupVertices[Group],MATCH(Edges[[#This Row],[Vertex 2]],GroupVertices[Vertex],0)),1,1,"")</f>
        <v>1</v>
      </c>
      <c r="BD227" s="48">
        <v>5</v>
      </c>
      <c r="BE227" s="49">
        <v>11.363636363636363</v>
      </c>
      <c r="BF227" s="48">
        <v>0</v>
      </c>
      <c r="BG227" s="49">
        <v>0</v>
      </c>
      <c r="BH227" s="48">
        <v>0</v>
      </c>
      <c r="BI227" s="49">
        <v>0</v>
      </c>
      <c r="BJ227" s="48">
        <v>39</v>
      </c>
      <c r="BK227" s="49">
        <v>88.63636363636364</v>
      </c>
      <c r="BL227" s="48">
        <v>44</v>
      </c>
    </row>
    <row r="228" spans="1:64" ht="15">
      <c r="A228" s="64" t="s">
        <v>330</v>
      </c>
      <c r="B228" s="64" t="s">
        <v>354</v>
      </c>
      <c r="C228" s="65" t="s">
        <v>4077</v>
      </c>
      <c r="D228" s="66">
        <v>8</v>
      </c>
      <c r="E228" s="67" t="s">
        <v>136</v>
      </c>
      <c r="F228" s="68">
        <v>18.571428571428573</v>
      </c>
      <c r="G228" s="65"/>
      <c r="H228" s="69"/>
      <c r="I228" s="70"/>
      <c r="J228" s="70"/>
      <c r="K228" s="34" t="s">
        <v>65</v>
      </c>
      <c r="L228" s="77">
        <v>228</v>
      </c>
      <c r="M228" s="77"/>
      <c r="N228" s="72"/>
      <c r="O228" s="79" t="s">
        <v>378</v>
      </c>
      <c r="P228" s="81">
        <v>43627.68806712963</v>
      </c>
      <c r="Q228" s="79" t="s">
        <v>391</v>
      </c>
      <c r="R228" s="79"/>
      <c r="S228" s="79"/>
      <c r="T228" s="79" t="s">
        <v>745</v>
      </c>
      <c r="U228" s="83" t="s">
        <v>783</v>
      </c>
      <c r="V228" s="83" t="s">
        <v>783</v>
      </c>
      <c r="W228" s="81">
        <v>43627.68806712963</v>
      </c>
      <c r="X228" s="83" t="s">
        <v>1163</v>
      </c>
      <c r="Y228" s="79"/>
      <c r="Z228" s="79"/>
      <c r="AA228" s="85" t="s">
        <v>1534</v>
      </c>
      <c r="AB228" s="79"/>
      <c r="AC228" s="79" t="b">
        <v>0</v>
      </c>
      <c r="AD228" s="79">
        <v>0</v>
      </c>
      <c r="AE228" s="85" t="s">
        <v>1711</v>
      </c>
      <c r="AF228" s="79" t="b">
        <v>0</v>
      </c>
      <c r="AG228" s="79" t="s">
        <v>1727</v>
      </c>
      <c r="AH228" s="79"/>
      <c r="AI228" s="85" t="s">
        <v>1711</v>
      </c>
      <c r="AJ228" s="79" t="b">
        <v>0</v>
      </c>
      <c r="AK228" s="79">
        <v>5</v>
      </c>
      <c r="AL228" s="85" t="s">
        <v>1678</v>
      </c>
      <c r="AM228" s="79" t="s">
        <v>1737</v>
      </c>
      <c r="AN228" s="79" t="b">
        <v>0</v>
      </c>
      <c r="AO228" s="85" t="s">
        <v>1678</v>
      </c>
      <c r="AP228" s="79" t="s">
        <v>176</v>
      </c>
      <c r="AQ228" s="79">
        <v>0</v>
      </c>
      <c r="AR228" s="79">
        <v>0</v>
      </c>
      <c r="AS228" s="79"/>
      <c r="AT228" s="79"/>
      <c r="AU228" s="79"/>
      <c r="AV228" s="79"/>
      <c r="AW228" s="79"/>
      <c r="AX228" s="79"/>
      <c r="AY228" s="79"/>
      <c r="AZ228" s="79"/>
      <c r="BA228">
        <v>6</v>
      </c>
      <c r="BB228" s="78" t="str">
        <f>REPLACE(INDEX(GroupVertices[Group],MATCH(Edges[[#This Row],[Vertex 1]],GroupVertices[Vertex],0)),1,1,"")</f>
        <v>4</v>
      </c>
      <c r="BC228" s="78" t="str">
        <f>REPLACE(INDEX(GroupVertices[Group],MATCH(Edges[[#This Row],[Vertex 2]],GroupVertices[Vertex],0)),1,1,"")</f>
        <v>1</v>
      </c>
      <c r="BD228" s="48">
        <v>0</v>
      </c>
      <c r="BE228" s="49">
        <v>0</v>
      </c>
      <c r="BF228" s="48">
        <v>0</v>
      </c>
      <c r="BG228" s="49">
        <v>0</v>
      </c>
      <c r="BH228" s="48">
        <v>0</v>
      </c>
      <c r="BI228" s="49">
        <v>0</v>
      </c>
      <c r="BJ228" s="48">
        <v>17</v>
      </c>
      <c r="BK228" s="49">
        <v>100</v>
      </c>
      <c r="BL228" s="48">
        <v>17</v>
      </c>
    </row>
    <row r="229" spans="1:64" ht="15">
      <c r="A229" s="64" t="s">
        <v>330</v>
      </c>
      <c r="B229" s="64" t="s">
        <v>354</v>
      </c>
      <c r="C229" s="65" t="s">
        <v>4082</v>
      </c>
      <c r="D229" s="66">
        <v>9</v>
      </c>
      <c r="E229" s="67" t="s">
        <v>136</v>
      </c>
      <c r="F229" s="68">
        <v>15.285714285714285</v>
      </c>
      <c r="G229" s="65"/>
      <c r="H229" s="69"/>
      <c r="I229" s="70"/>
      <c r="J229" s="70"/>
      <c r="K229" s="34" t="s">
        <v>65</v>
      </c>
      <c r="L229" s="77">
        <v>229</v>
      </c>
      <c r="M229" s="77"/>
      <c r="N229" s="72"/>
      <c r="O229" s="79" t="s">
        <v>379</v>
      </c>
      <c r="P229" s="81">
        <v>43627.69840277778</v>
      </c>
      <c r="Q229" s="79" t="s">
        <v>548</v>
      </c>
      <c r="R229" s="79"/>
      <c r="S229" s="79"/>
      <c r="T229" s="79" t="s">
        <v>745</v>
      </c>
      <c r="U229" s="79"/>
      <c r="V229" s="83" t="s">
        <v>926</v>
      </c>
      <c r="W229" s="81">
        <v>43627.69840277778</v>
      </c>
      <c r="X229" s="83" t="s">
        <v>1164</v>
      </c>
      <c r="Y229" s="79"/>
      <c r="Z229" s="79"/>
      <c r="AA229" s="85" t="s">
        <v>1535</v>
      </c>
      <c r="AB229" s="85" t="s">
        <v>1680</v>
      </c>
      <c r="AC229" s="79" t="b">
        <v>0</v>
      </c>
      <c r="AD229" s="79">
        <v>3</v>
      </c>
      <c r="AE229" s="85" t="s">
        <v>1713</v>
      </c>
      <c r="AF229" s="79" t="b">
        <v>0</v>
      </c>
      <c r="AG229" s="79" t="s">
        <v>1727</v>
      </c>
      <c r="AH229" s="79"/>
      <c r="AI229" s="85" t="s">
        <v>1711</v>
      </c>
      <c r="AJ229" s="79" t="b">
        <v>0</v>
      </c>
      <c r="AK229" s="79">
        <v>0</v>
      </c>
      <c r="AL229" s="85" t="s">
        <v>1711</v>
      </c>
      <c r="AM229" s="79" t="s">
        <v>1737</v>
      </c>
      <c r="AN229" s="79" t="b">
        <v>0</v>
      </c>
      <c r="AO229" s="85" t="s">
        <v>1680</v>
      </c>
      <c r="AP229" s="79" t="s">
        <v>176</v>
      </c>
      <c r="AQ229" s="79">
        <v>0</v>
      </c>
      <c r="AR229" s="79">
        <v>0</v>
      </c>
      <c r="AS229" s="79" t="s">
        <v>1758</v>
      </c>
      <c r="AT229" s="79" t="s">
        <v>1761</v>
      </c>
      <c r="AU229" s="79" t="s">
        <v>1764</v>
      </c>
      <c r="AV229" s="79" t="s">
        <v>1767</v>
      </c>
      <c r="AW229" s="79" t="s">
        <v>1770</v>
      </c>
      <c r="AX229" s="79" t="s">
        <v>1773</v>
      </c>
      <c r="AY229" s="79" t="s">
        <v>1774</v>
      </c>
      <c r="AZ229" s="83" t="s">
        <v>1777</v>
      </c>
      <c r="BA229">
        <v>7</v>
      </c>
      <c r="BB229" s="78" t="str">
        <f>REPLACE(INDEX(GroupVertices[Group],MATCH(Edges[[#This Row],[Vertex 1]],GroupVertices[Vertex],0)),1,1,"")</f>
        <v>4</v>
      </c>
      <c r="BC229" s="78" t="str">
        <f>REPLACE(INDEX(GroupVertices[Group],MATCH(Edges[[#This Row],[Vertex 2]],GroupVertices[Vertex],0)),1,1,"")</f>
        <v>1</v>
      </c>
      <c r="BD229" s="48">
        <v>6</v>
      </c>
      <c r="BE229" s="49">
        <v>15</v>
      </c>
      <c r="BF229" s="48">
        <v>0</v>
      </c>
      <c r="BG229" s="49">
        <v>0</v>
      </c>
      <c r="BH229" s="48">
        <v>0</v>
      </c>
      <c r="BI229" s="49">
        <v>0</v>
      </c>
      <c r="BJ229" s="48">
        <v>34</v>
      </c>
      <c r="BK229" s="49">
        <v>85</v>
      </c>
      <c r="BL229" s="48">
        <v>40</v>
      </c>
    </row>
    <row r="230" spans="1:64" ht="15">
      <c r="A230" s="64" t="s">
        <v>330</v>
      </c>
      <c r="B230" s="64" t="s">
        <v>354</v>
      </c>
      <c r="C230" s="65" t="s">
        <v>4082</v>
      </c>
      <c r="D230" s="66">
        <v>9</v>
      </c>
      <c r="E230" s="67" t="s">
        <v>136</v>
      </c>
      <c r="F230" s="68">
        <v>15.285714285714285</v>
      </c>
      <c r="G230" s="65"/>
      <c r="H230" s="69"/>
      <c r="I230" s="70"/>
      <c r="J230" s="70"/>
      <c r="K230" s="34" t="s">
        <v>65</v>
      </c>
      <c r="L230" s="77">
        <v>230</v>
      </c>
      <c r="M230" s="77"/>
      <c r="N230" s="72"/>
      <c r="O230" s="79" t="s">
        <v>379</v>
      </c>
      <c r="P230" s="81">
        <v>43627.703784722224</v>
      </c>
      <c r="Q230" s="79" t="s">
        <v>549</v>
      </c>
      <c r="R230" s="79"/>
      <c r="S230" s="79"/>
      <c r="T230" s="79" t="s">
        <v>745</v>
      </c>
      <c r="U230" s="79"/>
      <c r="V230" s="83" t="s">
        <v>926</v>
      </c>
      <c r="W230" s="81">
        <v>43627.703784722224</v>
      </c>
      <c r="X230" s="83" t="s">
        <v>1165</v>
      </c>
      <c r="Y230" s="79"/>
      <c r="Z230" s="79"/>
      <c r="AA230" s="85" t="s">
        <v>1536</v>
      </c>
      <c r="AB230" s="85" t="s">
        <v>1681</v>
      </c>
      <c r="AC230" s="79" t="b">
        <v>0</v>
      </c>
      <c r="AD230" s="79">
        <v>3</v>
      </c>
      <c r="AE230" s="85" t="s">
        <v>1713</v>
      </c>
      <c r="AF230" s="79" t="b">
        <v>0</v>
      </c>
      <c r="AG230" s="79" t="s">
        <v>1727</v>
      </c>
      <c r="AH230" s="79"/>
      <c r="AI230" s="85" t="s">
        <v>1711</v>
      </c>
      <c r="AJ230" s="79" t="b">
        <v>0</v>
      </c>
      <c r="AK230" s="79">
        <v>0</v>
      </c>
      <c r="AL230" s="85" t="s">
        <v>1711</v>
      </c>
      <c r="AM230" s="79" t="s">
        <v>1737</v>
      </c>
      <c r="AN230" s="79" t="b">
        <v>0</v>
      </c>
      <c r="AO230" s="85" t="s">
        <v>1681</v>
      </c>
      <c r="AP230" s="79" t="s">
        <v>176</v>
      </c>
      <c r="AQ230" s="79">
        <v>0</v>
      </c>
      <c r="AR230" s="79">
        <v>0</v>
      </c>
      <c r="AS230" s="79" t="s">
        <v>1758</v>
      </c>
      <c r="AT230" s="79" t="s">
        <v>1761</v>
      </c>
      <c r="AU230" s="79" t="s">
        <v>1764</v>
      </c>
      <c r="AV230" s="79" t="s">
        <v>1767</v>
      </c>
      <c r="AW230" s="79" t="s">
        <v>1770</v>
      </c>
      <c r="AX230" s="79" t="s">
        <v>1773</v>
      </c>
      <c r="AY230" s="79" t="s">
        <v>1774</v>
      </c>
      <c r="AZ230" s="83" t="s">
        <v>1777</v>
      </c>
      <c r="BA230">
        <v>7</v>
      </c>
      <c r="BB230" s="78" t="str">
        <f>REPLACE(INDEX(GroupVertices[Group],MATCH(Edges[[#This Row],[Vertex 1]],GroupVertices[Vertex],0)),1,1,"")</f>
        <v>4</v>
      </c>
      <c r="BC230" s="78" t="str">
        <f>REPLACE(INDEX(GroupVertices[Group],MATCH(Edges[[#This Row],[Vertex 2]],GroupVertices[Vertex],0)),1,1,"")</f>
        <v>1</v>
      </c>
      <c r="BD230" s="48">
        <v>5</v>
      </c>
      <c r="BE230" s="49">
        <v>11.11111111111111</v>
      </c>
      <c r="BF230" s="48">
        <v>5</v>
      </c>
      <c r="BG230" s="49">
        <v>11.11111111111111</v>
      </c>
      <c r="BH230" s="48">
        <v>0</v>
      </c>
      <c r="BI230" s="49">
        <v>0</v>
      </c>
      <c r="BJ230" s="48">
        <v>35</v>
      </c>
      <c r="BK230" s="49">
        <v>77.77777777777777</v>
      </c>
      <c r="BL230" s="48">
        <v>45</v>
      </c>
    </row>
    <row r="231" spans="1:64" ht="15">
      <c r="A231" s="64" t="s">
        <v>330</v>
      </c>
      <c r="B231" s="64" t="s">
        <v>354</v>
      </c>
      <c r="C231" s="65" t="s">
        <v>4077</v>
      </c>
      <c r="D231" s="66">
        <v>8</v>
      </c>
      <c r="E231" s="67" t="s">
        <v>136</v>
      </c>
      <c r="F231" s="68">
        <v>18.571428571428573</v>
      </c>
      <c r="G231" s="65"/>
      <c r="H231" s="69"/>
      <c r="I231" s="70"/>
      <c r="J231" s="70"/>
      <c r="K231" s="34" t="s">
        <v>65</v>
      </c>
      <c r="L231" s="77">
        <v>231</v>
      </c>
      <c r="M231" s="77"/>
      <c r="N231" s="72"/>
      <c r="O231" s="79" t="s">
        <v>378</v>
      </c>
      <c r="P231" s="81">
        <v>43627.708506944444</v>
      </c>
      <c r="Q231" s="79" t="s">
        <v>438</v>
      </c>
      <c r="R231" s="79"/>
      <c r="S231" s="79"/>
      <c r="T231" s="79" t="s">
        <v>745</v>
      </c>
      <c r="U231" s="79"/>
      <c r="V231" s="83" t="s">
        <v>926</v>
      </c>
      <c r="W231" s="81">
        <v>43627.708506944444</v>
      </c>
      <c r="X231" s="83" t="s">
        <v>1166</v>
      </c>
      <c r="Y231" s="79"/>
      <c r="Z231" s="79"/>
      <c r="AA231" s="85" t="s">
        <v>1537</v>
      </c>
      <c r="AB231" s="79"/>
      <c r="AC231" s="79" t="b">
        <v>0</v>
      </c>
      <c r="AD231" s="79">
        <v>0</v>
      </c>
      <c r="AE231" s="85" t="s">
        <v>1711</v>
      </c>
      <c r="AF231" s="79" t="b">
        <v>0</v>
      </c>
      <c r="AG231" s="79" t="s">
        <v>1727</v>
      </c>
      <c r="AH231" s="79"/>
      <c r="AI231" s="85" t="s">
        <v>1711</v>
      </c>
      <c r="AJ231" s="79" t="b">
        <v>0</v>
      </c>
      <c r="AK231" s="79">
        <v>7</v>
      </c>
      <c r="AL231" s="85" t="s">
        <v>1681</v>
      </c>
      <c r="AM231" s="79" t="s">
        <v>1737</v>
      </c>
      <c r="AN231" s="79" t="b">
        <v>0</v>
      </c>
      <c r="AO231" s="85" t="s">
        <v>1681</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4</v>
      </c>
      <c r="BC231" s="78" t="str">
        <f>REPLACE(INDEX(GroupVertices[Group],MATCH(Edges[[#This Row],[Vertex 2]],GroupVertices[Vertex],0)),1,1,"")</f>
        <v>1</v>
      </c>
      <c r="BD231" s="48">
        <v>0</v>
      </c>
      <c r="BE231" s="49">
        <v>0</v>
      </c>
      <c r="BF231" s="48">
        <v>1</v>
      </c>
      <c r="BG231" s="49">
        <v>4.3478260869565215</v>
      </c>
      <c r="BH231" s="48">
        <v>0</v>
      </c>
      <c r="BI231" s="49">
        <v>0</v>
      </c>
      <c r="BJ231" s="48">
        <v>22</v>
      </c>
      <c r="BK231" s="49">
        <v>95.65217391304348</v>
      </c>
      <c r="BL231" s="48">
        <v>23</v>
      </c>
    </row>
    <row r="232" spans="1:64" ht="15">
      <c r="A232" s="64" t="s">
        <v>330</v>
      </c>
      <c r="B232" s="64" t="s">
        <v>354</v>
      </c>
      <c r="C232" s="65" t="s">
        <v>4082</v>
      </c>
      <c r="D232" s="66">
        <v>9</v>
      </c>
      <c r="E232" s="67" t="s">
        <v>136</v>
      </c>
      <c r="F232" s="68">
        <v>15.285714285714285</v>
      </c>
      <c r="G232" s="65"/>
      <c r="H232" s="69"/>
      <c r="I232" s="70"/>
      <c r="J232" s="70"/>
      <c r="K232" s="34" t="s">
        <v>65</v>
      </c>
      <c r="L232" s="77">
        <v>232</v>
      </c>
      <c r="M232" s="77"/>
      <c r="N232" s="72"/>
      <c r="O232" s="79" t="s">
        <v>379</v>
      </c>
      <c r="P232" s="81">
        <v>43627.71041666667</v>
      </c>
      <c r="Q232" s="79" t="s">
        <v>550</v>
      </c>
      <c r="R232" s="79"/>
      <c r="S232" s="79"/>
      <c r="T232" s="79" t="s">
        <v>745</v>
      </c>
      <c r="U232" s="83" t="s">
        <v>817</v>
      </c>
      <c r="V232" s="83" t="s">
        <v>817</v>
      </c>
      <c r="W232" s="81">
        <v>43627.71041666667</v>
      </c>
      <c r="X232" s="83" t="s">
        <v>1167</v>
      </c>
      <c r="Y232" s="79"/>
      <c r="Z232" s="79"/>
      <c r="AA232" s="85" t="s">
        <v>1538</v>
      </c>
      <c r="AB232" s="85" t="s">
        <v>1682</v>
      </c>
      <c r="AC232" s="79" t="b">
        <v>0</v>
      </c>
      <c r="AD232" s="79">
        <v>4</v>
      </c>
      <c r="AE232" s="85" t="s">
        <v>1713</v>
      </c>
      <c r="AF232" s="79" t="b">
        <v>0</v>
      </c>
      <c r="AG232" s="79" t="s">
        <v>1727</v>
      </c>
      <c r="AH232" s="79"/>
      <c r="AI232" s="85" t="s">
        <v>1711</v>
      </c>
      <c r="AJ232" s="79" t="b">
        <v>0</v>
      </c>
      <c r="AK232" s="79">
        <v>0</v>
      </c>
      <c r="AL232" s="85" t="s">
        <v>1711</v>
      </c>
      <c r="AM232" s="79" t="s">
        <v>1737</v>
      </c>
      <c r="AN232" s="79" t="b">
        <v>0</v>
      </c>
      <c r="AO232" s="85" t="s">
        <v>1682</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4</v>
      </c>
      <c r="BC232" s="78" t="str">
        <f>REPLACE(INDEX(GroupVertices[Group],MATCH(Edges[[#This Row],[Vertex 2]],GroupVertices[Vertex],0)),1,1,"")</f>
        <v>1</v>
      </c>
      <c r="BD232" s="48">
        <v>6</v>
      </c>
      <c r="BE232" s="49">
        <v>17.647058823529413</v>
      </c>
      <c r="BF232" s="48">
        <v>0</v>
      </c>
      <c r="BG232" s="49">
        <v>0</v>
      </c>
      <c r="BH232" s="48">
        <v>0</v>
      </c>
      <c r="BI232" s="49">
        <v>0</v>
      </c>
      <c r="BJ232" s="48">
        <v>28</v>
      </c>
      <c r="BK232" s="49">
        <v>82.3529411764706</v>
      </c>
      <c r="BL232" s="48">
        <v>34</v>
      </c>
    </row>
    <row r="233" spans="1:64" ht="15">
      <c r="A233" s="64" t="s">
        <v>330</v>
      </c>
      <c r="B233" s="64" t="s">
        <v>354</v>
      </c>
      <c r="C233" s="65" t="s">
        <v>4082</v>
      </c>
      <c r="D233" s="66">
        <v>9</v>
      </c>
      <c r="E233" s="67" t="s">
        <v>136</v>
      </c>
      <c r="F233" s="68">
        <v>15.285714285714285</v>
      </c>
      <c r="G233" s="65"/>
      <c r="H233" s="69"/>
      <c r="I233" s="70"/>
      <c r="J233" s="70"/>
      <c r="K233" s="34" t="s">
        <v>65</v>
      </c>
      <c r="L233" s="77">
        <v>233</v>
      </c>
      <c r="M233" s="77"/>
      <c r="N233" s="72"/>
      <c r="O233" s="79" t="s">
        <v>379</v>
      </c>
      <c r="P233" s="81">
        <v>43627.711851851855</v>
      </c>
      <c r="Q233" s="79" t="s">
        <v>542</v>
      </c>
      <c r="R233" s="79"/>
      <c r="S233" s="79"/>
      <c r="T233" s="79" t="s">
        <v>745</v>
      </c>
      <c r="U233" s="79"/>
      <c r="V233" s="83" t="s">
        <v>926</v>
      </c>
      <c r="W233" s="81">
        <v>43627.711851851855</v>
      </c>
      <c r="X233" s="83" t="s">
        <v>1154</v>
      </c>
      <c r="Y233" s="79"/>
      <c r="Z233" s="79"/>
      <c r="AA233" s="85" t="s">
        <v>1525</v>
      </c>
      <c r="AB233" s="85" t="s">
        <v>1682</v>
      </c>
      <c r="AC233" s="79" t="b">
        <v>0</v>
      </c>
      <c r="AD233" s="79">
        <v>1</v>
      </c>
      <c r="AE233" s="85" t="s">
        <v>1713</v>
      </c>
      <c r="AF233" s="79" t="b">
        <v>0</v>
      </c>
      <c r="AG233" s="79" t="s">
        <v>1727</v>
      </c>
      <c r="AH233" s="79"/>
      <c r="AI233" s="85" t="s">
        <v>1711</v>
      </c>
      <c r="AJ233" s="79" t="b">
        <v>0</v>
      </c>
      <c r="AK233" s="79">
        <v>0</v>
      </c>
      <c r="AL233" s="85" t="s">
        <v>1711</v>
      </c>
      <c r="AM233" s="79" t="s">
        <v>1737</v>
      </c>
      <c r="AN233" s="79" t="b">
        <v>0</v>
      </c>
      <c r="AO233" s="85" t="s">
        <v>1682</v>
      </c>
      <c r="AP233" s="79" t="s">
        <v>176</v>
      </c>
      <c r="AQ233" s="79">
        <v>0</v>
      </c>
      <c r="AR233" s="79">
        <v>0</v>
      </c>
      <c r="AS233" s="79" t="s">
        <v>1758</v>
      </c>
      <c r="AT233" s="79" t="s">
        <v>1761</v>
      </c>
      <c r="AU233" s="79" t="s">
        <v>1764</v>
      </c>
      <c r="AV233" s="79" t="s">
        <v>1767</v>
      </c>
      <c r="AW233" s="79" t="s">
        <v>1770</v>
      </c>
      <c r="AX233" s="79" t="s">
        <v>1773</v>
      </c>
      <c r="AY233" s="79" t="s">
        <v>1774</v>
      </c>
      <c r="AZ233" s="83" t="s">
        <v>1777</v>
      </c>
      <c r="BA233">
        <v>7</v>
      </c>
      <c r="BB233" s="78" t="str">
        <f>REPLACE(INDEX(GroupVertices[Group],MATCH(Edges[[#This Row],[Vertex 1]],GroupVertices[Vertex],0)),1,1,"")</f>
        <v>4</v>
      </c>
      <c r="BC233" s="78" t="str">
        <f>REPLACE(INDEX(GroupVertices[Group],MATCH(Edges[[#This Row],[Vertex 2]],GroupVertices[Vertex],0)),1,1,"")</f>
        <v>1</v>
      </c>
      <c r="BD233" s="48"/>
      <c r="BE233" s="49"/>
      <c r="BF233" s="48"/>
      <c r="BG233" s="49"/>
      <c r="BH233" s="48"/>
      <c r="BI233" s="49"/>
      <c r="BJ233" s="48"/>
      <c r="BK233" s="49"/>
      <c r="BL233" s="48"/>
    </row>
    <row r="234" spans="1:64" ht="15">
      <c r="A234" s="64" t="s">
        <v>330</v>
      </c>
      <c r="B234" s="64" t="s">
        <v>354</v>
      </c>
      <c r="C234" s="65" t="s">
        <v>4077</v>
      </c>
      <c r="D234" s="66">
        <v>8</v>
      </c>
      <c r="E234" s="67" t="s">
        <v>136</v>
      </c>
      <c r="F234" s="68">
        <v>18.571428571428573</v>
      </c>
      <c r="G234" s="65"/>
      <c r="H234" s="69"/>
      <c r="I234" s="70"/>
      <c r="J234" s="70"/>
      <c r="K234" s="34" t="s">
        <v>65</v>
      </c>
      <c r="L234" s="77">
        <v>234</v>
      </c>
      <c r="M234" s="77"/>
      <c r="N234" s="72"/>
      <c r="O234" s="79" t="s">
        <v>378</v>
      </c>
      <c r="P234" s="81">
        <v>43633.1984375</v>
      </c>
      <c r="Q234" s="79" t="s">
        <v>551</v>
      </c>
      <c r="R234" s="79"/>
      <c r="S234" s="79"/>
      <c r="T234" s="79" t="s">
        <v>745</v>
      </c>
      <c r="U234" s="79"/>
      <c r="V234" s="83" t="s">
        <v>926</v>
      </c>
      <c r="W234" s="81">
        <v>43633.1984375</v>
      </c>
      <c r="X234" s="83" t="s">
        <v>1168</v>
      </c>
      <c r="Y234" s="79"/>
      <c r="Z234" s="79"/>
      <c r="AA234" s="85" t="s">
        <v>1539</v>
      </c>
      <c r="AB234" s="79"/>
      <c r="AC234" s="79" t="b">
        <v>0</v>
      </c>
      <c r="AD234" s="79">
        <v>0</v>
      </c>
      <c r="AE234" s="85" t="s">
        <v>1711</v>
      </c>
      <c r="AF234" s="79" t="b">
        <v>0</v>
      </c>
      <c r="AG234" s="79" t="s">
        <v>1727</v>
      </c>
      <c r="AH234" s="79"/>
      <c r="AI234" s="85" t="s">
        <v>1711</v>
      </c>
      <c r="AJ234" s="79" t="b">
        <v>0</v>
      </c>
      <c r="AK234" s="79">
        <v>2</v>
      </c>
      <c r="AL234" s="85" t="s">
        <v>1688</v>
      </c>
      <c r="AM234" s="79" t="s">
        <v>1737</v>
      </c>
      <c r="AN234" s="79" t="b">
        <v>0</v>
      </c>
      <c r="AO234" s="85" t="s">
        <v>1688</v>
      </c>
      <c r="AP234" s="79" t="s">
        <v>176</v>
      </c>
      <c r="AQ234" s="79">
        <v>0</v>
      </c>
      <c r="AR234" s="79">
        <v>0</v>
      </c>
      <c r="AS234" s="79"/>
      <c r="AT234" s="79"/>
      <c r="AU234" s="79"/>
      <c r="AV234" s="79"/>
      <c r="AW234" s="79"/>
      <c r="AX234" s="79"/>
      <c r="AY234" s="79"/>
      <c r="AZ234" s="79"/>
      <c r="BA234">
        <v>6</v>
      </c>
      <c r="BB234" s="78" t="str">
        <f>REPLACE(INDEX(GroupVertices[Group],MATCH(Edges[[#This Row],[Vertex 1]],GroupVertices[Vertex],0)),1,1,"")</f>
        <v>4</v>
      </c>
      <c r="BC234" s="78" t="str">
        <f>REPLACE(INDEX(GroupVertices[Group],MATCH(Edges[[#This Row],[Vertex 2]],GroupVertices[Vertex],0)),1,1,"")</f>
        <v>1</v>
      </c>
      <c r="BD234" s="48">
        <v>0</v>
      </c>
      <c r="BE234" s="49">
        <v>0</v>
      </c>
      <c r="BF234" s="48">
        <v>0</v>
      </c>
      <c r="BG234" s="49">
        <v>0</v>
      </c>
      <c r="BH234" s="48">
        <v>0</v>
      </c>
      <c r="BI234" s="49">
        <v>0</v>
      </c>
      <c r="BJ234" s="48">
        <v>24</v>
      </c>
      <c r="BK234" s="49">
        <v>100</v>
      </c>
      <c r="BL234" s="48">
        <v>24</v>
      </c>
    </row>
    <row r="235" spans="1:64" ht="15">
      <c r="A235" s="64" t="s">
        <v>330</v>
      </c>
      <c r="B235" s="64" t="s">
        <v>362</v>
      </c>
      <c r="C235" s="65" t="s">
        <v>4076</v>
      </c>
      <c r="D235" s="66">
        <v>3</v>
      </c>
      <c r="E235" s="67" t="s">
        <v>132</v>
      </c>
      <c r="F235" s="68">
        <v>35</v>
      </c>
      <c r="G235" s="65"/>
      <c r="H235" s="69"/>
      <c r="I235" s="70"/>
      <c r="J235" s="70"/>
      <c r="K235" s="34" t="s">
        <v>65</v>
      </c>
      <c r="L235" s="77">
        <v>235</v>
      </c>
      <c r="M235" s="77"/>
      <c r="N235" s="72"/>
      <c r="O235" s="79" t="s">
        <v>379</v>
      </c>
      <c r="P235" s="81">
        <v>43636.7353125</v>
      </c>
      <c r="Q235" s="79" t="s">
        <v>544</v>
      </c>
      <c r="R235" s="79"/>
      <c r="S235" s="79"/>
      <c r="T235" s="79" t="s">
        <v>768</v>
      </c>
      <c r="U235" s="79"/>
      <c r="V235" s="83" t="s">
        <v>926</v>
      </c>
      <c r="W235" s="81">
        <v>43636.7353125</v>
      </c>
      <c r="X235" s="83" t="s">
        <v>1156</v>
      </c>
      <c r="Y235" s="79"/>
      <c r="Z235" s="79"/>
      <c r="AA235" s="85" t="s">
        <v>1527</v>
      </c>
      <c r="AB235" s="85" t="s">
        <v>1706</v>
      </c>
      <c r="AC235" s="79" t="b">
        <v>0</v>
      </c>
      <c r="AD235" s="79">
        <v>0</v>
      </c>
      <c r="AE235" s="85" t="s">
        <v>1725</v>
      </c>
      <c r="AF235" s="79" t="b">
        <v>0</v>
      </c>
      <c r="AG235" s="79" t="s">
        <v>1727</v>
      </c>
      <c r="AH235" s="79"/>
      <c r="AI235" s="85" t="s">
        <v>1711</v>
      </c>
      <c r="AJ235" s="79" t="b">
        <v>0</v>
      </c>
      <c r="AK235" s="79">
        <v>0</v>
      </c>
      <c r="AL235" s="85" t="s">
        <v>1711</v>
      </c>
      <c r="AM235" s="79" t="s">
        <v>1737</v>
      </c>
      <c r="AN235" s="79" t="b">
        <v>0</v>
      </c>
      <c r="AO235" s="85" t="s">
        <v>1706</v>
      </c>
      <c r="AP235" s="79" t="s">
        <v>176</v>
      </c>
      <c r="AQ235" s="79">
        <v>0</v>
      </c>
      <c r="AR235" s="79">
        <v>0</v>
      </c>
      <c r="AS235" s="79" t="s">
        <v>1758</v>
      </c>
      <c r="AT235" s="79" t="s">
        <v>1761</v>
      </c>
      <c r="AU235" s="79" t="s">
        <v>1764</v>
      </c>
      <c r="AV235" s="79" t="s">
        <v>1767</v>
      </c>
      <c r="AW235" s="79" t="s">
        <v>1770</v>
      </c>
      <c r="AX235" s="79" t="s">
        <v>1773</v>
      </c>
      <c r="AY235" s="79" t="s">
        <v>1774</v>
      </c>
      <c r="AZ235" s="83" t="s">
        <v>1777</v>
      </c>
      <c r="BA235">
        <v>1</v>
      </c>
      <c r="BB235" s="78" t="str">
        <f>REPLACE(INDEX(GroupVertices[Group],MATCH(Edges[[#This Row],[Vertex 1]],GroupVertices[Vertex],0)),1,1,"")</f>
        <v>4</v>
      </c>
      <c r="BC235" s="78" t="str">
        <f>REPLACE(INDEX(GroupVertices[Group],MATCH(Edges[[#This Row],[Vertex 2]],GroupVertices[Vertex],0)),1,1,"")</f>
        <v>5</v>
      </c>
      <c r="BD235" s="48"/>
      <c r="BE235" s="49"/>
      <c r="BF235" s="48"/>
      <c r="BG235" s="49"/>
      <c r="BH235" s="48"/>
      <c r="BI235" s="49"/>
      <c r="BJ235" s="48"/>
      <c r="BK235" s="49"/>
      <c r="BL235" s="48"/>
    </row>
    <row r="236" spans="1:64" ht="15">
      <c r="A236" s="64" t="s">
        <v>331</v>
      </c>
      <c r="B236" s="64" t="s">
        <v>354</v>
      </c>
      <c r="C236" s="65" t="s">
        <v>4080</v>
      </c>
      <c r="D236" s="66">
        <v>5</v>
      </c>
      <c r="E236" s="67" t="s">
        <v>136</v>
      </c>
      <c r="F236" s="68">
        <v>28.42857142857143</v>
      </c>
      <c r="G236" s="65"/>
      <c r="H236" s="69"/>
      <c r="I236" s="70"/>
      <c r="J236" s="70"/>
      <c r="K236" s="34" t="s">
        <v>65</v>
      </c>
      <c r="L236" s="77">
        <v>236</v>
      </c>
      <c r="M236" s="77"/>
      <c r="N236" s="72"/>
      <c r="O236" s="79" t="s">
        <v>379</v>
      </c>
      <c r="P236" s="81">
        <v>43627.6790625</v>
      </c>
      <c r="Q236" s="79" t="s">
        <v>552</v>
      </c>
      <c r="R236" s="79"/>
      <c r="S236" s="79"/>
      <c r="T236" s="79" t="s">
        <v>745</v>
      </c>
      <c r="U236" s="79"/>
      <c r="V236" s="83" t="s">
        <v>927</v>
      </c>
      <c r="W236" s="81">
        <v>43627.6790625</v>
      </c>
      <c r="X236" s="83" t="s">
        <v>1169</v>
      </c>
      <c r="Y236" s="79"/>
      <c r="Z236" s="79"/>
      <c r="AA236" s="85" t="s">
        <v>1540</v>
      </c>
      <c r="AB236" s="85" t="s">
        <v>1676</v>
      </c>
      <c r="AC236" s="79" t="b">
        <v>0</v>
      </c>
      <c r="AD236" s="79">
        <v>0</v>
      </c>
      <c r="AE236" s="85" t="s">
        <v>1713</v>
      </c>
      <c r="AF236" s="79" t="b">
        <v>0</v>
      </c>
      <c r="AG236" s="79" t="s">
        <v>1727</v>
      </c>
      <c r="AH236" s="79"/>
      <c r="AI236" s="85" t="s">
        <v>1711</v>
      </c>
      <c r="AJ236" s="79" t="b">
        <v>0</v>
      </c>
      <c r="AK236" s="79">
        <v>0</v>
      </c>
      <c r="AL236" s="85" t="s">
        <v>1711</v>
      </c>
      <c r="AM236" s="79" t="s">
        <v>1733</v>
      </c>
      <c r="AN236" s="79" t="b">
        <v>0</v>
      </c>
      <c r="AO236" s="85" t="s">
        <v>1676</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3</v>
      </c>
      <c r="BC236" s="78" t="str">
        <f>REPLACE(INDEX(GroupVertices[Group],MATCH(Edges[[#This Row],[Vertex 2]],GroupVertices[Vertex],0)),1,1,"")</f>
        <v>1</v>
      </c>
      <c r="BD236" s="48">
        <v>0</v>
      </c>
      <c r="BE236" s="49">
        <v>0</v>
      </c>
      <c r="BF236" s="48">
        <v>0</v>
      </c>
      <c r="BG236" s="49">
        <v>0</v>
      </c>
      <c r="BH236" s="48">
        <v>0</v>
      </c>
      <c r="BI236" s="49">
        <v>0</v>
      </c>
      <c r="BJ236" s="48">
        <v>16</v>
      </c>
      <c r="BK236" s="49">
        <v>100</v>
      </c>
      <c r="BL236" s="48">
        <v>16</v>
      </c>
    </row>
    <row r="237" spans="1:64" ht="15">
      <c r="A237" s="64" t="s">
        <v>331</v>
      </c>
      <c r="B237" s="64" t="s">
        <v>354</v>
      </c>
      <c r="C237" s="65" t="s">
        <v>4080</v>
      </c>
      <c r="D237" s="66">
        <v>5</v>
      </c>
      <c r="E237" s="67" t="s">
        <v>136</v>
      </c>
      <c r="F237" s="68">
        <v>28.42857142857143</v>
      </c>
      <c r="G237" s="65"/>
      <c r="H237" s="69"/>
      <c r="I237" s="70"/>
      <c r="J237" s="70"/>
      <c r="K237" s="34" t="s">
        <v>65</v>
      </c>
      <c r="L237" s="77">
        <v>237</v>
      </c>
      <c r="M237" s="77"/>
      <c r="N237" s="72"/>
      <c r="O237" s="79" t="s">
        <v>379</v>
      </c>
      <c r="P237" s="81">
        <v>43627.68445601852</v>
      </c>
      <c r="Q237" s="79" t="s">
        <v>553</v>
      </c>
      <c r="R237" s="79"/>
      <c r="S237" s="79"/>
      <c r="T237" s="79" t="s">
        <v>745</v>
      </c>
      <c r="U237" s="79"/>
      <c r="V237" s="83" t="s">
        <v>927</v>
      </c>
      <c r="W237" s="81">
        <v>43627.68445601852</v>
      </c>
      <c r="X237" s="83" t="s">
        <v>1170</v>
      </c>
      <c r="Y237" s="79"/>
      <c r="Z237" s="79"/>
      <c r="AA237" s="85" t="s">
        <v>1541</v>
      </c>
      <c r="AB237" s="85" t="s">
        <v>1677</v>
      </c>
      <c r="AC237" s="79" t="b">
        <v>0</v>
      </c>
      <c r="AD237" s="79">
        <v>1</v>
      </c>
      <c r="AE237" s="85" t="s">
        <v>1713</v>
      </c>
      <c r="AF237" s="79" t="b">
        <v>0</v>
      </c>
      <c r="AG237" s="79" t="s">
        <v>1727</v>
      </c>
      <c r="AH237" s="79"/>
      <c r="AI237" s="85" t="s">
        <v>1711</v>
      </c>
      <c r="AJ237" s="79" t="b">
        <v>0</v>
      </c>
      <c r="AK237" s="79">
        <v>1</v>
      </c>
      <c r="AL237" s="85" t="s">
        <v>1711</v>
      </c>
      <c r="AM237" s="79" t="s">
        <v>1733</v>
      </c>
      <c r="AN237" s="79" t="b">
        <v>0</v>
      </c>
      <c r="AO237" s="85" t="s">
        <v>1677</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3</v>
      </c>
      <c r="BC237" s="78" t="str">
        <f>REPLACE(INDEX(GroupVertices[Group],MATCH(Edges[[#This Row],[Vertex 2]],GroupVertices[Vertex],0)),1,1,"")</f>
        <v>1</v>
      </c>
      <c r="BD237" s="48">
        <v>0</v>
      </c>
      <c r="BE237" s="49">
        <v>0</v>
      </c>
      <c r="BF237" s="48">
        <v>0</v>
      </c>
      <c r="BG237" s="49">
        <v>0</v>
      </c>
      <c r="BH237" s="48">
        <v>0</v>
      </c>
      <c r="BI237" s="49">
        <v>0</v>
      </c>
      <c r="BJ237" s="48">
        <v>14</v>
      </c>
      <c r="BK237" s="49">
        <v>100</v>
      </c>
      <c r="BL237" s="48">
        <v>14</v>
      </c>
    </row>
    <row r="238" spans="1:64" ht="15">
      <c r="A238" s="64" t="s">
        <v>331</v>
      </c>
      <c r="B238" s="64" t="s">
        <v>354</v>
      </c>
      <c r="C238" s="65" t="s">
        <v>4080</v>
      </c>
      <c r="D238" s="66">
        <v>5</v>
      </c>
      <c r="E238" s="67" t="s">
        <v>136</v>
      </c>
      <c r="F238" s="68">
        <v>28.42857142857143</v>
      </c>
      <c r="G238" s="65"/>
      <c r="H238" s="69"/>
      <c r="I238" s="70"/>
      <c r="J238" s="70"/>
      <c r="K238" s="34" t="s">
        <v>65</v>
      </c>
      <c r="L238" s="77">
        <v>238</v>
      </c>
      <c r="M238" s="77"/>
      <c r="N238" s="72"/>
      <c r="O238" s="79" t="s">
        <v>379</v>
      </c>
      <c r="P238" s="81">
        <v>43627.68708333333</v>
      </c>
      <c r="Q238" s="79" t="s">
        <v>554</v>
      </c>
      <c r="R238" s="79"/>
      <c r="S238" s="79"/>
      <c r="T238" s="79" t="s">
        <v>745</v>
      </c>
      <c r="U238" s="79"/>
      <c r="V238" s="83" t="s">
        <v>927</v>
      </c>
      <c r="W238" s="81">
        <v>43627.68708333333</v>
      </c>
      <c r="X238" s="83" t="s">
        <v>1171</v>
      </c>
      <c r="Y238" s="79"/>
      <c r="Z238" s="79"/>
      <c r="AA238" s="85" t="s">
        <v>1542</v>
      </c>
      <c r="AB238" s="85" t="s">
        <v>1678</v>
      </c>
      <c r="AC238" s="79" t="b">
        <v>0</v>
      </c>
      <c r="AD238" s="79">
        <v>4</v>
      </c>
      <c r="AE238" s="85" t="s">
        <v>1713</v>
      </c>
      <c r="AF238" s="79" t="b">
        <v>0</v>
      </c>
      <c r="AG238" s="79" t="s">
        <v>1727</v>
      </c>
      <c r="AH238" s="79"/>
      <c r="AI238" s="85" t="s">
        <v>1711</v>
      </c>
      <c r="AJ238" s="79" t="b">
        <v>0</v>
      </c>
      <c r="AK238" s="79">
        <v>0</v>
      </c>
      <c r="AL238" s="85" t="s">
        <v>1711</v>
      </c>
      <c r="AM238" s="79" t="s">
        <v>1733</v>
      </c>
      <c r="AN238" s="79" t="b">
        <v>0</v>
      </c>
      <c r="AO238" s="85" t="s">
        <v>1678</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3</v>
      </c>
      <c r="BC238" s="78" t="str">
        <f>REPLACE(INDEX(GroupVertices[Group],MATCH(Edges[[#This Row],[Vertex 2]],GroupVertices[Vertex],0)),1,1,"")</f>
        <v>1</v>
      </c>
      <c r="BD238" s="48">
        <v>1</v>
      </c>
      <c r="BE238" s="49">
        <v>4</v>
      </c>
      <c r="BF238" s="48">
        <v>0</v>
      </c>
      <c r="BG238" s="49">
        <v>0</v>
      </c>
      <c r="BH238" s="48">
        <v>0</v>
      </c>
      <c r="BI238" s="49">
        <v>0</v>
      </c>
      <c r="BJ238" s="48">
        <v>24</v>
      </c>
      <c r="BK238" s="49">
        <v>96</v>
      </c>
      <c r="BL238" s="48">
        <v>25</v>
      </c>
    </row>
    <row r="239" spans="1:64" ht="15">
      <c r="A239" s="64" t="s">
        <v>332</v>
      </c>
      <c r="B239" s="64" t="s">
        <v>331</v>
      </c>
      <c r="C239" s="65" t="s">
        <v>4076</v>
      </c>
      <c r="D239" s="66">
        <v>3</v>
      </c>
      <c r="E239" s="67" t="s">
        <v>132</v>
      </c>
      <c r="F239" s="68">
        <v>35</v>
      </c>
      <c r="G239" s="65"/>
      <c r="H239" s="69"/>
      <c r="I239" s="70"/>
      <c r="J239" s="70"/>
      <c r="K239" s="34" t="s">
        <v>65</v>
      </c>
      <c r="L239" s="77">
        <v>239</v>
      </c>
      <c r="M239" s="77"/>
      <c r="N239" s="72"/>
      <c r="O239" s="79" t="s">
        <v>378</v>
      </c>
      <c r="P239" s="81">
        <v>43627.68488425926</v>
      </c>
      <c r="Q239" s="79" t="s">
        <v>555</v>
      </c>
      <c r="R239" s="79"/>
      <c r="S239" s="79"/>
      <c r="T239" s="79" t="s">
        <v>745</v>
      </c>
      <c r="U239" s="79"/>
      <c r="V239" s="83" t="s">
        <v>928</v>
      </c>
      <c r="W239" s="81">
        <v>43627.68488425926</v>
      </c>
      <c r="X239" s="83" t="s">
        <v>1172</v>
      </c>
      <c r="Y239" s="79"/>
      <c r="Z239" s="79"/>
      <c r="AA239" s="85" t="s">
        <v>1543</v>
      </c>
      <c r="AB239" s="79"/>
      <c r="AC239" s="79" t="b">
        <v>0</v>
      </c>
      <c r="AD239" s="79">
        <v>0</v>
      </c>
      <c r="AE239" s="85" t="s">
        <v>1711</v>
      </c>
      <c r="AF239" s="79" t="b">
        <v>0</v>
      </c>
      <c r="AG239" s="79" t="s">
        <v>1727</v>
      </c>
      <c r="AH239" s="79"/>
      <c r="AI239" s="85" t="s">
        <v>1711</v>
      </c>
      <c r="AJ239" s="79" t="b">
        <v>0</v>
      </c>
      <c r="AK239" s="79">
        <v>1</v>
      </c>
      <c r="AL239" s="85" t="s">
        <v>1541</v>
      </c>
      <c r="AM239" s="79" t="s">
        <v>1753</v>
      </c>
      <c r="AN239" s="79" t="b">
        <v>0</v>
      </c>
      <c r="AO239" s="85" t="s">
        <v>1541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228</v>
      </c>
      <c r="B240" s="64" t="s">
        <v>375</v>
      </c>
      <c r="C240" s="65" t="s">
        <v>4080</v>
      </c>
      <c r="D240" s="66">
        <v>5</v>
      </c>
      <c r="E240" s="67" t="s">
        <v>136</v>
      </c>
      <c r="F240" s="68">
        <v>28.42857142857143</v>
      </c>
      <c r="G240" s="65"/>
      <c r="H240" s="69"/>
      <c r="I240" s="70"/>
      <c r="J240" s="70"/>
      <c r="K240" s="34" t="s">
        <v>65</v>
      </c>
      <c r="L240" s="77">
        <v>240</v>
      </c>
      <c r="M240" s="77"/>
      <c r="N240" s="72"/>
      <c r="O240" s="79" t="s">
        <v>378</v>
      </c>
      <c r="P240" s="81">
        <v>43627.670266203706</v>
      </c>
      <c r="Q240" s="79" t="s">
        <v>556</v>
      </c>
      <c r="R240" s="79"/>
      <c r="S240" s="79"/>
      <c r="T240" s="79" t="s">
        <v>769</v>
      </c>
      <c r="U240" s="79"/>
      <c r="V240" s="83" t="s">
        <v>845</v>
      </c>
      <c r="W240" s="81">
        <v>43627.670266203706</v>
      </c>
      <c r="X240" s="83" t="s">
        <v>1173</v>
      </c>
      <c r="Y240" s="79"/>
      <c r="Z240" s="79"/>
      <c r="AA240" s="85" t="s">
        <v>1544</v>
      </c>
      <c r="AB240" s="85" t="s">
        <v>1675</v>
      </c>
      <c r="AC240" s="79" t="b">
        <v>0</v>
      </c>
      <c r="AD240" s="79">
        <v>5</v>
      </c>
      <c r="AE240" s="85" t="s">
        <v>1713</v>
      </c>
      <c r="AF240" s="79" t="b">
        <v>0</v>
      </c>
      <c r="AG240" s="79" t="s">
        <v>1727</v>
      </c>
      <c r="AH240" s="79"/>
      <c r="AI240" s="85" t="s">
        <v>1711</v>
      </c>
      <c r="AJ240" s="79" t="b">
        <v>0</v>
      </c>
      <c r="AK240" s="79">
        <v>0</v>
      </c>
      <c r="AL240" s="85" t="s">
        <v>1711</v>
      </c>
      <c r="AM240" s="79" t="s">
        <v>1736</v>
      </c>
      <c r="AN240" s="79" t="b">
        <v>0</v>
      </c>
      <c r="AO240" s="85" t="s">
        <v>1675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21</v>
      </c>
      <c r="BK240" s="49">
        <v>100</v>
      </c>
      <c r="BL240" s="48">
        <v>21</v>
      </c>
    </row>
    <row r="241" spans="1:64" ht="15">
      <c r="A241" s="64" t="s">
        <v>228</v>
      </c>
      <c r="B241" s="64" t="s">
        <v>375</v>
      </c>
      <c r="C241" s="65" t="s">
        <v>4080</v>
      </c>
      <c r="D241" s="66">
        <v>5</v>
      </c>
      <c r="E241" s="67" t="s">
        <v>136</v>
      </c>
      <c r="F241" s="68">
        <v>28.42857142857143</v>
      </c>
      <c r="G241" s="65"/>
      <c r="H241" s="69"/>
      <c r="I241" s="70"/>
      <c r="J241" s="70"/>
      <c r="K241" s="34" t="s">
        <v>65</v>
      </c>
      <c r="L241" s="77">
        <v>241</v>
      </c>
      <c r="M241" s="77"/>
      <c r="N241" s="72"/>
      <c r="O241" s="79" t="s">
        <v>378</v>
      </c>
      <c r="P241" s="81">
        <v>43627.68854166667</v>
      </c>
      <c r="Q241" s="79" t="s">
        <v>557</v>
      </c>
      <c r="R241" s="79"/>
      <c r="S241" s="79"/>
      <c r="T241" s="79" t="s">
        <v>745</v>
      </c>
      <c r="U241" s="79"/>
      <c r="V241" s="83" t="s">
        <v>845</v>
      </c>
      <c r="W241" s="81">
        <v>43627.68854166667</v>
      </c>
      <c r="X241" s="83" t="s">
        <v>1174</v>
      </c>
      <c r="Y241" s="79"/>
      <c r="Z241" s="79"/>
      <c r="AA241" s="85" t="s">
        <v>1545</v>
      </c>
      <c r="AB241" s="85" t="s">
        <v>1707</v>
      </c>
      <c r="AC241" s="79" t="b">
        <v>0</v>
      </c>
      <c r="AD241" s="79">
        <v>5</v>
      </c>
      <c r="AE241" s="85" t="s">
        <v>1715</v>
      </c>
      <c r="AF241" s="79" t="b">
        <v>0</v>
      </c>
      <c r="AG241" s="79" t="s">
        <v>1727</v>
      </c>
      <c r="AH241" s="79"/>
      <c r="AI241" s="85" t="s">
        <v>1711</v>
      </c>
      <c r="AJ241" s="79" t="b">
        <v>0</v>
      </c>
      <c r="AK241" s="79">
        <v>0</v>
      </c>
      <c r="AL241" s="85" t="s">
        <v>1711</v>
      </c>
      <c r="AM241" s="79" t="s">
        <v>1736</v>
      </c>
      <c r="AN241" s="79" t="b">
        <v>0</v>
      </c>
      <c r="AO241" s="85" t="s">
        <v>1707</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228</v>
      </c>
      <c r="B242" s="64" t="s">
        <v>375</v>
      </c>
      <c r="C242" s="65" t="s">
        <v>4080</v>
      </c>
      <c r="D242" s="66">
        <v>5</v>
      </c>
      <c r="E242" s="67" t="s">
        <v>136</v>
      </c>
      <c r="F242" s="68">
        <v>28.42857142857143</v>
      </c>
      <c r="G242" s="65"/>
      <c r="H242" s="69"/>
      <c r="I242" s="70"/>
      <c r="J242" s="70"/>
      <c r="K242" s="34" t="s">
        <v>65</v>
      </c>
      <c r="L242" s="77">
        <v>242</v>
      </c>
      <c r="M242" s="77"/>
      <c r="N242" s="72"/>
      <c r="O242" s="79" t="s">
        <v>378</v>
      </c>
      <c r="P242" s="81">
        <v>43627.69157407407</v>
      </c>
      <c r="Q242" s="79" t="s">
        <v>395</v>
      </c>
      <c r="R242" s="79"/>
      <c r="S242" s="79"/>
      <c r="T242" s="79" t="s">
        <v>745</v>
      </c>
      <c r="U242" s="79"/>
      <c r="V242" s="83" t="s">
        <v>845</v>
      </c>
      <c r="W242" s="81">
        <v>43627.69157407407</v>
      </c>
      <c r="X242" s="83" t="s">
        <v>974</v>
      </c>
      <c r="Y242" s="79"/>
      <c r="Z242" s="79"/>
      <c r="AA242" s="85" t="s">
        <v>1345</v>
      </c>
      <c r="AB242" s="85" t="s">
        <v>1701</v>
      </c>
      <c r="AC242" s="79" t="b">
        <v>0</v>
      </c>
      <c r="AD242" s="79">
        <v>6</v>
      </c>
      <c r="AE242" s="85" t="s">
        <v>1715</v>
      </c>
      <c r="AF242" s="79" t="b">
        <v>0</v>
      </c>
      <c r="AG242" s="79" t="s">
        <v>1727</v>
      </c>
      <c r="AH242" s="79"/>
      <c r="AI242" s="85" t="s">
        <v>1711</v>
      </c>
      <c r="AJ242" s="79" t="b">
        <v>0</v>
      </c>
      <c r="AK242" s="79">
        <v>0</v>
      </c>
      <c r="AL242" s="85" t="s">
        <v>1711</v>
      </c>
      <c r="AM242" s="79" t="s">
        <v>1736</v>
      </c>
      <c r="AN242" s="79" t="b">
        <v>0</v>
      </c>
      <c r="AO242" s="85" t="s">
        <v>1701</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258</v>
      </c>
      <c r="B243" s="64" t="s">
        <v>375</v>
      </c>
      <c r="C243" s="65" t="s">
        <v>4076</v>
      </c>
      <c r="D243" s="66">
        <v>3</v>
      </c>
      <c r="E243" s="67" t="s">
        <v>132</v>
      </c>
      <c r="F243" s="68">
        <v>35</v>
      </c>
      <c r="G243" s="65"/>
      <c r="H243" s="69"/>
      <c r="I243" s="70"/>
      <c r="J243" s="70"/>
      <c r="K243" s="34" t="s">
        <v>65</v>
      </c>
      <c r="L243" s="77">
        <v>243</v>
      </c>
      <c r="M243" s="77"/>
      <c r="N243" s="72"/>
      <c r="O243" s="79" t="s">
        <v>378</v>
      </c>
      <c r="P243" s="81">
        <v>43627.69488425926</v>
      </c>
      <c r="Q243" s="79" t="s">
        <v>558</v>
      </c>
      <c r="R243" s="79"/>
      <c r="S243" s="79"/>
      <c r="T243" s="79" t="s">
        <v>745</v>
      </c>
      <c r="U243" s="79"/>
      <c r="V243" s="83" t="s">
        <v>872</v>
      </c>
      <c r="W243" s="81">
        <v>43627.69488425926</v>
      </c>
      <c r="X243" s="83" t="s">
        <v>1175</v>
      </c>
      <c r="Y243" s="79"/>
      <c r="Z243" s="79"/>
      <c r="AA243" s="85" t="s">
        <v>1546</v>
      </c>
      <c r="AB243" s="85" t="s">
        <v>1545</v>
      </c>
      <c r="AC243" s="79" t="b">
        <v>0</v>
      </c>
      <c r="AD243" s="79">
        <v>0</v>
      </c>
      <c r="AE243" s="85" t="s">
        <v>1722</v>
      </c>
      <c r="AF243" s="79" t="b">
        <v>0</v>
      </c>
      <c r="AG243" s="79" t="s">
        <v>1727</v>
      </c>
      <c r="AH243" s="79"/>
      <c r="AI243" s="85" t="s">
        <v>1711</v>
      </c>
      <c r="AJ243" s="79" t="b">
        <v>0</v>
      </c>
      <c r="AK243" s="79">
        <v>1</v>
      </c>
      <c r="AL243" s="85" t="s">
        <v>1711</v>
      </c>
      <c r="AM243" s="79" t="s">
        <v>1737</v>
      </c>
      <c r="AN243" s="79" t="b">
        <v>0</v>
      </c>
      <c r="AO243" s="85" t="s">
        <v>1545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332</v>
      </c>
      <c r="B244" s="64" t="s">
        <v>375</v>
      </c>
      <c r="C244" s="65" t="s">
        <v>4076</v>
      </c>
      <c r="D244" s="66">
        <v>3</v>
      </c>
      <c r="E244" s="67" t="s">
        <v>132</v>
      </c>
      <c r="F244" s="68">
        <v>35</v>
      </c>
      <c r="G244" s="65"/>
      <c r="H244" s="69"/>
      <c r="I244" s="70"/>
      <c r="J244" s="70"/>
      <c r="K244" s="34" t="s">
        <v>65</v>
      </c>
      <c r="L244" s="77">
        <v>244</v>
      </c>
      <c r="M244" s="77"/>
      <c r="N244" s="72"/>
      <c r="O244" s="79" t="s">
        <v>378</v>
      </c>
      <c r="P244" s="81">
        <v>43627.69517361111</v>
      </c>
      <c r="Q244" s="79" t="s">
        <v>559</v>
      </c>
      <c r="R244" s="79"/>
      <c r="S244" s="79"/>
      <c r="T244" s="79"/>
      <c r="U244" s="79"/>
      <c r="V244" s="83" t="s">
        <v>928</v>
      </c>
      <c r="W244" s="81">
        <v>43627.69517361111</v>
      </c>
      <c r="X244" s="83" t="s">
        <v>1176</v>
      </c>
      <c r="Y244" s="79"/>
      <c r="Z244" s="79"/>
      <c r="AA244" s="85" t="s">
        <v>1547</v>
      </c>
      <c r="AB244" s="79"/>
      <c r="AC244" s="79" t="b">
        <v>0</v>
      </c>
      <c r="AD244" s="79">
        <v>0</v>
      </c>
      <c r="AE244" s="85" t="s">
        <v>1711</v>
      </c>
      <c r="AF244" s="79" t="b">
        <v>0</v>
      </c>
      <c r="AG244" s="79" t="s">
        <v>1727</v>
      </c>
      <c r="AH244" s="79"/>
      <c r="AI244" s="85" t="s">
        <v>1711</v>
      </c>
      <c r="AJ244" s="79" t="b">
        <v>0</v>
      </c>
      <c r="AK244" s="79">
        <v>1</v>
      </c>
      <c r="AL244" s="85" t="s">
        <v>1546</v>
      </c>
      <c r="AM244" s="79" t="s">
        <v>1753</v>
      </c>
      <c r="AN244" s="79" t="b">
        <v>0</v>
      </c>
      <c r="AO244" s="85" t="s">
        <v>1546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228</v>
      </c>
      <c r="B245" s="64" t="s">
        <v>376</v>
      </c>
      <c r="C245" s="65" t="s">
        <v>4078</v>
      </c>
      <c r="D245" s="66">
        <v>4</v>
      </c>
      <c r="E245" s="67" t="s">
        <v>136</v>
      </c>
      <c r="F245" s="68">
        <v>31.714285714285715</v>
      </c>
      <c r="G245" s="65"/>
      <c r="H245" s="69"/>
      <c r="I245" s="70"/>
      <c r="J245" s="70"/>
      <c r="K245" s="34" t="s">
        <v>65</v>
      </c>
      <c r="L245" s="77">
        <v>245</v>
      </c>
      <c r="M245" s="77"/>
      <c r="N245" s="72"/>
      <c r="O245" s="79" t="s">
        <v>378</v>
      </c>
      <c r="P245" s="81">
        <v>43627.68854166667</v>
      </c>
      <c r="Q245" s="79" t="s">
        <v>557</v>
      </c>
      <c r="R245" s="79"/>
      <c r="S245" s="79"/>
      <c r="T245" s="79" t="s">
        <v>745</v>
      </c>
      <c r="U245" s="79"/>
      <c r="V245" s="83" t="s">
        <v>845</v>
      </c>
      <c r="W245" s="81">
        <v>43627.68854166667</v>
      </c>
      <c r="X245" s="83" t="s">
        <v>1174</v>
      </c>
      <c r="Y245" s="79"/>
      <c r="Z245" s="79"/>
      <c r="AA245" s="85" t="s">
        <v>1545</v>
      </c>
      <c r="AB245" s="85" t="s">
        <v>1707</v>
      </c>
      <c r="AC245" s="79" t="b">
        <v>0</v>
      </c>
      <c r="AD245" s="79">
        <v>5</v>
      </c>
      <c r="AE245" s="85" t="s">
        <v>1715</v>
      </c>
      <c r="AF245" s="79" t="b">
        <v>0</v>
      </c>
      <c r="AG245" s="79" t="s">
        <v>1727</v>
      </c>
      <c r="AH245" s="79"/>
      <c r="AI245" s="85" t="s">
        <v>1711</v>
      </c>
      <c r="AJ245" s="79" t="b">
        <v>0</v>
      </c>
      <c r="AK245" s="79">
        <v>0</v>
      </c>
      <c r="AL245" s="85" t="s">
        <v>1711</v>
      </c>
      <c r="AM245" s="79" t="s">
        <v>1736</v>
      </c>
      <c r="AN245" s="79" t="b">
        <v>0</v>
      </c>
      <c r="AO245" s="85" t="s">
        <v>1707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228</v>
      </c>
      <c r="B246" s="64" t="s">
        <v>376</v>
      </c>
      <c r="C246" s="65" t="s">
        <v>4078</v>
      </c>
      <c r="D246" s="66">
        <v>4</v>
      </c>
      <c r="E246" s="67" t="s">
        <v>136</v>
      </c>
      <c r="F246" s="68">
        <v>31.714285714285715</v>
      </c>
      <c r="G246" s="65"/>
      <c r="H246" s="69"/>
      <c r="I246" s="70"/>
      <c r="J246" s="70"/>
      <c r="K246" s="34" t="s">
        <v>65</v>
      </c>
      <c r="L246" s="77">
        <v>246</v>
      </c>
      <c r="M246" s="77"/>
      <c r="N246" s="72"/>
      <c r="O246" s="79" t="s">
        <v>378</v>
      </c>
      <c r="P246" s="81">
        <v>43627.69157407407</v>
      </c>
      <c r="Q246" s="79" t="s">
        <v>395</v>
      </c>
      <c r="R246" s="79"/>
      <c r="S246" s="79"/>
      <c r="T246" s="79" t="s">
        <v>745</v>
      </c>
      <c r="U246" s="79"/>
      <c r="V246" s="83" t="s">
        <v>845</v>
      </c>
      <c r="W246" s="81">
        <v>43627.69157407407</v>
      </c>
      <c r="X246" s="83" t="s">
        <v>974</v>
      </c>
      <c r="Y246" s="79"/>
      <c r="Z246" s="79"/>
      <c r="AA246" s="85" t="s">
        <v>1345</v>
      </c>
      <c r="AB246" s="85" t="s">
        <v>1701</v>
      </c>
      <c r="AC246" s="79" t="b">
        <v>0</v>
      </c>
      <c r="AD246" s="79">
        <v>6</v>
      </c>
      <c r="AE246" s="85" t="s">
        <v>1715</v>
      </c>
      <c r="AF246" s="79" t="b">
        <v>0</v>
      </c>
      <c r="AG246" s="79" t="s">
        <v>1727</v>
      </c>
      <c r="AH246" s="79"/>
      <c r="AI246" s="85" t="s">
        <v>1711</v>
      </c>
      <c r="AJ246" s="79" t="b">
        <v>0</v>
      </c>
      <c r="AK246" s="79">
        <v>0</v>
      </c>
      <c r="AL246" s="85" t="s">
        <v>1711</v>
      </c>
      <c r="AM246" s="79" t="s">
        <v>1736</v>
      </c>
      <c r="AN246" s="79" t="b">
        <v>0</v>
      </c>
      <c r="AO246" s="85" t="s">
        <v>1701</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258</v>
      </c>
      <c r="B247" s="64" t="s">
        <v>376</v>
      </c>
      <c r="C247" s="65" t="s">
        <v>4076</v>
      </c>
      <c r="D247" s="66">
        <v>3</v>
      </c>
      <c r="E247" s="67" t="s">
        <v>132</v>
      </c>
      <c r="F247" s="68">
        <v>35</v>
      </c>
      <c r="G247" s="65"/>
      <c r="H247" s="69"/>
      <c r="I247" s="70"/>
      <c r="J247" s="70"/>
      <c r="K247" s="34" t="s">
        <v>65</v>
      </c>
      <c r="L247" s="77">
        <v>247</v>
      </c>
      <c r="M247" s="77"/>
      <c r="N247" s="72"/>
      <c r="O247" s="79" t="s">
        <v>378</v>
      </c>
      <c r="P247" s="81">
        <v>43627.69488425926</v>
      </c>
      <c r="Q247" s="79" t="s">
        <v>558</v>
      </c>
      <c r="R247" s="79"/>
      <c r="S247" s="79"/>
      <c r="T247" s="79" t="s">
        <v>745</v>
      </c>
      <c r="U247" s="79"/>
      <c r="V247" s="83" t="s">
        <v>872</v>
      </c>
      <c r="W247" s="81">
        <v>43627.69488425926</v>
      </c>
      <c r="X247" s="83" t="s">
        <v>1175</v>
      </c>
      <c r="Y247" s="79"/>
      <c r="Z247" s="79"/>
      <c r="AA247" s="85" t="s">
        <v>1546</v>
      </c>
      <c r="AB247" s="85" t="s">
        <v>1545</v>
      </c>
      <c r="AC247" s="79" t="b">
        <v>0</v>
      </c>
      <c r="AD247" s="79">
        <v>0</v>
      </c>
      <c r="AE247" s="85" t="s">
        <v>1722</v>
      </c>
      <c r="AF247" s="79" t="b">
        <v>0</v>
      </c>
      <c r="AG247" s="79" t="s">
        <v>1727</v>
      </c>
      <c r="AH247" s="79"/>
      <c r="AI247" s="85" t="s">
        <v>1711</v>
      </c>
      <c r="AJ247" s="79" t="b">
        <v>0</v>
      </c>
      <c r="AK247" s="79">
        <v>1</v>
      </c>
      <c r="AL247" s="85" t="s">
        <v>1711</v>
      </c>
      <c r="AM247" s="79" t="s">
        <v>1737</v>
      </c>
      <c r="AN247" s="79" t="b">
        <v>0</v>
      </c>
      <c r="AO247" s="85" t="s">
        <v>1545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332</v>
      </c>
      <c r="B248" s="64" t="s">
        <v>376</v>
      </c>
      <c r="C248" s="65" t="s">
        <v>4076</v>
      </c>
      <c r="D248" s="66">
        <v>3</v>
      </c>
      <c r="E248" s="67" t="s">
        <v>132</v>
      </c>
      <c r="F248" s="68">
        <v>35</v>
      </c>
      <c r="G248" s="65"/>
      <c r="H248" s="69"/>
      <c r="I248" s="70"/>
      <c r="J248" s="70"/>
      <c r="K248" s="34" t="s">
        <v>65</v>
      </c>
      <c r="L248" s="77">
        <v>248</v>
      </c>
      <c r="M248" s="77"/>
      <c r="N248" s="72"/>
      <c r="O248" s="79" t="s">
        <v>378</v>
      </c>
      <c r="P248" s="81">
        <v>43627.69517361111</v>
      </c>
      <c r="Q248" s="79" t="s">
        <v>559</v>
      </c>
      <c r="R248" s="79"/>
      <c r="S248" s="79"/>
      <c r="T248" s="79"/>
      <c r="U248" s="79"/>
      <c r="V248" s="83" t="s">
        <v>928</v>
      </c>
      <c r="W248" s="81">
        <v>43627.69517361111</v>
      </c>
      <c r="X248" s="83" t="s">
        <v>1176</v>
      </c>
      <c r="Y248" s="79"/>
      <c r="Z248" s="79"/>
      <c r="AA248" s="85" t="s">
        <v>1547</v>
      </c>
      <c r="AB248" s="79"/>
      <c r="AC248" s="79" t="b">
        <v>0</v>
      </c>
      <c r="AD248" s="79">
        <v>0</v>
      </c>
      <c r="AE248" s="85" t="s">
        <v>1711</v>
      </c>
      <c r="AF248" s="79" t="b">
        <v>0</v>
      </c>
      <c r="AG248" s="79" t="s">
        <v>1727</v>
      </c>
      <c r="AH248" s="79"/>
      <c r="AI248" s="85" t="s">
        <v>1711</v>
      </c>
      <c r="AJ248" s="79" t="b">
        <v>0</v>
      </c>
      <c r="AK248" s="79">
        <v>1</v>
      </c>
      <c r="AL248" s="85" t="s">
        <v>1546</v>
      </c>
      <c r="AM248" s="79" t="s">
        <v>1753</v>
      </c>
      <c r="AN248" s="79" t="b">
        <v>0</v>
      </c>
      <c r="AO248" s="85" t="s">
        <v>1546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333</v>
      </c>
      <c r="B249" s="64" t="s">
        <v>354</v>
      </c>
      <c r="C249" s="65" t="s">
        <v>4076</v>
      </c>
      <c r="D249" s="66">
        <v>3</v>
      </c>
      <c r="E249" s="67" t="s">
        <v>132</v>
      </c>
      <c r="F249" s="68">
        <v>35</v>
      </c>
      <c r="G249" s="65"/>
      <c r="H249" s="69"/>
      <c r="I249" s="70"/>
      <c r="J249" s="70"/>
      <c r="K249" s="34" t="s">
        <v>65</v>
      </c>
      <c r="L249" s="77">
        <v>249</v>
      </c>
      <c r="M249" s="77"/>
      <c r="N249" s="72"/>
      <c r="O249" s="79" t="s">
        <v>379</v>
      </c>
      <c r="P249" s="81">
        <v>43627.668645833335</v>
      </c>
      <c r="Q249" s="79" t="s">
        <v>560</v>
      </c>
      <c r="R249" s="79"/>
      <c r="S249" s="79"/>
      <c r="T249" s="79" t="s">
        <v>745</v>
      </c>
      <c r="U249" s="79"/>
      <c r="V249" s="83" t="s">
        <v>929</v>
      </c>
      <c r="W249" s="81">
        <v>43627.668645833335</v>
      </c>
      <c r="X249" s="83" t="s">
        <v>1177</v>
      </c>
      <c r="Y249" s="79"/>
      <c r="Z249" s="79"/>
      <c r="AA249" s="85" t="s">
        <v>1548</v>
      </c>
      <c r="AB249" s="85" t="s">
        <v>1675</v>
      </c>
      <c r="AC249" s="79" t="b">
        <v>0</v>
      </c>
      <c r="AD249" s="79">
        <v>4</v>
      </c>
      <c r="AE249" s="85" t="s">
        <v>1713</v>
      </c>
      <c r="AF249" s="79" t="b">
        <v>0</v>
      </c>
      <c r="AG249" s="79" t="s">
        <v>1727</v>
      </c>
      <c r="AH249" s="79"/>
      <c r="AI249" s="85" t="s">
        <v>1711</v>
      </c>
      <c r="AJ249" s="79" t="b">
        <v>0</v>
      </c>
      <c r="AK249" s="79">
        <v>0</v>
      </c>
      <c r="AL249" s="85" t="s">
        <v>1711</v>
      </c>
      <c r="AM249" s="79" t="s">
        <v>1736</v>
      </c>
      <c r="AN249" s="79" t="b">
        <v>0</v>
      </c>
      <c r="AO249" s="85" t="s">
        <v>1675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1</v>
      </c>
      <c r="BD249" s="48">
        <v>1</v>
      </c>
      <c r="BE249" s="49">
        <v>2.7027027027027026</v>
      </c>
      <c r="BF249" s="48">
        <v>0</v>
      </c>
      <c r="BG249" s="49">
        <v>0</v>
      </c>
      <c r="BH249" s="48">
        <v>0</v>
      </c>
      <c r="BI249" s="49">
        <v>0</v>
      </c>
      <c r="BJ249" s="48">
        <v>36</v>
      </c>
      <c r="BK249" s="49">
        <v>97.29729729729729</v>
      </c>
      <c r="BL249" s="48">
        <v>37</v>
      </c>
    </row>
    <row r="250" spans="1:64" ht="15">
      <c r="A250" s="64" t="s">
        <v>333</v>
      </c>
      <c r="B250" s="64" t="s">
        <v>354</v>
      </c>
      <c r="C250" s="65" t="s">
        <v>4076</v>
      </c>
      <c r="D250" s="66">
        <v>3</v>
      </c>
      <c r="E250" s="67" t="s">
        <v>132</v>
      </c>
      <c r="F250" s="68">
        <v>35</v>
      </c>
      <c r="G250" s="65"/>
      <c r="H250" s="69"/>
      <c r="I250" s="70"/>
      <c r="J250" s="70"/>
      <c r="K250" s="34" t="s">
        <v>65</v>
      </c>
      <c r="L250" s="77">
        <v>250</v>
      </c>
      <c r="M250" s="77"/>
      <c r="N250" s="72"/>
      <c r="O250" s="79" t="s">
        <v>378</v>
      </c>
      <c r="P250" s="81">
        <v>43627.67943287037</v>
      </c>
      <c r="Q250" s="79" t="s">
        <v>400</v>
      </c>
      <c r="R250" s="79"/>
      <c r="S250" s="79"/>
      <c r="T250" s="79"/>
      <c r="U250" s="79"/>
      <c r="V250" s="83" t="s">
        <v>929</v>
      </c>
      <c r="W250" s="81">
        <v>43627.67943287037</v>
      </c>
      <c r="X250" s="83" t="s">
        <v>1178</v>
      </c>
      <c r="Y250" s="79"/>
      <c r="Z250" s="79"/>
      <c r="AA250" s="85" t="s">
        <v>1549</v>
      </c>
      <c r="AB250" s="79"/>
      <c r="AC250" s="79" t="b">
        <v>0</v>
      </c>
      <c r="AD250" s="79">
        <v>0</v>
      </c>
      <c r="AE250" s="85" t="s">
        <v>1711</v>
      </c>
      <c r="AF250" s="79" t="b">
        <v>0</v>
      </c>
      <c r="AG250" s="79" t="s">
        <v>1727</v>
      </c>
      <c r="AH250" s="79"/>
      <c r="AI250" s="85" t="s">
        <v>1711</v>
      </c>
      <c r="AJ250" s="79" t="b">
        <v>0</v>
      </c>
      <c r="AK250" s="79">
        <v>3</v>
      </c>
      <c r="AL250" s="85" t="s">
        <v>1629</v>
      </c>
      <c r="AM250" s="79" t="s">
        <v>1736</v>
      </c>
      <c r="AN250" s="79" t="b">
        <v>0</v>
      </c>
      <c r="AO250" s="85" t="s">
        <v>1629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1</v>
      </c>
      <c r="BD250" s="48"/>
      <c r="BE250" s="49"/>
      <c r="BF250" s="48"/>
      <c r="BG250" s="49"/>
      <c r="BH250" s="48"/>
      <c r="BI250" s="49"/>
      <c r="BJ250" s="48"/>
      <c r="BK250" s="49"/>
      <c r="BL250" s="48"/>
    </row>
    <row r="251" spans="1:64" ht="15">
      <c r="A251" s="64" t="s">
        <v>333</v>
      </c>
      <c r="B251" s="64" t="s">
        <v>228</v>
      </c>
      <c r="C251" s="65" t="s">
        <v>4076</v>
      </c>
      <c r="D251" s="66">
        <v>3</v>
      </c>
      <c r="E251" s="67" t="s">
        <v>132</v>
      </c>
      <c r="F251" s="68">
        <v>35</v>
      </c>
      <c r="G251" s="65"/>
      <c r="H251" s="69"/>
      <c r="I251" s="70"/>
      <c r="J251" s="70"/>
      <c r="K251" s="34" t="s">
        <v>66</v>
      </c>
      <c r="L251" s="77">
        <v>251</v>
      </c>
      <c r="M251" s="77"/>
      <c r="N251" s="72"/>
      <c r="O251" s="79" t="s">
        <v>378</v>
      </c>
      <c r="P251" s="81">
        <v>43627.67943287037</v>
      </c>
      <c r="Q251" s="79" t="s">
        <v>400</v>
      </c>
      <c r="R251" s="79"/>
      <c r="S251" s="79"/>
      <c r="T251" s="79"/>
      <c r="U251" s="79"/>
      <c r="V251" s="83" t="s">
        <v>929</v>
      </c>
      <c r="W251" s="81">
        <v>43627.67943287037</v>
      </c>
      <c r="X251" s="83" t="s">
        <v>1178</v>
      </c>
      <c r="Y251" s="79"/>
      <c r="Z251" s="79"/>
      <c r="AA251" s="85" t="s">
        <v>1549</v>
      </c>
      <c r="AB251" s="79"/>
      <c r="AC251" s="79" t="b">
        <v>0</v>
      </c>
      <c r="AD251" s="79">
        <v>0</v>
      </c>
      <c r="AE251" s="85" t="s">
        <v>1711</v>
      </c>
      <c r="AF251" s="79" t="b">
        <v>0</v>
      </c>
      <c r="AG251" s="79" t="s">
        <v>1727</v>
      </c>
      <c r="AH251" s="79"/>
      <c r="AI251" s="85" t="s">
        <v>1711</v>
      </c>
      <c r="AJ251" s="79" t="b">
        <v>0</v>
      </c>
      <c r="AK251" s="79">
        <v>3</v>
      </c>
      <c r="AL251" s="85" t="s">
        <v>1629</v>
      </c>
      <c r="AM251" s="79" t="s">
        <v>1736</v>
      </c>
      <c r="AN251" s="79" t="b">
        <v>0</v>
      </c>
      <c r="AO251" s="85" t="s">
        <v>1629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v>0</v>
      </c>
      <c r="BE251" s="49">
        <v>0</v>
      </c>
      <c r="BF251" s="48">
        <v>0</v>
      </c>
      <c r="BG251" s="49">
        <v>0</v>
      </c>
      <c r="BH251" s="48">
        <v>0</v>
      </c>
      <c r="BI251" s="49">
        <v>0</v>
      </c>
      <c r="BJ251" s="48">
        <v>22</v>
      </c>
      <c r="BK251" s="49">
        <v>100</v>
      </c>
      <c r="BL251" s="48">
        <v>22</v>
      </c>
    </row>
    <row r="252" spans="1:64" ht="15">
      <c r="A252" s="64" t="s">
        <v>228</v>
      </c>
      <c r="B252" s="64" t="s">
        <v>333</v>
      </c>
      <c r="C252" s="65" t="s">
        <v>4080</v>
      </c>
      <c r="D252" s="66">
        <v>5</v>
      </c>
      <c r="E252" s="67" t="s">
        <v>136</v>
      </c>
      <c r="F252" s="68">
        <v>28.42857142857143</v>
      </c>
      <c r="G252" s="65"/>
      <c r="H252" s="69"/>
      <c r="I252" s="70"/>
      <c r="J252" s="70"/>
      <c r="K252" s="34" t="s">
        <v>66</v>
      </c>
      <c r="L252" s="77">
        <v>252</v>
      </c>
      <c r="M252" s="77"/>
      <c r="N252" s="72"/>
      <c r="O252" s="79" t="s">
        <v>379</v>
      </c>
      <c r="P252" s="81">
        <v>43627.676620370374</v>
      </c>
      <c r="Q252" s="79" t="s">
        <v>561</v>
      </c>
      <c r="R252" s="79"/>
      <c r="S252" s="79"/>
      <c r="T252" s="79" t="s">
        <v>745</v>
      </c>
      <c r="U252" s="79"/>
      <c r="V252" s="83" t="s">
        <v>845</v>
      </c>
      <c r="W252" s="81">
        <v>43627.676620370374</v>
      </c>
      <c r="X252" s="83" t="s">
        <v>1179</v>
      </c>
      <c r="Y252" s="79"/>
      <c r="Z252" s="79"/>
      <c r="AA252" s="85" t="s">
        <v>1550</v>
      </c>
      <c r="AB252" s="85" t="s">
        <v>1708</v>
      </c>
      <c r="AC252" s="79" t="b">
        <v>0</v>
      </c>
      <c r="AD252" s="79">
        <v>3</v>
      </c>
      <c r="AE252" s="85" t="s">
        <v>1715</v>
      </c>
      <c r="AF252" s="79" t="b">
        <v>0</v>
      </c>
      <c r="AG252" s="79" t="s">
        <v>1727</v>
      </c>
      <c r="AH252" s="79"/>
      <c r="AI252" s="85" t="s">
        <v>1711</v>
      </c>
      <c r="AJ252" s="79" t="b">
        <v>0</v>
      </c>
      <c r="AK252" s="79">
        <v>0</v>
      </c>
      <c r="AL252" s="85" t="s">
        <v>1711</v>
      </c>
      <c r="AM252" s="79" t="s">
        <v>1736</v>
      </c>
      <c r="AN252" s="79" t="b">
        <v>0</v>
      </c>
      <c r="AO252" s="85" t="s">
        <v>1708</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3</v>
      </c>
      <c r="BC252" s="78" t="str">
        <f>REPLACE(INDEX(GroupVertices[Group],MATCH(Edges[[#This Row],[Vertex 2]],GroupVertices[Vertex],0)),1,1,"")</f>
        <v>3</v>
      </c>
      <c r="BD252" s="48">
        <v>1</v>
      </c>
      <c r="BE252" s="49">
        <v>2.272727272727273</v>
      </c>
      <c r="BF252" s="48">
        <v>1</v>
      </c>
      <c r="BG252" s="49">
        <v>2.272727272727273</v>
      </c>
      <c r="BH252" s="48">
        <v>0</v>
      </c>
      <c r="BI252" s="49">
        <v>0</v>
      </c>
      <c r="BJ252" s="48">
        <v>42</v>
      </c>
      <c r="BK252" s="49">
        <v>95.45454545454545</v>
      </c>
      <c r="BL252" s="48">
        <v>44</v>
      </c>
    </row>
    <row r="253" spans="1:64" ht="15">
      <c r="A253" s="64" t="s">
        <v>228</v>
      </c>
      <c r="B253" s="64" t="s">
        <v>333</v>
      </c>
      <c r="C253" s="65" t="s">
        <v>4080</v>
      </c>
      <c r="D253" s="66">
        <v>5</v>
      </c>
      <c r="E253" s="67" t="s">
        <v>136</v>
      </c>
      <c r="F253" s="68">
        <v>28.42857142857143</v>
      </c>
      <c r="G253" s="65"/>
      <c r="H253" s="69"/>
      <c r="I253" s="70"/>
      <c r="J253" s="70"/>
      <c r="K253" s="34" t="s">
        <v>66</v>
      </c>
      <c r="L253" s="77">
        <v>253</v>
      </c>
      <c r="M253" s="77"/>
      <c r="N253" s="72"/>
      <c r="O253" s="79" t="s">
        <v>379</v>
      </c>
      <c r="P253" s="81">
        <v>43627.68854166667</v>
      </c>
      <c r="Q253" s="79" t="s">
        <v>557</v>
      </c>
      <c r="R253" s="79"/>
      <c r="S253" s="79"/>
      <c r="T253" s="79" t="s">
        <v>745</v>
      </c>
      <c r="U253" s="79"/>
      <c r="V253" s="83" t="s">
        <v>845</v>
      </c>
      <c r="W253" s="81">
        <v>43627.68854166667</v>
      </c>
      <c r="X253" s="83" t="s">
        <v>1174</v>
      </c>
      <c r="Y253" s="79"/>
      <c r="Z253" s="79"/>
      <c r="AA253" s="85" t="s">
        <v>1545</v>
      </c>
      <c r="AB253" s="85" t="s">
        <v>1707</v>
      </c>
      <c r="AC253" s="79" t="b">
        <v>0</v>
      </c>
      <c r="AD253" s="79">
        <v>5</v>
      </c>
      <c r="AE253" s="85" t="s">
        <v>1715</v>
      </c>
      <c r="AF253" s="79" t="b">
        <v>0</v>
      </c>
      <c r="AG253" s="79" t="s">
        <v>1727</v>
      </c>
      <c r="AH253" s="79"/>
      <c r="AI253" s="85" t="s">
        <v>1711</v>
      </c>
      <c r="AJ253" s="79" t="b">
        <v>0</v>
      </c>
      <c r="AK253" s="79">
        <v>0</v>
      </c>
      <c r="AL253" s="85" t="s">
        <v>1711</v>
      </c>
      <c r="AM253" s="79" t="s">
        <v>1736</v>
      </c>
      <c r="AN253" s="79" t="b">
        <v>0</v>
      </c>
      <c r="AO253" s="85" t="s">
        <v>1707</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3</v>
      </c>
      <c r="BC253" s="78" t="str">
        <f>REPLACE(INDEX(GroupVertices[Group],MATCH(Edges[[#This Row],[Vertex 2]],GroupVertices[Vertex],0)),1,1,"")</f>
        <v>3</v>
      </c>
      <c r="BD253" s="48">
        <v>1</v>
      </c>
      <c r="BE253" s="49">
        <v>1.9607843137254901</v>
      </c>
      <c r="BF253" s="48">
        <v>0</v>
      </c>
      <c r="BG253" s="49">
        <v>0</v>
      </c>
      <c r="BH253" s="48">
        <v>0</v>
      </c>
      <c r="BI253" s="49">
        <v>0</v>
      </c>
      <c r="BJ253" s="48">
        <v>50</v>
      </c>
      <c r="BK253" s="49">
        <v>98.03921568627452</v>
      </c>
      <c r="BL253" s="48">
        <v>51</v>
      </c>
    </row>
    <row r="254" spans="1:64" ht="15">
      <c r="A254" s="64" t="s">
        <v>228</v>
      </c>
      <c r="B254" s="64" t="s">
        <v>333</v>
      </c>
      <c r="C254" s="65" t="s">
        <v>4080</v>
      </c>
      <c r="D254" s="66">
        <v>5</v>
      </c>
      <c r="E254" s="67" t="s">
        <v>136</v>
      </c>
      <c r="F254" s="68">
        <v>28.42857142857143</v>
      </c>
      <c r="G254" s="65"/>
      <c r="H254" s="69"/>
      <c r="I254" s="70"/>
      <c r="J254" s="70"/>
      <c r="K254" s="34" t="s">
        <v>66</v>
      </c>
      <c r="L254" s="77">
        <v>254</v>
      </c>
      <c r="M254" s="77"/>
      <c r="N254" s="72"/>
      <c r="O254" s="79" t="s">
        <v>379</v>
      </c>
      <c r="P254" s="81">
        <v>43627.69157407407</v>
      </c>
      <c r="Q254" s="79" t="s">
        <v>395</v>
      </c>
      <c r="R254" s="79"/>
      <c r="S254" s="79"/>
      <c r="T254" s="79" t="s">
        <v>745</v>
      </c>
      <c r="U254" s="79"/>
      <c r="V254" s="83" t="s">
        <v>845</v>
      </c>
      <c r="W254" s="81">
        <v>43627.69157407407</v>
      </c>
      <c r="X254" s="83" t="s">
        <v>974</v>
      </c>
      <c r="Y254" s="79"/>
      <c r="Z254" s="79"/>
      <c r="AA254" s="85" t="s">
        <v>1345</v>
      </c>
      <c r="AB254" s="85" t="s">
        <v>1701</v>
      </c>
      <c r="AC254" s="79" t="b">
        <v>0</v>
      </c>
      <c r="AD254" s="79">
        <v>6</v>
      </c>
      <c r="AE254" s="85" t="s">
        <v>1715</v>
      </c>
      <c r="AF254" s="79" t="b">
        <v>0</v>
      </c>
      <c r="AG254" s="79" t="s">
        <v>1727</v>
      </c>
      <c r="AH254" s="79"/>
      <c r="AI254" s="85" t="s">
        <v>1711</v>
      </c>
      <c r="AJ254" s="79" t="b">
        <v>0</v>
      </c>
      <c r="AK254" s="79">
        <v>0</v>
      </c>
      <c r="AL254" s="85" t="s">
        <v>1711</v>
      </c>
      <c r="AM254" s="79" t="s">
        <v>1736</v>
      </c>
      <c r="AN254" s="79" t="b">
        <v>0</v>
      </c>
      <c r="AO254" s="85" t="s">
        <v>1701</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3</v>
      </c>
      <c r="BC254" s="78" t="str">
        <f>REPLACE(INDEX(GroupVertices[Group],MATCH(Edges[[#This Row],[Vertex 2]],GroupVertices[Vertex],0)),1,1,"")</f>
        <v>3</v>
      </c>
      <c r="BD254" s="48">
        <v>2</v>
      </c>
      <c r="BE254" s="49">
        <v>4.3478260869565215</v>
      </c>
      <c r="BF254" s="48">
        <v>1</v>
      </c>
      <c r="BG254" s="49">
        <v>2.1739130434782608</v>
      </c>
      <c r="BH254" s="48">
        <v>0</v>
      </c>
      <c r="BI254" s="49">
        <v>0</v>
      </c>
      <c r="BJ254" s="48">
        <v>43</v>
      </c>
      <c r="BK254" s="49">
        <v>93.47826086956522</v>
      </c>
      <c r="BL254" s="48">
        <v>46</v>
      </c>
    </row>
    <row r="255" spans="1:64" ht="15">
      <c r="A255" s="64" t="s">
        <v>258</v>
      </c>
      <c r="B255" s="64" t="s">
        <v>333</v>
      </c>
      <c r="C255" s="65" t="s">
        <v>4076</v>
      </c>
      <c r="D255" s="66">
        <v>3</v>
      </c>
      <c r="E255" s="67" t="s">
        <v>132</v>
      </c>
      <c r="F255" s="68">
        <v>35</v>
      </c>
      <c r="G255" s="65"/>
      <c r="H255" s="69"/>
      <c r="I255" s="70"/>
      <c r="J255" s="70"/>
      <c r="K255" s="34" t="s">
        <v>65</v>
      </c>
      <c r="L255" s="77">
        <v>255</v>
      </c>
      <c r="M255" s="77"/>
      <c r="N255" s="72"/>
      <c r="O255" s="79" t="s">
        <v>378</v>
      </c>
      <c r="P255" s="81">
        <v>43627.69488425926</v>
      </c>
      <c r="Q255" s="79" t="s">
        <v>558</v>
      </c>
      <c r="R255" s="79"/>
      <c r="S255" s="79"/>
      <c r="T255" s="79" t="s">
        <v>745</v>
      </c>
      <c r="U255" s="79"/>
      <c r="V255" s="83" t="s">
        <v>872</v>
      </c>
      <c r="W255" s="81">
        <v>43627.69488425926</v>
      </c>
      <c r="X255" s="83" t="s">
        <v>1175</v>
      </c>
      <c r="Y255" s="79"/>
      <c r="Z255" s="79"/>
      <c r="AA255" s="85" t="s">
        <v>1546</v>
      </c>
      <c r="AB255" s="85" t="s">
        <v>1545</v>
      </c>
      <c r="AC255" s="79" t="b">
        <v>0</v>
      </c>
      <c r="AD255" s="79">
        <v>0</v>
      </c>
      <c r="AE255" s="85" t="s">
        <v>1722</v>
      </c>
      <c r="AF255" s="79" t="b">
        <v>0</v>
      </c>
      <c r="AG255" s="79" t="s">
        <v>1727</v>
      </c>
      <c r="AH255" s="79"/>
      <c r="AI255" s="85" t="s">
        <v>1711</v>
      </c>
      <c r="AJ255" s="79" t="b">
        <v>0</v>
      </c>
      <c r="AK255" s="79">
        <v>1</v>
      </c>
      <c r="AL255" s="85" t="s">
        <v>1711</v>
      </c>
      <c r="AM255" s="79" t="s">
        <v>1737</v>
      </c>
      <c r="AN255" s="79" t="b">
        <v>0</v>
      </c>
      <c r="AO255" s="85" t="s">
        <v>1545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40</v>
      </c>
      <c r="BK255" s="49">
        <v>100</v>
      </c>
      <c r="BL255" s="48">
        <v>40</v>
      </c>
    </row>
    <row r="256" spans="1:64" ht="15">
      <c r="A256" s="64" t="s">
        <v>332</v>
      </c>
      <c r="B256" s="64" t="s">
        <v>333</v>
      </c>
      <c r="C256" s="65" t="s">
        <v>4076</v>
      </c>
      <c r="D256" s="66">
        <v>3</v>
      </c>
      <c r="E256" s="67" t="s">
        <v>132</v>
      </c>
      <c r="F256" s="68">
        <v>35</v>
      </c>
      <c r="G256" s="65"/>
      <c r="H256" s="69"/>
      <c r="I256" s="70"/>
      <c r="J256" s="70"/>
      <c r="K256" s="34" t="s">
        <v>65</v>
      </c>
      <c r="L256" s="77">
        <v>256</v>
      </c>
      <c r="M256" s="77"/>
      <c r="N256" s="72"/>
      <c r="O256" s="79" t="s">
        <v>378</v>
      </c>
      <c r="P256" s="81">
        <v>43627.69517361111</v>
      </c>
      <c r="Q256" s="79" t="s">
        <v>559</v>
      </c>
      <c r="R256" s="79"/>
      <c r="S256" s="79"/>
      <c r="T256" s="79"/>
      <c r="U256" s="79"/>
      <c r="V256" s="83" t="s">
        <v>928</v>
      </c>
      <c r="W256" s="81">
        <v>43627.69517361111</v>
      </c>
      <c r="X256" s="83" t="s">
        <v>1176</v>
      </c>
      <c r="Y256" s="79"/>
      <c r="Z256" s="79"/>
      <c r="AA256" s="85" t="s">
        <v>1547</v>
      </c>
      <c r="AB256" s="79"/>
      <c r="AC256" s="79" t="b">
        <v>0</v>
      </c>
      <c r="AD256" s="79">
        <v>0</v>
      </c>
      <c r="AE256" s="85" t="s">
        <v>1711</v>
      </c>
      <c r="AF256" s="79" t="b">
        <v>0</v>
      </c>
      <c r="AG256" s="79" t="s">
        <v>1727</v>
      </c>
      <c r="AH256" s="79"/>
      <c r="AI256" s="85" t="s">
        <v>1711</v>
      </c>
      <c r="AJ256" s="79" t="b">
        <v>0</v>
      </c>
      <c r="AK256" s="79">
        <v>1</v>
      </c>
      <c r="AL256" s="85" t="s">
        <v>1546</v>
      </c>
      <c r="AM256" s="79" t="s">
        <v>1753</v>
      </c>
      <c r="AN256" s="79" t="b">
        <v>0</v>
      </c>
      <c r="AO256" s="85" t="s">
        <v>1546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16</v>
      </c>
      <c r="BK256" s="49">
        <v>100</v>
      </c>
      <c r="BL256" s="48">
        <v>16</v>
      </c>
    </row>
    <row r="257" spans="1:64" ht="15">
      <c r="A257" s="64" t="s">
        <v>258</v>
      </c>
      <c r="B257" s="64" t="s">
        <v>354</v>
      </c>
      <c r="C257" s="65" t="s">
        <v>4081</v>
      </c>
      <c r="D257" s="66">
        <v>7</v>
      </c>
      <c r="E257" s="67" t="s">
        <v>136</v>
      </c>
      <c r="F257" s="68">
        <v>21.857142857142858</v>
      </c>
      <c r="G257" s="65"/>
      <c r="H257" s="69"/>
      <c r="I257" s="70"/>
      <c r="J257" s="70"/>
      <c r="K257" s="34" t="s">
        <v>65</v>
      </c>
      <c r="L257" s="77">
        <v>257</v>
      </c>
      <c r="M257" s="77"/>
      <c r="N257" s="72"/>
      <c r="O257" s="79" t="s">
        <v>379</v>
      </c>
      <c r="P257" s="81">
        <v>43627.68508101852</v>
      </c>
      <c r="Q257" s="79" t="s">
        <v>562</v>
      </c>
      <c r="R257" s="79"/>
      <c r="S257" s="79"/>
      <c r="T257" s="79" t="s">
        <v>745</v>
      </c>
      <c r="U257" s="79"/>
      <c r="V257" s="83" t="s">
        <v>872</v>
      </c>
      <c r="W257" s="81">
        <v>43627.68508101852</v>
      </c>
      <c r="X257" s="83" t="s">
        <v>1180</v>
      </c>
      <c r="Y257" s="79"/>
      <c r="Z257" s="79"/>
      <c r="AA257" s="85" t="s">
        <v>1551</v>
      </c>
      <c r="AB257" s="85" t="s">
        <v>1678</v>
      </c>
      <c r="AC257" s="79" t="b">
        <v>0</v>
      </c>
      <c r="AD257" s="79">
        <v>5</v>
      </c>
      <c r="AE257" s="85" t="s">
        <v>1713</v>
      </c>
      <c r="AF257" s="79" t="b">
        <v>0</v>
      </c>
      <c r="AG257" s="79" t="s">
        <v>1727</v>
      </c>
      <c r="AH257" s="79"/>
      <c r="AI257" s="85" t="s">
        <v>1711</v>
      </c>
      <c r="AJ257" s="79" t="b">
        <v>0</v>
      </c>
      <c r="AK257" s="79">
        <v>0</v>
      </c>
      <c r="AL257" s="85" t="s">
        <v>1711</v>
      </c>
      <c r="AM257" s="79" t="s">
        <v>1737</v>
      </c>
      <c r="AN257" s="79" t="b">
        <v>0</v>
      </c>
      <c r="AO257" s="85" t="s">
        <v>1678</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3</v>
      </c>
      <c r="BC257" s="78" t="str">
        <f>REPLACE(INDEX(GroupVertices[Group],MATCH(Edges[[#This Row],[Vertex 2]],GroupVertices[Vertex],0)),1,1,"")</f>
        <v>1</v>
      </c>
      <c r="BD257" s="48">
        <v>0</v>
      </c>
      <c r="BE257" s="49">
        <v>0</v>
      </c>
      <c r="BF257" s="48">
        <v>0</v>
      </c>
      <c r="BG257" s="49">
        <v>0</v>
      </c>
      <c r="BH257" s="48">
        <v>0</v>
      </c>
      <c r="BI257" s="49">
        <v>0</v>
      </c>
      <c r="BJ257" s="48">
        <v>36</v>
      </c>
      <c r="BK257" s="49">
        <v>100</v>
      </c>
      <c r="BL257" s="48">
        <v>36</v>
      </c>
    </row>
    <row r="258" spans="1:64" ht="15">
      <c r="A258" s="64" t="s">
        <v>258</v>
      </c>
      <c r="B258" s="64" t="s">
        <v>354</v>
      </c>
      <c r="C258" s="65" t="s">
        <v>4079</v>
      </c>
      <c r="D258" s="66">
        <v>6</v>
      </c>
      <c r="E258" s="67" t="s">
        <v>136</v>
      </c>
      <c r="F258" s="68">
        <v>25.142857142857142</v>
      </c>
      <c r="G258" s="65"/>
      <c r="H258" s="69"/>
      <c r="I258" s="70"/>
      <c r="J258" s="70"/>
      <c r="K258" s="34" t="s">
        <v>65</v>
      </c>
      <c r="L258" s="77">
        <v>258</v>
      </c>
      <c r="M258" s="77"/>
      <c r="N258" s="72"/>
      <c r="O258" s="79" t="s">
        <v>378</v>
      </c>
      <c r="P258" s="81">
        <v>43627.685324074075</v>
      </c>
      <c r="Q258" s="79" t="s">
        <v>390</v>
      </c>
      <c r="R258" s="79"/>
      <c r="S258" s="79"/>
      <c r="T258" s="79"/>
      <c r="U258" s="79"/>
      <c r="V258" s="83" t="s">
        <v>872</v>
      </c>
      <c r="W258" s="81">
        <v>43627.685324074075</v>
      </c>
      <c r="X258" s="83" t="s">
        <v>1181</v>
      </c>
      <c r="Y258" s="79"/>
      <c r="Z258" s="79"/>
      <c r="AA258" s="85" t="s">
        <v>1552</v>
      </c>
      <c r="AB258" s="79"/>
      <c r="AC258" s="79" t="b">
        <v>0</v>
      </c>
      <c r="AD258" s="79">
        <v>0</v>
      </c>
      <c r="AE258" s="85" t="s">
        <v>1711</v>
      </c>
      <c r="AF258" s="79" t="b">
        <v>0</v>
      </c>
      <c r="AG258" s="79" t="s">
        <v>1727</v>
      </c>
      <c r="AH258" s="79"/>
      <c r="AI258" s="85" t="s">
        <v>1711</v>
      </c>
      <c r="AJ258" s="79" t="b">
        <v>0</v>
      </c>
      <c r="AK258" s="79">
        <v>3</v>
      </c>
      <c r="AL258" s="85" t="s">
        <v>1593</v>
      </c>
      <c r="AM258" s="79" t="s">
        <v>1737</v>
      </c>
      <c r="AN258" s="79" t="b">
        <v>0</v>
      </c>
      <c r="AO258" s="85" t="s">
        <v>1593</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338</v>
      </c>
      <c r="C259" s="65" t="s">
        <v>4078</v>
      </c>
      <c r="D259" s="66">
        <v>4</v>
      </c>
      <c r="E259" s="67" t="s">
        <v>136</v>
      </c>
      <c r="F259" s="68">
        <v>31.714285714285715</v>
      </c>
      <c r="G259" s="65"/>
      <c r="H259" s="69"/>
      <c r="I259" s="70"/>
      <c r="J259" s="70"/>
      <c r="K259" s="34" t="s">
        <v>65</v>
      </c>
      <c r="L259" s="77">
        <v>259</v>
      </c>
      <c r="M259" s="77"/>
      <c r="N259" s="72"/>
      <c r="O259" s="79" t="s">
        <v>378</v>
      </c>
      <c r="P259" s="81">
        <v>43627.685324074075</v>
      </c>
      <c r="Q259" s="79" t="s">
        <v>390</v>
      </c>
      <c r="R259" s="79"/>
      <c r="S259" s="79"/>
      <c r="T259" s="79"/>
      <c r="U259" s="79"/>
      <c r="V259" s="83" t="s">
        <v>872</v>
      </c>
      <c r="W259" s="81">
        <v>43627.685324074075</v>
      </c>
      <c r="X259" s="83" t="s">
        <v>1181</v>
      </c>
      <c r="Y259" s="79"/>
      <c r="Z259" s="79"/>
      <c r="AA259" s="85" t="s">
        <v>1552</v>
      </c>
      <c r="AB259" s="79"/>
      <c r="AC259" s="79" t="b">
        <v>0</v>
      </c>
      <c r="AD259" s="79">
        <v>0</v>
      </c>
      <c r="AE259" s="85" t="s">
        <v>1711</v>
      </c>
      <c r="AF259" s="79" t="b">
        <v>0</v>
      </c>
      <c r="AG259" s="79" t="s">
        <v>1727</v>
      </c>
      <c r="AH259" s="79"/>
      <c r="AI259" s="85" t="s">
        <v>1711</v>
      </c>
      <c r="AJ259" s="79" t="b">
        <v>0</v>
      </c>
      <c r="AK259" s="79">
        <v>3</v>
      </c>
      <c r="AL259" s="85" t="s">
        <v>1593</v>
      </c>
      <c r="AM259" s="79" t="s">
        <v>1737</v>
      </c>
      <c r="AN259" s="79" t="b">
        <v>0</v>
      </c>
      <c r="AO259" s="85" t="s">
        <v>1593</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3</v>
      </c>
      <c r="BC259" s="78" t="str">
        <f>REPLACE(INDEX(GroupVertices[Group],MATCH(Edges[[#This Row],[Vertex 2]],GroupVertices[Vertex],0)),1,1,"")</f>
        <v>4</v>
      </c>
      <c r="BD259" s="48">
        <v>0</v>
      </c>
      <c r="BE259" s="49">
        <v>0</v>
      </c>
      <c r="BF259" s="48">
        <v>0</v>
      </c>
      <c r="BG259" s="49">
        <v>0</v>
      </c>
      <c r="BH259" s="48">
        <v>0</v>
      </c>
      <c r="BI259" s="49">
        <v>0</v>
      </c>
      <c r="BJ259" s="48">
        <v>22</v>
      </c>
      <c r="BK259" s="49">
        <v>100</v>
      </c>
      <c r="BL259" s="48">
        <v>22</v>
      </c>
    </row>
    <row r="260" spans="1:64" ht="15">
      <c r="A260" s="64" t="s">
        <v>258</v>
      </c>
      <c r="B260" s="64" t="s">
        <v>354</v>
      </c>
      <c r="C260" s="65" t="s">
        <v>4081</v>
      </c>
      <c r="D260" s="66">
        <v>7</v>
      </c>
      <c r="E260" s="67" t="s">
        <v>136</v>
      </c>
      <c r="F260" s="68">
        <v>21.857142857142858</v>
      </c>
      <c r="G260" s="65"/>
      <c r="H260" s="69"/>
      <c r="I260" s="70"/>
      <c r="J260" s="70"/>
      <c r="K260" s="34" t="s">
        <v>65</v>
      </c>
      <c r="L260" s="77">
        <v>260</v>
      </c>
      <c r="M260" s="77"/>
      <c r="N260" s="72"/>
      <c r="O260" s="79" t="s">
        <v>379</v>
      </c>
      <c r="P260" s="81">
        <v>43627.68822916667</v>
      </c>
      <c r="Q260" s="79" t="s">
        <v>563</v>
      </c>
      <c r="R260" s="79"/>
      <c r="S260" s="79"/>
      <c r="T260" s="79" t="s">
        <v>745</v>
      </c>
      <c r="U260" s="79"/>
      <c r="V260" s="83" t="s">
        <v>872</v>
      </c>
      <c r="W260" s="81">
        <v>43627.68822916667</v>
      </c>
      <c r="X260" s="83" t="s">
        <v>1182</v>
      </c>
      <c r="Y260" s="79"/>
      <c r="Z260" s="79"/>
      <c r="AA260" s="85" t="s">
        <v>1553</v>
      </c>
      <c r="AB260" s="85" t="s">
        <v>1677</v>
      </c>
      <c r="AC260" s="79" t="b">
        <v>0</v>
      </c>
      <c r="AD260" s="79">
        <v>1</v>
      </c>
      <c r="AE260" s="85" t="s">
        <v>1713</v>
      </c>
      <c r="AF260" s="79" t="b">
        <v>0</v>
      </c>
      <c r="AG260" s="79" t="s">
        <v>1727</v>
      </c>
      <c r="AH260" s="79"/>
      <c r="AI260" s="85" t="s">
        <v>1711</v>
      </c>
      <c r="AJ260" s="79" t="b">
        <v>0</v>
      </c>
      <c r="AK260" s="79">
        <v>0</v>
      </c>
      <c r="AL260" s="85" t="s">
        <v>1711</v>
      </c>
      <c r="AM260" s="79" t="s">
        <v>1737</v>
      </c>
      <c r="AN260" s="79" t="b">
        <v>0</v>
      </c>
      <c r="AO260" s="85" t="s">
        <v>1677</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3</v>
      </c>
      <c r="BC260" s="78" t="str">
        <f>REPLACE(INDEX(GroupVertices[Group],MATCH(Edges[[#This Row],[Vertex 2]],GroupVertices[Vertex],0)),1,1,"")</f>
        <v>1</v>
      </c>
      <c r="BD260" s="48">
        <v>0</v>
      </c>
      <c r="BE260" s="49">
        <v>0</v>
      </c>
      <c r="BF260" s="48">
        <v>0</v>
      </c>
      <c r="BG260" s="49">
        <v>0</v>
      </c>
      <c r="BH260" s="48">
        <v>0</v>
      </c>
      <c r="BI260" s="49">
        <v>0</v>
      </c>
      <c r="BJ260" s="48">
        <v>25</v>
      </c>
      <c r="BK260" s="49">
        <v>100</v>
      </c>
      <c r="BL260" s="48">
        <v>25</v>
      </c>
    </row>
    <row r="261" spans="1:64" ht="15">
      <c r="A261" s="64" t="s">
        <v>258</v>
      </c>
      <c r="B261" s="64" t="s">
        <v>354</v>
      </c>
      <c r="C261" s="65" t="s">
        <v>4079</v>
      </c>
      <c r="D261" s="66">
        <v>6</v>
      </c>
      <c r="E261" s="67" t="s">
        <v>136</v>
      </c>
      <c r="F261" s="68">
        <v>25.142857142857142</v>
      </c>
      <c r="G261" s="65"/>
      <c r="H261" s="69"/>
      <c r="I261" s="70"/>
      <c r="J261" s="70"/>
      <c r="K261" s="34" t="s">
        <v>65</v>
      </c>
      <c r="L261" s="77">
        <v>261</v>
      </c>
      <c r="M261" s="77"/>
      <c r="N261" s="72"/>
      <c r="O261" s="79" t="s">
        <v>378</v>
      </c>
      <c r="P261" s="81">
        <v>43627.69488425926</v>
      </c>
      <c r="Q261" s="79" t="s">
        <v>558</v>
      </c>
      <c r="R261" s="79"/>
      <c r="S261" s="79"/>
      <c r="T261" s="79" t="s">
        <v>745</v>
      </c>
      <c r="U261" s="79"/>
      <c r="V261" s="83" t="s">
        <v>872</v>
      </c>
      <c r="W261" s="81">
        <v>43627.69488425926</v>
      </c>
      <c r="X261" s="83" t="s">
        <v>1175</v>
      </c>
      <c r="Y261" s="79"/>
      <c r="Z261" s="79"/>
      <c r="AA261" s="85" t="s">
        <v>1546</v>
      </c>
      <c r="AB261" s="85" t="s">
        <v>1545</v>
      </c>
      <c r="AC261" s="79" t="b">
        <v>0</v>
      </c>
      <c r="AD261" s="79">
        <v>0</v>
      </c>
      <c r="AE261" s="85" t="s">
        <v>1722</v>
      </c>
      <c r="AF261" s="79" t="b">
        <v>0</v>
      </c>
      <c r="AG261" s="79" t="s">
        <v>1727</v>
      </c>
      <c r="AH261" s="79"/>
      <c r="AI261" s="85" t="s">
        <v>1711</v>
      </c>
      <c r="AJ261" s="79" t="b">
        <v>0</v>
      </c>
      <c r="AK261" s="79">
        <v>1</v>
      </c>
      <c r="AL261" s="85" t="s">
        <v>1711</v>
      </c>
      <c r="AM261" s="79" t="s">
        <v>1737</v>
      </c>
      <c r="AN261" s="79" t="b">
        <v>0</v>
      </c>
      <c r="AO261" s="85" t="s">
        <v>1545</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3</v>
      </c>
      <c r="BC261" s="78" t="str">
        <f>REPLACE(INDEX(GroupVertices[Group],MATCH(Edges[[#This Row],[Vertex 2]],GroupVertices[Vertex],0)),1,1,"")</f>
        <v>1</v>
      </c>
      <c r="BD261" s="48"/>
      <c r="BE261" s="49"/>
      <c r="BF261" s="48"/>
      <c r="BG261" s="49"/>
      <c r="BH261" s="48"/>
      <c r="BI261" s="49"/>
      <c r="BJ261" s="48"/>
      <c r="BK261" s="49"/>
      <c r="BL261" s="48"/>
    </row>
    <row r="262" spans="1:64" ht="15">
      <c r="A262" s="64" t="s">
        <v>258</v>
      </c>
      <c r="B262" s="64" t="s">
        <v>228</v>
      </c>
      <c r="C262" s="65" t="s">
        <v>4076</v>
      </c>
      <c r="D262" s="66">
        <v>3</v>
      </c>
      <c r="E262" s="67" t="s">
        <v>132</v>
      </c>
      <c r="F262" s="68">
        <v>35</v>
      </c>
      <c r="G262" s="65"/>
      <c r="H262" s="69"/>
      <c r="I262" s="70"/>
      <c r="J262" s="70"/>
      <c r="K262" s="34" t="s">
        <v>65</v>
      </c>
      <c r="L262" s="77">
        <v>262</v>
      </c>
      <c r="M262" s="77"/>
      <c r="N262" s="72"/>
      <c r="O262" s="79" t="s">
        <v>379</v>
      </c>
      <c r="P262" s="81">
        <v>43627.69488425926</v>
      </c>
      <c r="Q262" s="79" t="s">
        <v>558</v>
      </c>
      <c r="R262" s="79"/>
      <c r="S262" s="79"/>
      <c r="T262" s="79" t="s">
        <v>745</v>
      </c>
      <c r="U262" s="79"/>
      <c r="V262" s="83" t="s">
        <v>872</v>
      </c>
      <c r="W262" s="81">
        <v>43627.69488425926</v>
      </c>
      <c r="X262" s="83" t="s">
        <v>1175</v>
      </c>
      <c r="Y262" s="79"/>
      <c r="Z262" s="79"/>
      <c r="AA262" s="85" t="s">
        <v>1546</v>
      </c>
      <c r="AB262" s="85" t="s">
        <v>1545</v>
      </c>
      <c r="AC262" s="79" t="b">
        <v>0</v>
      </c>
      <c r="AD262" s="79">
        <v>0</v>
      </c>
      <c r="AE262" s="85" t="s">
        <v>1722</v>
      </c>
      <c r="AF262" s="79" t="b">
        <v>0</v>
      </c>
      <c r="AG262" s="79" t="s">
        <v>1727</v>
      </c>
      <c r="AH262" s="79"/>
      <c r="AI262" s="85" t="s">
        <v>1711</v>
      </c>
      <c r="AJ262" s="79" t="b">
        <v>0</v>
      </c>
      <c r="AK262" s="79">
        <v>1</v>
      </c>
      <c r="AL262" s="85" t="s">
        <v>1711</v>
      </c>
      <c r="AM262" s="79" t="s">
        <v>1737</v>
      </c>
      <c r="AN262" s="79" t="b">
        <v>0</v>
      </c>
      <c r="AO262" s="85" t="s">
        <v>1545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258</v>
      </c>
      <c r="B263" s="64" t="s">
        <v>354</v>
      </c>
      <c r="C263" s="65" t="s">
        <v>4081</v>
      </c>
      <c r="D263" s="66">
        <v>7</v>
      </c>
      <c r="E263" s="67" t="s">
        <v>136</v>
      </c>
      <c r="F263" s="68">
        <v>21.857142857142858</v>
      </c>
      <c r="G263" s="65"/>
      <c r="H263" s="69"/>
      <c r="I263" s="70"/>
      <c r="J263" s="70"/>
      <c r="K263" s="34" t="s">
        <v>65</v>
      </c>
      <c r="L263" s="77">
        <v>263</v>
      </c>
      <c r="M263" s="77"/>
      <c r="N263" s="72"/>
      <c r="O263" s="79" t="s">
        <v>379</v>
      </c>
      <c r="P263" s="81">
        <v>43627.69681712963</v>
      </c>
      <c r="Q263" s="79" t="s">
        <v>564</v>
      </c>
      <c r="R263" s="79"/>
      <c r="S263" s="79"/>
      <c r="T263" s="79" t="s">
        <v>745</v>
      </c>
      <c r="U263" s="79"/>
      <c r="V263" s="83" t="s">
        <v>872</v>
      </c>
      <c r="W263" s="81">
        <v>43627.69681712963</v>
      </c>
      <c r="X263" s="83" t="s">
        <v>1183</v>
      </c>
      <c r="Y263" s="79"/>
      <c r="Z263" s="79"/>
      <c r="AA263" s="85" t="s">
        <v>1554</v>
      </c>
      <c r="AB263" s="85" t="s">
        <v>1680</v>
      </c>
      <c r="AC263" s="79" t="b">
        <v>0</v>
      </c>
      <c r="AD263" s="79">
        <v>2</v>
      </c>
      <c r="AE263" s="85" t="s">
        <v>1713</v>
      </c>
      <c r="AF263" s="79" t="b">
        <v>0</v>
      </c>
      <c r="AG263" s="79" t="s">
        <v>1727</v>
      </c>
      <c r="AH263" s="79"/>
      <c r="AI263" s="85" t="s">
        <v>1711</v>
      </c>
      <c r="AJ263" s="79" t="b">
        <v>0</v>
      </c>
      <c r="AK263" s="79">
        <v>0</v>
      </c>
      <c r="AL263" s="85" t="s">
        <v>1711</v>
      </c>
      <c r="AM263" s="79" t="s">
        <v>1737</v>
      </c>
      <c r="AN263" s="79" t="b">
        <v>0</v>
      </c>
      <c r="AO263" s="85" t="s">
        <v>1680</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3</v>
      </c>
      <c r="BC263" s="78" t="str">
        <f>REPLACE(INDEX(GroupVertices[Group],MATCH(Edges[[#This Row],[Vertex 2]],GroupVertices[Vertex],0)),1,1,"")</f>
        <v>1</v>
      </c>
      <c r="BD263" s="48">
        <v>1</v>
      </c>
      <c r="BE263" s="49">
        <v>4.3478260869565215</v>
      </c>
      <c r="BF263" s="48">
        <v>0</v>
      </c>
      <c r="BG263" s="49">
        <v>0</v>
      </c>
      <c r="BH263" s="48">
        <v>0</v>
      </c>
      <c r="BI263" s="49">
        <v>0</v>
      </c>
      <c r="BJ263" s="48">
        <v>22</v>
      </c>
      <c r="BK263" s="49">
        <v>95.65217391304348</v>
      </c>
      <c r="BL263" s="48">
        <v>23</v>
      </c>
    </row>
    <row r="264" spans="1:64" ht="15">
      <c r="A264" s="64" t="s">
        <v>258</v>
      </c>
      <c r="B264" s="64" t="s">
        <v>354</v>
      </c>
      <c r="C264" s="65" t="s">
        <v>4079</v>
      </c>
      <c r="D264" s="66">
        <v>6</v>
      </c>
      <c r="E264" s="67" t="s">
        <v>136</v>
      </c>
      <c r="F264" s="68">
        <v>25.142857142857142</v>
      </c>
      <c r="G264" s="65"/>
      <c r="H264" s="69"/>
      <c r="I264" s="70"/>
      <c r="J264" s="70"/>
      <c r="K264" s="34" t="s">
        <v>65</v>
      </c>
      <c r="L264" s="77">
        <v>264</v>
      </c>
      <c r="M264" s="77"/>
      <c r="N264" s="72"/>
      <c r="O264" s="79" t="s">
        <v>378</v>
      </c>
      <c r="P264" s="81">
        <v>43627.69978009259</v>
      </c>
      <c r="Q264" s="79" t="s">
        <v>565</v>
      </c>
      <c r="R264" s="79"/>
      <c r="S264" s="79"/>
      <c r="T264" s="79"/>
      <c r="U264" s="79"/>
      <c r="V264" s="83" t="s">
        <v>872</v>
      </c>
      <c r="W264" s="81">
        <v>43627.69978009259</v>
      </c>
      <c r="X264" s="83" t="s">
        <v>1184</v>
      </c>
      <c r="Y264" s="79"/>
      <c r="Z264" s="79"/>
      <c r="AA264" s="85" t="s">
        <v>1555</v>
      </c>
      <c r="AB264" s="79"/>
      <c r="AC264" s="79" t="b">
        <v>0</v>
      </c>
      <c r="AD264" s="79">
        <v>0</v>
      </c>
      <c r="AE264" s="85" t="s">
        <v>1711</v>
      </c>
      <c r="AF264" s="79" t="b">
        <v>0</v>
      </c>
      <c r="AG264" s="79" t="s">
        <v>1727</v>
      </c>
      <c r="AH264" s="79"/>
      <c r="AI264" s="85" t="s">
        <v>1711</v>
      </c>
      <c r="AJ264" s="79" t="b">
        <v>0</v>
      </c>
      <c r="AK264" s="79">
        <v>1</v>
      </c>
      <c r="AL264" s="85" t="s">
        <v>1594</v>
      </c>
      <c r="AM264" s="79" t="s">
        <v>1737</v>
      </c>
      <c r="AN264" s="79" t="b">
        <v>0</v>
      </c>
      <c r="AO264" s="85" t="s">
        <v>1594</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1</v>
      </c>
      <c r="BD264" s="48"/>
      <c r="BE264" s="49"/>
      <c r="BF264" s="48"/>
      <c r="BG264" s="49"/>
      <c r="BH264" s="48"/>
      <c r="BI264" s="49"/>
      <c r="BJ264" s="48"/>
      <c r="BK264" s="49"/>
      <c r="BL264" s="48"/>
    </row>
    <row r="265" spans="1:64" ht="15">
      <c r="A265" s="64" t="s">
        <v>258</v>
      </c>
      <c r="B265" s="64" t="s">
        <v>338</v>
      </c>
      <c r="C265" s="65" t="s">
        <v>4078</v>
      </c>
      <c r="D265" s="66">
        <v>4</v>
      </c>
      <c r="E265" s="67" t="s">
        <v>136</v>
      </c>
      <c r="F265" s="68">
        <v>31.714285714285715</v>
      </c>
      <c r="G265" s="65"/>
      <c r="H265" s="69"/>
      <c r="I265" s="70"/>
      <c r="J265" s="70"/>
      <c r="K265" s="34" t="s">
        <v>65</v>
      </c>
      <c r="L265" s="77">
        <v>265</v>
      </c>
      <c r="M265" s="77"/>
      <c r="N265" s="72"/>
      <c r="O265" s="79" t="s">
        <v>378</v>
      </c>
      <c r="P265" s="81">
        <v>43627.69978009259</v>
      </c>
      <c r="Q265" s="79" t="s">
        <v>565</v>
      </c>
      <c r="R265" s="79"/>
      <c r="S265" s="79"/>
      <c r="T265" s="79"/>
      <c r="U265" s="79"/>
      <c r="V265" s="83" t="s">
        <v>872</v>
      </c>
      <c r="W265" s="81">
        <v>43627.69978009259</v>
      </c>
      <c r="X265" s="83" t="s">
        <v>1184</v>
      </c>
      <c r="Y265" s="79"/>
      <c r="Z265" s="79"/>
      <c r="AA265" s="85" t="s">
        <v>1555</v>
      </c>
      <c r="AB265" s="79"/>
      <c r="AC265" s="79" t="b">
        <v>0</v>
      </c>
      <c r="AD265" s="79">
        <v>0</v>
      </c>
      <c r="AE265" s="85" t="s">
        <v>1711</v>
      </c>
      <c r="AF265" s="79" t="b">
        <v>0</v>
      </c>
      <c r="AG265" s="79" t="s">
        <v>1727</v>
      </c>
      <c r="AH265" s="79"/>
      <c r="AI265" s="85" t="s">
        <v>1711</v>
      </c>
      <c r="AJ265" s="79" t="b">
        <v>0</v>
      </c>
      <c r="AK265" s="79">
        <v>1</v>
      </c>
      <c r="AL265" s="85" t="s">
        <v>1594</v>
      </c>
      <c r="AM265" s="79" t="s">
        <v>1737</v>
      </c>
      <c r="AN265" s="79" t="b">
        <v>0</v>
      </c>
      <c r="AO265" s="85" t="s">
        <v>1594</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4</v>
      </c>
      <c r="BD265" s="48">
        <v>2</v>
      </c>
      <c r="BE265" s="49">
        <v>9.090909090909092</v>
      </c>
      <c r="BF265" s="48">
        <v>0</v>
      </c>
      <c r="BG265" s="49">
        <v>0</v>
      </c>
      <c r="BH265" s="48">
        <v>0</v>
      </c>
      <c r="BI265" s="49">
        <v>0</v>
      </c>
      <c r="BJ265" s="48">
        <v>20</v>
      </c>
      <c r="BK265" s="49">
        <v>90.9090909090909</v>
      </c>
      <c r="BL265" s="48">
        <v>22</v>
      </c>
    </row>
    <row r="266" spans="1:64" ht="15">
      <c r="A266" s="64" t="s">
        <v>258</v>
      </c>
      <c r="B266" s="64" t="s">
        <v>354</v>
      </c>
      <c r="C266" s="65" t="s">
        <v>4081</v>
      </c>
      <c r="D266" s="66">
        <v>7</v>
      </c>
      <c r="E266" s="67" t="s">
        <v>136</v>
      </c>
      <c r="F266" s="68">
        <v>21.857142857142858</v>
      </c>
      <c r="G266" s="65"/>
      <c r="H266" s="69"/>
      <c r="I266" s="70"/>
      <c r="J266" s="70"/>
      <c r="K266" s="34" t="s">
        <v>65</v>
      </c>
      <c r="L266" s="77">
        <v>266</v>
      </c>
      <c r="M266" s="77"/>
      <c r="N266" s="72"/>
      <c r="O266" s="79" t="s">
        <v>379</v>
      </c>
      <c r="P266" s="81">
        <v>43627.70460648148</v>
      </c>
      <c r="Q266" s="79" t="s">
        <v>566</v>
      </c>
      <c r="R266" s="79"/>
      <c r="S266" s="79"/>
      <c r="T266" s="79" t="s">
        <v>745</v>
      </c>
      <c r="U266" s="79"/>
      <c r="V266" s="83" t="s">
        <v>872</v>
      </c>
      <c r="W266" s="81">
        <v>43627.70460648148</v>
      </c>
      <c r="X266" s="83" t="s">
        <v>1185</v>
      </c>
      <c r="Y266" s="79"/>
      <c r="Z266" s="79"/>
      <c r="AA266" s="85" t="s">
        <v>1556</v>
      </c>
      <c r="AB266" s="85" t="s">
        <v>1681</v>
      </c>
      <c r="AC266" s="79" t="b">
        <v>0</v>
      </c>
      <c r="AD266" s="79">
        <v>1</v>
      </c>
      <c r="AE266" s="85" t="s">
        <v>1713</v>
      </c>
      <c r="AF266" s="79" t="b">
        <v>0</v>
      </c>
      <c r="AG266" s="79" t="s">
        <v>1727</v>
      </c>
      <c r="AH266" s="79"/>
      <c r="AI266" s="85" t="s">
        <v>1711</v>
      </c>
      <c r="AJ266" s="79" t="b">
        <v>0</v>
      </c>
      <c r="AK266" s="79">
        <v>0</v>
      </c>
      <c r="AL266" s="85" t="s">
        <v>1711</v>
      </c>
      <c r="AM266" s="79" t="s">
        <v>1737</v>
      </c>
      <c r="AN266" s="79" t="b">
        <v>0</v>
      </c>
      <c r="AO266" s="85" t="s">
        <v>1681</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3</v>
      </c>
      <c r="BC266" s="78" t="str">
        <f>REPLACE(INDEX(GroupVertices[Group],MATCH(Edges[[#This Row],[Vertex 2]],GroupVertices[Vertex],0)),1,1,"")</f>
        <v>1</v>
      </c>
      <c r="BD266" s="48">
        <v>2</v>
      </c>
      <c r="BE266" s="49">
        <v>4.444444444444445</v>
      </c>
      <c r="BF266" s="48">
        <v>1</v>
      </c>
      <c r="BG266" s="49">
        <v>2.2222222222222223</v>
      </c>
      <c r="BH266" s="48">
        <v>0</v>
      </c>
      <c r="BI266" s="49">
        <v>0</v>
      </c>
      <c r="BJ266" s="48">
        <v>42</v>
      </c>
      <c r="BK266" s="49">
        <v>93.33333333333333</v>
      </c>
      <c r="BL266" s="48">
        <v>45</v>
      </c>
    </row>
    <row r="267" spans="1:64" ht="15">
      <c r="A267" s="64" t="s">
        <v>258</v>
      </c>
      <c r="B267" s="64" t="s">
        <v>354</v>
      </c>
      <c r="C267" s="65" t="s">
        <v>4079</v>
      </c>
      <c r="D267" s="66">
        <v>6</v>
      </c>
      <c r="E267" s="67" t="s">
        <v>136</v>
      </c>
      <c r="F267" s="68">
        <v>25.142857142857142</v>
      </c>
      <c r="G267" s="65"/>
      <c r="H267" s="69"/>
      <c r="I267" s="70"/>
      <c r="J267" s="70"/>
      <c r="K267" s="34" t="s">
        <v>65</v>
      </c>
      <c r="L267" s="77">
        <v>267</v>
      </c>
      <c r="M267" s="77"/>
      <c r="N267" s="72"/>
      <c r="O267" s="79" t="s">
        <v>378</v>
      </c>
      <c r="P267" s="81">
        <v>43627.70483796296</v>
      </c>
      <c r="Q267" s="79" t="s">
        <v>567</v>
      </c>
      <c r="R267" s="79"/>
      <c r="S267" s="79"/>
      <c r="T267" s="79"/>
      <c r="U267" s="79"/>
      <c r="V267" s="83" t="s">
        <v>872</v>
      </c>
      <c r="W267" s="81">
        <v>43627.70483796296</v>
      </c>
      <c r="X267" s="83" t="s">
        <v>1186</v>
      </c>
      <c r="Y267" s="79"/>
      <c r="Z267" s="79"/>
      <c r="AA267" s="85" t="s">
        <v>1557</v>
      </c>
      <c r="AB267" s="79"/>
      <c r="AC267" s="79" t="b">
        <v>0</v>
      </c>
      <c r="AD267" s="79">
        <v>0</v>
      </c>
      <c r="AE267" s="85" t="s">
        <v>1711</v>
      </c>
      <c r="AF267" s="79" t="b">
        <v>0</v>
      </c>
      <c r="AG267" s="79" t="s">
        <v>1727</v>
      </c>
      <c r="AH267" s="79"/>
      <c r="AI267" s="85" t="s">
        <v>1711</v>
      </c>
      <c r="AJ267" s="79" t="b">
        <v>0</v>
      </c>
      <c r="AK267" s="79">
        <v>2</v>
      </c>
      <c r="AL267" s="85" t="s">
        <v>1570</v>
      </c>
      <c r="AM267" s="79" t="s">
        <v>1737</v>
      </c>
      <c r="AN267" s="79" t="b">
        <v>0</v>
      </c>
      <c r="AO267" s="85" t="s">
        <v>1570</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258</v>
      </c>
      <c r="B268" s="64" t="s">
        <v>234</v>
      </c>
      <c r="C268" s="65" t="s">
        <v>4076</v>
      </c>
      <c r="D268" s="66">
        <v>3</v>
      </c>
      <c r="E268" s="67" t="s">
        <v>132</v>
      </c>
      <c r="F268" s="68">
        <v>35</v>
      </c>
      <c r="G268" s="65"/>
      <c r="H268" s="69"/>
      <c r="I268" s="70"/>
      <c r="J268" s="70"/>
      <c r="K268" s="34" t="s">
        <v>65</v>
      </c>
      <c r="L268" s="77">
        <v>268</v>
      </c>
      <c r="M268" s="77"/>
      <c r="N268" s="72"/>
      <c r="O268" s="79" t="s">
        <v>378</v>
      </c>
      <c r="P268" s="81">
        <v>43627.70483796296</v>
      </c>
      <c r="Q268" s="79" t="s">
        <v>567</v>
      </c>
      <c r="R268" s="79"/>
      <c r="S268" s="79"/>
      <c r="T268" s="79"/>
      <c r="U268" s="79"/>
      <c r="V268" s="83" t="s">
        <v>872</v>
      </c>
      <c r="W268" s="81">
        <v>43627.70483796296</v>
      </c>
      <c r="X268" s="83" t="s">
        <v>1186</v>
      </c>
      <c r="Y268" s="79"/>
      <c r="Z268" s="79"/>
      <c r="AA268" s="85" t="s">
        <v>1557</v>
      </c>
      <c r="AB268" s="79"/>
      <c r="AC268" s="79" t="b">
        <v>0</v>
      </c>
      <c r="AD268" s="79">
        <v>0</v>
      </c>
      <c r="AE268" s="85" t="s">
        <v>1711</v>
      </c>
      <c r="AF268" s="79" t="b">
        <v>0</v>
      </c>
      <c r="AG268" s="79" t="s">
        <v>1727</v>
      </c>
      <c r="AH268" s="79"/>
      <c r="AI268" s="85" t="s">
        <v>1711</v>
      </c>
      <c r="AJ268" s="79" t="b">
        <v>0</v>
      </c>
      <c r="AK268" s="79">
        <v>2</v>
      </c>
      <c r="AL268" s="85" t="s">
        <v>1570</v>
      </c>
      <c r="AM268" s="79" t="s">
        <v>1737</v>
      </c>
      <c r="AN268" s="79" t="b">
        <v>0</v>
      </c>
      <c r="AO268" s="85" t="s">
        <v>1570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v>1</v>
      </c>
      <c r="BE268" s="49">
        <v>5.2631578947368425</v>
      </c>
      <c r="BF268" s="48">
        <v>0</v>
      </c>
      <c r="BG268" s="49">
        <v>0</v>
      </c>
      <c r="BH268" s="48">
        <v>0</v>
      </c>
      <c r="BI268" s="49">
        <v>0</v>
      </c>
      <c r="BJ268" s="48">
        <v>18</v>
      </c>
      <c r="BK268" s="49">
        <v>94.73684210526316</v>
      </c>
      <c r="BL268" s="48">
        <v>19</v>
      </c>
    </row>
    <row r="269" spans="1:64" ht="15">
      <c r="A269" s="64" t="s">
        <v>258</v>
      </c>
      <c r="B269" s="64" t="s">
        <v>354</v>
      </c>
      <c r="C269" s="65" t="s">
        <v>4081</v>
      </c>
      <c r="D269" s="66">
        <v>7</v>
      </c>
      <c r="E269" s="67" t="s">
        <v>136</v>
      </c>
      <c r="F269" s="68">
        <v>21.857142857142858</v>
      </c>
      <c r="G269" s="65"/>
      <c r="H269" s="69"/>
      <c r="I269" s="70"/>
      <c r="J269" s="70"/>
      <c r="K269" s="34" t="s">
        <v>65</v>
      </c>
      <c r="L269" s="77">
        <v>269</v>
      </c>
      <c r="M269" s="77"/>
      <c r="N269" s="72"/>
      <c r="O269" s="79" t="s">
        <v>379</v>
      </c>
      <c r="P269" s="81">
        <v>43627.70788194444</v>
      </c>
      <c r="Q269" s="79" t="s">
        <v>568</v>
      </c>
      <c r="R269" s="79"/>
      <c r="S269" s="79"/>
      <c r="T269" s="79" t="s">
        <v>745</v>
      </c>
      <c r="U269" s="83" t="s">
        <v>818</v>
      </c>
      <c r="V269" s="83" t="s">
        <v>818</v>
      </c>
      <c r="W269" s="81">
        <v>43627.70788194444</v>
      </c>
      <c r="X269" s="83" t="s">
        <v>1187</v>
      </c>
      <c r="Y269" s="79"/>
      <c r="Z269" s="79"/>
      <c r="AA269" s="85" t="s">
        <v>1558</v>
      </c>
      <c r="AB269" s="85" t="s">
        <v>1682</v>
      </c>
      <c r="AC269" s="79" t="b">
        <v>0</v>
      </c>
      <c r="AD269" s="79">
        <v>1</v>
      </c>
      <c r="AE269" s="85" t="s">
        <v>1713</v>
      </c>
      <c r="AF269" s="79" t="b">
        <v>0</v>
      </c>
      <c r="AG269" s="79" t="s">
        <v>1728</v>
      </c>
      <c r="AH269" s="79"/>
      <c r="AI269" s="85" t="s">
        <v>1711</v>
      </c>
      <c r="AJ269" s="79" t="b">
        <v>0</v>
      </c>
      <c r="AK269" s="79">
        <v>0</v>
      </c>
      <c r="AL269" s="85" t="s">
        <v>1711</v>
      </c>
      <c r="AM269" s="79" t="s">
        <v>1737</v>
      </c>
      <c r="AN269" s="79" t="b">
        <v>0</v>
      </c>
      <c r="AO269" s="85" t="s">
        <v>1682</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3</v>
      </c>
      <c r="BC269" s="78" t="str">
        <f>REPLACE(INDEX(GroupVertices[Group],MATCH(Edges[[#This Row],[Vertex 2]],GroupVertices[Vertex],0)),1,1,"")</f>
        <v>1</v>
      </c>
      <c r="BD269" s="48">
        <v>0</v>
      </c>
      <c r="BE269" s="49">
        <v>0</v>
      </c>
      <c r="BF269" s="48">
        <v>0</v>
      </c>
      <c r="BG269" s="49">
        <v>0</v>
      </c>
      <c r="BH269" s="48">
        <v>0</v>
      </c>
      <c r="BI269" s="49">
        <v>0</v>
      </c>
      <c r="BJ269" s="48">
        <v>3</v>
      </c>
      <c r="BK269" s="49">
        <v>100</v>
      </c>
      <c r="BL269" s="48">
        <v>3</v>
      </c>
    </row>
    <row r="270" spans="1:64" ht="15">
      <c r="A270" s="64" t="s">
        <v>332</v>
      </c>
      <c r="B270" s="64" t="s">
        <v>258</v>
      </c>
      <c r="C270" s="65" t="s">
        <v>4076</v>
      </c>
      <c r="D270" s="66">
        <v>3</v>
      </c>
      <c r="E270" s="67" t="s">
        <v>132</v>
      </c>
      <c r="F270" s="68">
        <v>35</v>
      </c>
      <c r="G270" s="65"/>
      <c r="H270" s="69"/>
      <c r="I270" s="70"/>
      <c r="J270" s="70"/>
      <c r="K270" s="34" t="s">
        <v>65</v>
      </c>
      <c r="L270" s="77">
        <v>270</v>
      </c>
      <c r="M270" s="77"/>
      <c r="N270" s="72"/>
      <c r="O270" s="79" t="s">
        <v>378</v>
      </c>
      <c r="P270" s="81">
        <v>43627.69517361111</v>
      </c>
      <c r="Q270" s="79" t="s">
        <v>559</v>
      </c>
      <c r="R270" s="79"/>
      <c r="S270" s="79"/>
      <c r="T270" s="79"/>
      <c r="U270" s="79"/>
      <c r="V270" s="83" t="s">
        <v>928</v>
      </c>
      <c r="W270" s="81">
        <v>43627.69517361111</v>
      </c>
      <c r="X270" s="83" t="s">
        <v>1176</v>
      </c>
      <c r="Y270" s="79"/>
      <c r="Z270" s="79"/>
      <c r="AA270" s="85" t="s">
        <v>1547</v>
      </c>
      <c r="AB270" s="79"/>
      <c r="AC270" s="79" t="b">
        <v>0</v>
      </c>
      <c r="AD270" s="79">
        <v>0</v>
      </c>
      <c r="AE270" s="85" t="s">
        <v>1711</v>
      </c>
      <c r="AF270" s="79" t="b">
        <v>0</v>
      </c>
      <c r="AG270" s="79" t="s">
        <v>1727</v>
      </c>
      <c r="AH270" s="79"/>
      <c r="AI270" s="85" t="s">
        <v>1711</v>
      </c>
      <c r="AJ270" s="79" t="b">
        <v>0</v>
      </c>
      <c r="AK270" s="79">
        <v>1</v>
      </c>
      <c r="AL270" s="85" t="s">
        <v>1546</v>
      </c>
      <c r="AM270" s="79" t="s">
        <v>1753</v>
      </c>
      <c r="AN270" s="79" t="b">
        <v>0</v>
      </c>
      <c r="AO270" s="85" t="s">
        <v>1546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231</v>
      </c>
      <c r="B271" s="64" t="s">
        <v>354</v>
      </c>
      <c r="C271" s="65" t="s">
        <v>4083</v>
      </c>
      <c r="D271" s="66">
        <v>10</v>
      </c>
      <c r="E271" s="67" t="s">
        <v>136</v>
      </c>
      <c r="F271" s="68">
        <v>12</v>
      </c>
      <c r="G271" s="65"/>
      <c r="H271" s="69"/>
      <c r="I271" s="70"/>
      <c r="J271" s="70"/>
      <c r="K271" s="34" t="s">
        <v>65</v>
      </c>
      <c r="L271" s="77">
        <v>271</v>
      </c>
      <c r="M271" s="77"/>
      <c r="N271" s="72"/>
      <c r="O271" s="79" t="s">
        <v>379</v>
      </c>
      <c r="P271" s="81">
        <v>43627.674375</v>
      </c>
      <c r="Q271" s="79" t="s">
        <v>569</v>
      </c>
      <c r="R271" s="79"/>
      <c r="S271" s="79"/>
      <c r="T271" s="79" t="s">
        <v>745</v>
      </c>
      <c r="U271" s="79"/>
      <c r="V271" s="83" t="s">
        <v>851</v>
      </c>
      <c r="W271" s="81">
        <v>43627.674375</v>
      </c>
      <c r="X271" s="83" t="s">
        <v>1188</v>
      </c>
      <c r="Y271" s="79"/>
      <c r="Z271" s="79"/>
      <c r="AA271" s="85" t="s">
        <v>1559</v>
      </c>
      <c r="AB271" s="85" t="s">
        <v>1676</v>
      </c>
      <c r="AC271" s="79" t="b">
        <v>0</v>
      </c>
      <c r="AD271" s="79">
        <v>1</v>
      </c>
      <c r="AE271" s="85" t="s">
        <v>1713</v>
      </c>
      <c r="AF271" s="79" t="b">
        <v>0</v>
      </c>
      <c r="AG271" s="79" t="s">
        <v>1727</v>
      </c>
      <c r="AH271" s="79"/>
      <c r="AI271" s="85" t="s">
        <v>1711</v>
      </c>
      <c r="AJ271" s="79" t="b">
        <v>0</v>
      </c>
      <c r="AK271" s="79">
        <v>0</v>
      </c>
      <c r="AL271" s="85" t="s">
        <v>1711</v>
      </c>
      <c r="AM271" s="79" t="s">
        <v>1736</v>
      </c>
      <c r="AN271" s="79" t="b">
        <v>0</v>
      </c>
      <c r="AO271" s="85" t="s">
        <v>1676</v>
      </c>
      <c r="AP271" s="79" t="s">
        <v>176</v>
      </c>
      <c r="AQ271" s="79">
        <v>0</v>
      </c>
      <c r="AR271" s="79">
        <v>0</v>
      </c>
      <c r="AS271" s="79"/>
      <c r="AT271" s="79"/>
      <c r="AU271" s="79"/>
      <c r="AV271" s="79"/>
      <c r="AW271" s="79"/>
      <c r="AX271" s="79"/>
      <c r="AY271" s="79"/>
      <c r="AZ271" s="79"/>
      <c r="BA271">
        <v>8</v>
      </c>
      <c r="BB271" s="78" t="str">
        <f>REPLACE(INDEX(GroupVertices[Group],MATCH(Edges[[#This Row],[Vertex 1]],GroupVertices[Vertex],0)),1,1,"")</f>
        <v>6</v>
      </c>
      <c r="BC271" s="78" t="str">
        <f>REPLACE(INDEX(GroupVertices[Group],MATCH(Edges[[#This Row],[Vertex 2]],GroupVertices[Vertex],0)),1,1,"")</f>
        <v>1</v>
      </c>
      <c r="BD271" s="48">
        <v>0</v>
      </c>
      <c r="BE271" s="49">
        <v>0</v>
      </c>
      <c r="BF271" s="48">
        <v>0</v>
      </c>
      <c r="BG271" s="49">
        <v>0</v>
      </c>
      <c r="BH271" s="48">
        <v>0</v>
      </c>
      <c r="BI271" s="49">
        <v>0</v>
      </c>
      <c r="BJ271" s="48">
        <v>23</v>
      </c>
      <c r="BK271" s="49">
        <v>100</v>
      </c>
      <c r="BL271" s="48">
        <v>23</v>
      </c>
    </row>
    <row r="272" spans="1:64" ht="15">
      <c r="A272" s="64" t="s">
        <v>231</v>
      </c>
      <c r="B272" s="64" t="s">
        <v>354</v>
      </c>
      <c r="C272" s="65" t="s">
        <v>4083</v>
      </c>
      <c r="D272" s="66">
        <v>10</v>
      </c>
      <c r="E272" s="67" t="s">
        <v>136</v>
      </c>
      <c r="F272" s="68">
        <v>12</v>
      </c>
      <c r="G272" s="65"/>
      <c r="H272" s="69"/>
      <c r="I272" s="70"/>
      <c r="J272" s="70"/>
      <c r="K272" s="34" t="s">
        <v>65</v>
      </c>
      <c r="L272" s="77">
        <v>272</v>
      </c>
      <c r="M272" s="77"/>
      <c r="N272" s="72"/>
      <c r="O272" s="79" t="s">
        <v>379</v>
      </c>
      <c r="P272" s="81">
        <v>43627.67476851852</v>
      </c>
      <c r="Q272" s="79" t="s">
        <v>570</v>
      </c>
      <c r="R272" s="79"/>
      <c r="S272" s="79"/>
      <c r="T272" s="79" t="s">
        <v>745</v>
      </c>
      <c r="U272" s="79"/>
      <c r="V272" s="83" t="s">
        <v>851</v>
      </c>
      <c r="W272" s="81">
        <v>43627.67476851852</v>
      </c>
      <c r="X272" s="83" t="s">
        <v>1189</v>
      </c>
      <c r="Y272" s="79"/>
      <c r="Z272" s="79"/>
      <c r="AA272" s="85" t="s">
        <v>1560</v>
      </c>
      <c r="AB272" s="85" t="s">
        <v>1677</v>
      </c>
      <c r="AC272" s="79" t="b">
        <v>0</v>
      </c>
      <c r="AD272" s="79">
        <v>6</v>
      </c>
      <c r="AE272" s="85" t="s">
        <v>1713</v>
      </c>
      <c r="AF272" s="79" t="b">
        <v>0</v>
      </c>
      <c r="AG272" s="79" t="s">
        <v>1727</v>
      </c>
      <c r="AH272" s="79"/>
      <c r="AI272" s="85" t="s">
        <v>1711</v>
      </c>
      <c r="AJ272" s="79" t="b">
        <v>0</v>
      </c>
      <c r="AK272" s="79">
        <v>1</v>
      </c>
      <c r="AL272" s="85" t="s">
        <v>1711</v>
      </c>
      <c r="AM272" s="79" t="s">
        <v>1736</v>
      </c>
      <c r="AN272" s="79" t="b">
        <v>0</v>
      </c>
      <c r="AO272" s="85" t="s">
        <v>1677</v>
      </c>
      <c r="AP272" s="79" t="s">
        <v>176</v>
      </c>
      <c r="AQ272" s="79">
        <v>0</v>
      </c>
      <c r="AR272" s="79">
        <v>0</v>
      </c>
      <c r="AS272" s="79"/>
      <c r="AT272" s="79"/>
      <c r="AU272" s="79"/>
      <c r="AV272" s="79"/>
      <c r="AW272" s="79"/>
      <c r="AX272" s="79"/>
      <c r="AY272" s="79"/>
      <c r="AZ272" s="79"/>
      <c r="BA272">
        <v>8</v>
      </c>
      <c r="BB272" s="78" t="str">
        <f>REPLACE(INDEX(GroupVertices[Group],MATCH(Edges[[#This Row],[Vertex 1]],GroupVertices[Vertex],0)),1,1,"")</f>
        <v>6</v>
      </c>
      <c r="BC272" s="78" t="str">
        <f>REPLACE(INDEX(GroupVertices[Group],MATCH(Edges[[#This Row],[Vertex 2]],GroupVertices[Vertex],0)),1,1,"")</f>
        <v>1</v>
      </c>
      <c r="BD272" s="48">
        <v>0</v>
      </c>
      <c r="BE272" s="49">
        <v>0</v>
      </c>
      <c r="BF272" s="48">
        <v>0</v>
      </c>
      <c r="BG272" s="49">
        <v>0</v>
      </c>
      <c r="BH272" s="48">
        <v>0</v>
      </c>
      <c r="BI272" s="49">
        <v>0</v>
      </c>
      <c r="BJ272" s="48">
        <v>29</v>
      </c>
      <c r="BK272" s="49">
        <v>100</v>
      </c>
      <c r="BL272" s="48">
        <v>29</v>
      </c>
    </row>
    <row r="273" spans="1:64" ht="15">
      <c r="A273" s="64" t="s">
        <v>231</v>
      </c>
      <c r="B273" s="64" t="s">
        <v>354</v>
      </c>
      <c r="C273" s="65" t="s">
        <v>4078</v>
      </c>
      <c r="D273" s="66">
        <v>4</v>
      </c>
      <c r="E273" s="67" t="s">
        <v>136</v>
      </c>
      <c r="F273" s="68">
        <v>31.714285714285715</v>
      </c>
      <c r="G273" s="65"/>
      <c r="H273" s="69"/>
      <c r="I273" s="70"/>
      <c r="J273" s="70"/>
      <c r="K273" s="34" t="s">
        <v>65</v>
      </c>
      <c r="L273" s="77">
        <v>273</v>
      </c>
      <c r="M273" s="77"/>
      <c r="N273" s="72"/>
      <c r="O273" s="79" t="s">
        <v>378</v>
      </c>
      <c r="P273" s="81">
        <v>43627.679074074076</v>
      </c>
      <c r="Q273" s="79" t="s">
        <v>418</v>
      </c>
      <c r="R273" s="79"/>
      <c r="S273" s="79"/>
      <c r="T273" s="79" t="s">
        <v>745</v>
      </c>
      <c r="U273" s="79"/>
      <c r="V273" s="83" t="s">
        <v>851</v>
      </c>
      <c r="W273" s="81">
        <v>43627.679074074076</v>
      </c>
      <c r="X273" s="83" t="s">
        <v>997</v>
      </c>
      <c r="Y273" s="79"/>
      <c r="Z273" s="79"/>
      <c r="AA273" s="85" t="s">
        <v>1368</v>
      </c>
      <c r="AB273" s="85" t="s">
        <v>1703</v>
      </c>
      <c r="AC273" s="79" t="b">
        <v>0</v>
      </c>
      <c r="AD273" s="79">
        <v>3</v>
      </c>
      <c r="AE273" s="85" t="s">
        <v>1719</v>
      </c>
      <c r="AF273" s="79" t="b">
        <v>0</v>
      </c>
      <c r="AG273" s="79" t="s">
        <v>1727</v>
      </c>
      <c r="AH273" s="79"/>
      <c r="AI273" s="85" t="s">
        <v>1711</v>
      </c>
      <c r="AJ273" s="79" t="b">
        <v>0</v>
      </c>
      <c r="AK273" s="79">
        <v>0</v>
      </c>
      <c r="AL273" s="85" t="s">
        <v>1711</v>
      </c>
      <c r="AM273" s="79" t="s">
        <v>1736</v>
      </c>
      <c r="AN273" s="79" t="b">
        <v>0</v>
      </c>
      <c r="AO273" s="85" t="s">
        <v>1703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1</v>
      </c>
      <c r="BD273" s="48"/>
      <c r="BE273" s="49"/>
      <c r="BF273" s="48"/>
      <c r="BG273" s="49"/>
      <c r="BH273" s="48"/>
      <c r="BI273" s="49"/>
      <c r="BJ273" s="48"/>
      <c r="BK273" s="49"/>
      <c r="BL273" s="48"/>
    </row>
    <row r="274" spans="1:64" ht="15">
      <c r="A274" s="64" t="s">
        <v>231</v>
      </c>
      <c r="B274" s="64" t="s">
        <v>354</v>
      </c>
      <c r="C274" s="65" t="s">
        <v>4083</v>
      </c>
      <c r="D274" s="66">
        <v>10</v>
      </c>
      <c r="E274" s="67" t="s">
        <v>136</v>
      </c>
      <c r="F274" s="68">
        <v>12</v>
      </c>
      <c r="G274" s="65"/>
      <c r="H274" s="69"/>
      <c r="I274" s="70"/>
      <c r="J274" s="70"/>
      <c r="K274" s="34" t="s">
        <v>65</v>
      </c>
      <c r="L274" s="77">
        <v>274</v>
      </c>
      <c r="M274" s="77"/>
      <c r="N274" s="72"/>
      <c r="O274" s="79" t="s">
        <v>379</v>
      </c>
      <c r="P274" s="81">
        <v>43627.68284722222</v>
      </c>
      <c r="Q274" s="79" t="s">
        <v>571</v>
      </c>
      <c r="R274" s="79"/>
      <c r="S274" s="79"/>
      <c r="T274" s="79" t="s">
        <v>745</v>
      </c>
      <c r="U274" s="79"/>
      <c r="V274" s="83" t="s">
        <v>851</v>
      </c>
      <c r="W274" s="81">
        <v>43627.68284722222</v>
      </c>
      <c r="X274" s="83" t="s">
        <v>1190</v>
      </c>
      <c r="Y274" s="79"/>
      <c r="Z274" s="79"/>
      <c r="AA274" s="85" t="s">
        <v>1561</v>
      </c>
      <c r="AB274" s="85" t="s">
        <v>1678</v>
      </c>
      <c r="AC274" s="79" t="b">
        <v>0</v>
      </c>
      <c r="AD274" s="79">
        <v>3</v>
      </c>
      <c r="AE274" s="85" t="s">
        <v>1713</v>
      </c>
      <c r="AF274" s="79" t="b">
        <v>0</v>
      </c>
      <c r="AG274" s="79" t="s">
        <v>1727</v>
      </c>
      <c r="AH274" s="79"/>
      <c r="AI274" s="85" t="s">
        <v>1711</v>
      </c>
      <c r="AJ274" s="79" t="b">
        <v>0</v>
      </c>
      <c r="AK274" s="79">
        <v>0</v>
      </c>
      <c r="AL274" s="85" t="s">
        <v>1711</v>
      </c>
      <c r="AM274" s="79" t="s">
        <v>1736</v>
      </c>
      <c r="AN274" s="79" t="b">
        <v>0</v>
      </c>
      <c r="AO274" s="85" t="s">
        <v>1678</v>
      </c>
      <c r="AP274" s="79" t="s">
        <v>176</v>
      </c>
      <c r="AQ274" s="79">
        <v>0</v>
      </c>
      <c r="AR274" s="79">
        <v>0</v>
      </c>
      <c r="AS274" s="79"/>
      <c r="AT274" s="79"/>
      <c r="AU274" s="79"/>
      <c r="AV274" s="79"/>
      <c r="AW274" s="79"/>
      <c r="AX274" s="79"/>
      <c r="AY274" s="79"/>
      <c r="AZ274" s="79"/>
      <c r="BA274">
        <v>8</v>
      </c>
      <c r="BB274" s="78" t="str">
        <f>REPLACE(INDEX(GroupVertices[Group],MATCH(Edges[[#This Row],[Vertex 1]],GroupVertices[Vertex],0)),1,1,"")</f>
        <v>6</v>
      </c>
      <c r="BC274" s="78" t="str">
        <f>REPLACE(INDEX(GroupVertices[Group],MATCH(Edges[[#This Row],[Vertex 2]],GroupVertices[Vertex],0)),1,1,"")</f>
        <v>1</v>
      </c>
      <c r="BD274" s="48">
        <v>1</v>
      </c>
      <c r="BE274" s="49">
        <v>3.7037037037037037</v>
      </c>
      <c r="BF274" s="48">
        <v>0</v>
      </c>
      <c r="BG274" s="49">
        <v>0</v>
      </c>
      <c r="BH274" s="48">
        <v>0</v>
      </c>
      <c r="BI274" s="49">
        <v>0</v>
      </c>
      <c r="BJ274" s="48">
        <v>26</v>
      </c>
      <c r="BK274" s="49">
        <v>96.29629629629629</v>
      </c>
      <c r="BL274" s="48">
        <v>27</v>
      </c>
    </row>
    <row r="275" spans="1:64" ht="15">
      <c r="A275" s="64" t="s">
        <v>231</v>
      </c>
      <c r="B275" s="64" t="s">
        <v>354</v>
      </c>
      <c r="C275" s="65" t="s">
        <v>4083</v>
      </c>
      <c r="D275" s="66">
        <v>10</v>
      </c>
      <c r="E275" s="67" t="s">
        <v>136</v>
      </c>
      <c r="F275" s="68">
        <v>12</v>
      </c>
      <c r="G275" s="65"/>
      <c r="H275" s="69"/>
      <c r="I275" s="70"/>
      <c r="J275" s="70"/>
      <c r="K275" s="34" t="s">
        <v>65</v>
      </c>
      <c r="L275" s="77">
        <v>275</v>
      </c>
      <c r="M275" s="77"/>
      <c r="N275" s="72"/>
      <c r="O275" s="79" t="s">
        <v>379</v>
      </c>
      <c r="P275" s="81">
        <v>43627.69412037037</v>
      </c>
      <c r="Q275" s="79" t="s">
        <v>572</v>
      </c>
      <c r="R275" s="79"/>
      <c r="S275" s="79"/>
      <c r="T275" s="79" t="s">
        <v>745</v>
      </c>
      <c r="U275" s="79"/>
      <c r="V275" s="83" t="s">
        <v>851</v>
      </c>
      <c r="W275" s="81">
        <v>43627.69412037037</v>
      </c>
      <c r="X275" s="83" t="s">
        <v>1191</v>
      </c>
      <c r="Y275" s="79"/>
      <c r="Z275" s="79"/>
      <c r="AA275" s="85" t="s">
        <v>1562</v>
      </c>
      <c r="AB275" s="85" t="s">
        <v>1709</v>
      </c>
      <c r="AC275" s="79" t="b">
        <v>0</v>
      </c>
      <c r="AD275" s="79">
        <v>1</v>
      </c>
      <c r="AE275" s="85" t="s">
        <v>1713</v>
      </c>
      <c r="AF275" s="79" t="b">
        <v>0</v>
      </c>
      <c r="AG275" s="79" t="s">
        <v>1727</v>
      </c>
      <c r="AH275" s="79"/>
      <c r="AI275" s="85" t="s">
        <v>1711</v>
      </c>
      <c r="AJ275" s="79" t="b">
        <v>0</v>
      </c>
      <c r="AK275" s="79">
        <v>1</v>
      </c>
      <c r="AL275" s="85" t="s">
        <v>1711</v>
      </c>
      <c r="AM275" s="79" t="s">
        <v>1736</v>
      </c>
      <c r="AN275" s="79" t="b">
        <v>0</v>
      </c>
      <c r="AO275" s="85" t="s">
        <v>1709</v>
      </c>
      <c r="AP275" s="79" t="s">
        <v>176</v>
      </c>
      <c r="AQ275" s="79">
        <v>0</v>
      </c>
      <c r="AR275" s="79">
        <v>0</v>
      </c>
      <c r="AS275" s="79"/>
      <c r="AT275" s="79"/>
      <c r="AU275" s="79"/>
      <c r="AV275" s="79"/>
      <c r="AW275" s="79"/>
      <c r="AX275" s="79"/>
      <c r="AY275" s="79"/>
      <c r="AZ275" s="79"/>
      <c r="BA275">
        <v>8</v>
      </c>
      <c r="BB275" s="78" t="str">
        <f>REPLACE(INDEX(GroupVertices[Group],MATCH(Edges[[#This Row],[Vertex 1]],GroupVertices[Vertex],0)),1,1,"")</f>
        <v>6</v>
      </c>
      <c r="BC275" s="78" t="str">
        <f>REPLACE(INDEX(GroupVertices[Group],MATCH(Edges[[#This Row],[Vertex 2]],GroupVertices[Vertex],0)),1,1,"")</f>
        <v>1</v>
      </c>
      <c r="BD275" s="48">
        <v>1</v>
      </c>
      <c r="BE275" s="49">
        <v>12.5</v>
      </c>
      <c r="BF275" s="48">
        <v>0</v>
      </c>
      <c r="BG275" s="49">
        <v>0</v>
      </c>
      <c r="BH275" s="48">
        <v>0</v>
      </c>
      <c r="BI275" s="49">
        <v>0</v>
      </c>
      <c r="BJ275" s="48">
        <v>7</v>
      </c>
      <c r="BK275" s="49">
        <v>87.5</v>
      </c>
      <c r="BL275" s="48">
        <v>8</v>
      </c>
    </row>
    <row r="276" spans="1:64" ht="15">
      <c r="A276" s="64" t="s">
        <v>231</v>
      </c>
      <c r="B276" s="64" t="s">
        <v>354</v>
      </c>
      <c r="C276" s="65" t="s">
        <v>4083</v>
      </c>
      <c r="D276" s="66">
        <v>10</v>
      </c>
      <c r="E276" s="67" t="s">
        <v>136</v>
      </c>
      <c r="F276" s="68">
        <v>12</v>
      </c>
      <c r="G276" s="65"/>
      <c r="H276" s="69"/>
      <c r="I276" s="70"/>
      <c r="J276" s="70"/>
      <c r="K276" s="34" t="s">
        <v>65</v>
      </c>
      <c r="L276" s="77">
        <v>276</v>
      </c>
      <c r="M276" s="77"/>
      <c r="N276" s="72"/>
      <c r="O276" s="79" t="s">
        <v>379</v>
      </c>
      <c r="P276" s="81">
        <v>43627.69797453703</v>
      </c>
      <c r="Q276" s="79" t="s">
        <v>573</v>
      </c>
      <c r="R276" s="79"/>
      <c r="S276" s="79"/>
      <c r="T276" s="79" t="s">
        <v>745</v>
      </c>
      <c r="U276" s="79"/>
      <c r="V276" s="83" t="s">
        <v>851</v>
      </c>
      <c r="W276" s="81">
        <v>43627.69797453703</v>
      </c>
      <c r="X276" s="83" t="s">
        <v>1192</v>
      </c>
      <c r="Y276" s="79"/>
      <c r="Z276" s="79"/>
      <c r="AA276" s="85" t="s">
        <v>1563</v>
      </c>
      <c r="AB276" s="85" t="s">
        <v>1680</v>
      </c>
      <c r="AC276" s="79" t="b">
        <v>0</v>
      </c>
      <c r="AD276" s="79">
        <v>2</v>
      </c>
      <c r="AE276" s="85" t="s">
        <v>1713</v>
      </c>
      <c r="AF276" s="79" t="b">
        <v>0</v>
      </c>
      <c r="AG276" s="79" t="s">
        <v>1727</v>
      </c>
      <c r="AH276" s="79"/>
      <c r="AI276" s="85" t="s">
        <v>1711</v>
      </c>
      <c r="AJ276" s="79" t="b">
        <v>0</v>
      </c>
      <c r="AK276" s="79">
        <v>0</v>
      </c>
      <c r="AL276" s="85" t="s">
        <v>1711</v>
      </c>
      <c r="AM276" s="79" t="s">
        <v>1736</v>
      </c>
      <c r="AN276" s="79" t="b">
        <v>0</v>
      </c>
      <c r="AO276" s="85" t="s">
        <v>1680</v>
      </c>
      <c r="AP276" s="79" t="s">
        <v>176</v>
      </c>
      <c r="AQ276" s="79">
        <v>0</v>
      </c>
      <c r="AR276" s="79">
        <v>0</v>
      </c>
      <c r="AS276" s="79"/>
      <c r="AT276" s="79"/>
      <c r="AU276" s="79"/>
      <c r="AV276" s="79"/>
      <c r="AW276" s="79"/>
      <c r="AX276" s="79"/>
      <c r="AY276" s="79"/>
      <c r="AZ276" s="79"/>
      <c r="BA276">
        <v>8</v>
      </c>
      <c r="BB276" s="78" t="str">
        <f>REPLACE(INDEX(GroupVertices[Group],MATCH(Edges[[#This Row],[Vertex 1]],GroupVertices[Vertex],0)),1,1,"")</f>
        <v>6</v>
      </c>
      <c r="BC276" s="78" t="str">
        <f>REPLACE(INDEX(GroupVertices[Group],MATCH(Edges[[#This Row],[Vertex 2]],GroupVertices[Vertex],0)),1,1,"")</f>
        <v>1</v>
      </c>
      <c r="BD276" s="48">
        <v>0</v>
      </c>
      <c r="BE276" s="49">
        <v>0</v>
      </c>
      <c r="BF276" s="48">
        <v>1</v>
      </c>
      <c r="BG276" s="49">
        <v>7.142857142857143</v>
      </c>
      <c r="BH276" s="48">
        <v>0</v>
      </c>
      <c r="BI276" s="49">
        <v>0</v>
      </c>
      <c r="BJ276" s="48">
        <v>13</v>
      </c>
      <c r="BK276" s="49">
        <v>92.85714285714286</v>
      </c>
      <c r="BL276" s="48">
        <v>14</v>
      </c>
    </row>
    <row r="277" spans="1:64" ht="15">
      <c r="A277" s="64" t="s">
        <v>231</v>
      </c>
      <c r="B277" s="64" t="s">
        <v>377</v>
      </c>
      <c r="C277" s="65" t="s">
        <v>4076</v>
      </c>
      <c r="D277" s="66">
        <v>3</v>
      </c>
      <c r="E277" s="67" t="s">
        <v>132</v>
      </c>
      <c r="F277" s="68">
        <v>35</v>
      </c>
      <c r="G277" s="65"/>
      <c r="H277" s="69"/>
      <c r="I277" s="70"/>
      <c r="J277" s="70"/>
      <c r="K277" s="34" t="s">
        <v>65</v>
      </c>
      <c r="L277" s="77">
        <v>277</v>
      </c>
      <c r="M277" s="77"/>
      <c r="N277" s="72"/>
      <c r="O277" s="79" t="s">
        <v>378</v>
      </c>
      <c r="P277" s="81">
        <v>43627.70070601852</v>
      </c>
      <c r="Q277" s="79" t="s">
        <v>574</v>
      </c>
      <c r="R277" s="79"/>
      <c r="S277" s="79"/>
      <c r="T277" s="79" t="s">
        <v>745</v>
      </c>
      <c r="U277" s="79"/>
      <c r="V277" s="83" t="s">
        <v>851</v>
      </c>
      <c r="W277" s="81">
        <v>43627.70070601852</v>
      </c>
      <c r="X277" s="83" t="s">
        <v>1193</v>
      </c>
      <c r="Y277" s="79"/>
      <c r="Z277" s="79"/>
      <c r="AA277" s="85" t="s">
        <v>1564</v>
      </c>
      <c r="AB277" s="85" t="s">
        <v>1710</v>
      </c>
      <c r="AC277" s="79" t="b">
        <v>0</v>
      </c>
      <c r="AD277" s="79">
        <v>0</v>
      </c>
      <c r="AE277" s="85" t="s">
        <v>1713</v>
      </c>
      <c r="AF277" s="79" t="b">
        <v>0</v>
      </c>
      <c r="AG277" s="79" t="s">
        <v>1727</v>
      </c>
      <c r="AH277" s="79"/>
      <c r="AI277" s="85" t="s">
        <v>1711</v>
      </c>
      <c r="AJ277" s="79" t="b">
        <v>0</v>
      </c>
      <c r="AK277" s="79">
        <v>0</v>
      </c>
      <c r="AL277" s="85" t="s">
        <v>1711</v>
      </c>
      <c r="AM277" s="79" t="s">
        <v>1736</v>
      </c>
      <c r="AN277" s="79" t="b">
        <v>0</v>
      </c>
      <c r="AO277" s="85" t="s">
        <v>1710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6</v>
      </c>
      <c r="BC277" s="78" t="str">
        <f>REPLACE(INDEX(GroupVertices[Group],MATCH(Edges[[#This Row],[Vertex 2]],GroupVertices[Vertex],0)),1,1,"")</f>
        <v>3</v>
      </c>
      <c r="BD277" s="48">
        <v>2</v>
      </c>
      <c r="BE277" s="49">
        <v>16.666666666666668</v>
      </c>
      <c r="BF277" s="48">
        <v>0</v>
      </c>
      <c r="BG277" s="49">
        <v>0</v>
      </c>
      <c r="BH277" s="48">
        <v>0</v>
      </c>
      <c r="BI277" s="49">
        <v>0</v>
      </c>
      <c r="BJ277" s="48">
        <v>10</v>
      </c>
      <c r="BK277" s="49">
        <v>83.33333333333333</v>
      </c>
      <c r="BL277" s="48">
        <v>12</v>
      </c>
    </row>
    <row r="278" spans="1:64" ht="15">
      <c r="A278" s="64" t="s">
        <v>231</v>
      </c>
      <c r="B278" s="64" t="s">
        <v>354</v>
      </c>
      <c r="C278" s="65" t="s">
        <v>4083</v>
      </c>
      <c r="D278" s="66">
        <v>10</v>
      </c>
      <c r="E278" s="67" t="s">
        <v>136</v>
      </c>
      <c r="F278" s="68">
        <v>12</v>
      </c>
      <c r="G278" s="65"/>
      <c r="H278" s="69"/>
      <c r="I278" s="70"/>
      <c r="J278" s="70"/>
      <c r="K278" s="34" t="s">
        <v>65</v>
      </c>
      <c r="L278" s="77">
        <v>278</v>
      </c>
      <c r="M278" s="77"/>
      <c r="N278" s="72"/>
      <c r="O278" s="79" t="s">
        <v>379</v>
      </c>
      <c r="P278" s="81">
        <v>43627.70070601852</v>
      </c>
      <c r="Q278" s="79" t="s">
        <v>574</v>
      </c>
      <c r="R278" s="79"/>
      <c r="S278" s="79"/>
      <c r="T278" s="79" t="s">
        <v>745</v>
      </c>
      <c r="U278" s="79"/>
      <c r="V278" s="83" t="s">
        <v>851</v>
      </c>
      <c r="W278" s="81">
        <v>43627.70070601852</v>
      </c>
      <c r="X278" s="83" t="s">
        <v>1193</v>
      </c>
      <c r="Y278" s="79"/>
      <c r="Z278" s="79"/>
      <c r="AA278" s="85" t="s">
        <v>1564</v>
      </c>
      <c r="AB278" s="85" t="s">
        <v>1710</v>
      </c>
      <c r="AC278" s="79" t="b">
        <v>0</v>
      </c>
      <c r="AD278" s="79">
        <v>0</v>
      </c>
      <c r="AE278" s="85" t="s">
        <v>1713</v>
      </c>
      <c r="AF278" s="79" t="b">
        <v>0</v>
      </c>
      <c r="AG278" s="79" t="s">
        <v>1727</v>
      </c>
      <c r="AH278" s="79"/>
      <c r="AI278" s="85" t="s">
        <v>1711</v>
      </c>
      <c r="AJ278" s="79" t="b">
        <v>0</v>
      </c>
      <c r="AK278" s="79">
        <v>0</v>
      </c>
      <c r="AL278" s="85" t="s">
        <v>1711</v>
      </c>
      <c r="AM278" s="79" t="s">
        <v>1736</v>
      </c>
      <c r="AN278" s="79" t="b">
        <v>0</v>
      </c>
      <c r="AO278" s="85" t="s">
        <v>1710</v>
      </c>
      <c r="AP278" s="79" t="s">
        <v>176</v>
      </c>
      <c r="AQ278" s="79">
        <v>0</v>
      </c>
      <c r="AR278" s="79">
        <v>0</v>
      </c>
      <c r="AS278" s="79"/>
      <c r="AT278" s="79"/>
      <c r="AU278" s="79"/>
      <c r="AV278" s="79"/>
      <c r="AW278" s="79"/>
      <c r="AX278" s="79"/>
      <c r="AY278" s="79"/>
      <c r="AZ278" s="79"/>
      <c r="BA278">
        <v>8</v>
      </c>
      <c r="BB278" s="78" t="str">
        <f>REPLACE(INDEX(GroupVertices[Group],MATCH(Edges[[#This Row],[Vertex 1]],GroupVertices[Vertex],0)),1,1,"")</f>
        <v>6</v>
      </c>
      <c r="BC278" s="78" t="str">
        <f>REPLACE(INDEX(GroupVertices[Group],MATCH(Edges[[#This Row],[Vertex 2]],GroupVertices[Vertex],0)),1,1,"")</f>
        <v>1</v>
      </c>
      <c r="BD278" s="48"/>
      <c r="BE278" s="49"/>
      <c r="BF278" s="48"/>
      <c r="BG278" s="49"/>
      <c r="BH278" s="48"/>
      <c r="BI278" s="49"/>
      <c r="BJ278" s="48"/>
      <c r="BK278" s="49"/>
      <c r="BL278" s="48"/>
    </row>
    <row r="279" spans="1:64" ht="15">
      <c r="A279" s="64" t="s">
        <v>231</v>
      </c>
      <c r="B279" s="64" t="s">
        <v>354</v>
      </c>
      <c r="C279" s="65" t="s">
        <v>4083</v>
      </c>
      <c r="D279" s="66">
        <v>10</v>
      </c>
      <c r="E279" s="67" t="s">
        <v>136</v>
      </c>
      <c r="F279" s="68">
        <v>12</v>
      </c>
      <c r="G279" s="65"/>
      <c r="H279" s="69"/>
      <c r="I279" s="70"/>
      <c r="J279" s="70"/>
      <c r="K279" s="34" t="s">
        <v>65</v>
      </c>
      <c r="L279" s="77">
        <v>279</v>
      </c>
      <c r="M279" s="77"/>
      <c r="N279" s="72"/>
      <c r="O279" s="79" t="s">
        <v>379</v>
      </c>
      <c r="P279" s="81">
        <v>43627.70229166667</v>
      </c>
      <c r="Q279" s="79" t="s">
        <v>575</v>
      </c>
      <c r="R279" s="79"/>
      <c r="S279" s="79"/>
      <c r="T279" s="79" t="s">
        <v>745</v>
      </c>
      <c r="U279" s="79"/>
      <c r="V279" s="83" t="s">
        <v>851</v>
      </c>
      <c r="W279" s="81">
        <v>43627.70229166667</v>
      </c>
      <c r="X279" s="83" t="s">
        <v>1194</v>
      </c>
      <c r="Y279" s="79"/>
      <c r="Z279" s="79"/>
      <c r="AA279" s="85" t="s">
        <v>1565</v>
      </c>
      <c r="AB279" s="85" t="s">
        <v>1681</v>
      </c>
      <c r="AC279" s="79" t="b">
        <v>0</v>
      </c>
      <c r="AD279" s="79">
        <v>5</v>
      </c>
      <c r="AE279" s="85" t="s">
        <v>1713</v>
      </c>
      <c r="AF279" s="79" t="b">
        <v>0</v>
      </c>
      <c r="AG279" s="79" t="s">
        <v>1727</v>
      </c>
      <c r="AH279" s="79"/>
      <c r="AI279" s="85" t="s">
        <v>1711</v>
      </c>
      <c r="AJ279" s="79" t="b">
        <v>0</v>
      </c>
      <c r="AK279" s="79">
        <v>0</v>
      </c>
      <c r="AL279" s="85" t="s">
        <v>1711</v>
      </c>
      <c r="AM279" s="79" t="s">
        <v>1736</v>
      </c>
      <c r="AN279" s="79" t="b">
        <v>0</v>
      </c>
      <c r="AO279" s="85" t="s">
        <v>1681</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6</v>
      </c>
      <c r="BC279" s="78" t="str">
        <f>REPLACE(INDEX(GroupVertices[Group],MATCH(Edges[[#This Row],[Vertex 2]],GroupVertices[Vertex],0)),1,1,"")</f>
        <v>1</v>
      </c>
      <c r="BD279" s="48">
        <v>0</v>
      </c>
      <c r="BE279" s="49">
        <v>0</v>
      </c>
      <c r="BF279" s="48">
        <v>1</v>
      </c>
      <c r="BG279" s="49">
        <v>5.2631578947368425</v>
      </c>
      <c r="BH279" s="48">
        <v>0</v>
      </c>
      <c r="BI279" s="49">
        <v>0</v>
      </c>
      <c r="BJ279" s="48">
        <v>18</v>
      </c>
      <c r="BK279" s="49">
        <v>94.73684210526316</v>
      </c>
      <c r="BL279" s="48">
        <v>19</v>
      </c>
    </row>
    <row r="280" spans="1:64" ht="15">
      <c r="A280" s="64" t="s">
        <v>231</v>
      </c>
      <c r="B280" s="64" t="s">
        <v>354</v>
      </c>
      <c r="C280" s="65" t="s">
        <v>4078</v>
      </c>
      <c r="D280" s="66">
        <v>4</v>
      </c>
      <c r="E280" s="67" t="s">
        <v>136</v>
      </c>
      <c r="F280" s="68">
        <v>31.714285714285715</v>
      </c>
      <c r="G280" s="65"/>
      <c r="H280" s="69"/>
      <c r="I280" s="70"/>
      <c r="J280" s="70"/>
      <c r="K280" s="34" t="s">
        <v>65</v>
      </c>
      <c r="L280" s="77">
        <v>280</v>
      </c>
      <c r="M280" s="77"/>
      <c r="N280" s="72"/>
      <c r="O280" s="79" t="s">
        <v>378</v>
      </c>
      <c r="P280" s="81">
        <v>43627.70545138889</v>
      </c>
      <c r="Q280" s="79" t="s">
        <v>405</v>
      </c>
      <c r="R280" s="79"/>
      <c r="S280" s="79"/>
      <c r="T280" s="79" t="s">
        <v>745</v>
      </c>
      <c r="U280" s="83" t="s">
        <v>786</v>
      </c>
      <c r="V280" s="83" t="s">
        <v>786</v>
      </c>
      <c r="W280" s="81">
        <v>43627.70545138889</v>
      </c>
      <c r="X280" s="83" t="s">
        <v>984</v>
      </c>
      <c r="Y280" s="79"/>
      <c r="Z280" s="79"/>
      <c r="AA280" s="85" t="s">
        <v>1355</v>
      </c>
      <c r="AB280" s="85" t="s">
        <v>1702</v>
      </c>
      <c r="AC280" s="79" t="b">
        <v>0</v>
      </c>
      <c r="AD280" s="79">
        <v>3</v>
      </c>
      <c r="AE280" s="85" t="s">
        <v>1716</v>
      </c>
      <c r="AF280" s="79" t="b">
        <v>0</v>
      </c>
      <c r="AG280" s="79" t="s">
        <v>1727</v>
      </c>
      <c r="AH280" s="79"/>
      <c r="AI280" s="85" t="s">
        <v>1711</v>
      </c>
      <c r="AJ280" s="79" t="b">
        <v>0</v>
      </c>
      <c r="AK280" s="79">
        <v>0</v>
      </c>
      <c r="AL280" s="85" t="s">
        <v>1711</v>
      </c>
      <c r="AM280" s="79" t="s">
        <v>1736</v>
      </c>
      <c r="AN280" s="79" t="b">
        <v>0</v>
      </c>
      <c r="AO280" s="85" t="s">
        <v>1702</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6</v>
      </c>
      <c r="BC280" s="78" t="str">
        <f>REPLACE(INDEX(GroupVertices[Group],MATCH(Edges[[#This Row],[Vertex 2]],GroupVertices[Vertex],0)),1,1,"")</f>
        <v>1</v>
      </c>
      <c r="BD280" s="48"/>
      <c r="BE280" s="49"/>
      <c r="BF280" s="48"/>
      <c r="BG280" s="49"/>
      <c r="BH280" s="48"/>
      <c r="BI280" s="49"/>
      <c r="BJ280" s="48"/>
      <c r="BK280" s="49"/>
      <c r="BL280" s="48"/>
    </row>
    <row r="281" spans="1:64" ht="15">
      <c r="A281" s="64" t="s">
        <v>231</v>
      </c>
      <c r="B281" s="64" t="s">
        <v>354</v>
      </c>
      <c r="C281" s="65" t="s">
        <v>4083</v>
      </c>
      <c r="D281" s="66">
        <v>10</v>
      </c>
      <c r="E281" s="67" t="s">
        <v>136</v>
      </c>
      <c r="F281" s="68">
        <v>12</v>
      </c>
      <c r="G281" s="65"/>
      <c r="H281" s="69"/>
      <c r="I281" s="70"/>
      <c r="J281" s="70"/>
      <c r="K281" s="34" t="s">
        <v>65</v>
      </c>
      <c r="L281" s="77">
        <v>281</v>
      </c>
      <c r="M281" s="77"/>
      <c r="N281" s="72"/>
      <c r="O281" s="79" t="s">
        <v>379</v>
      </c>
      <c r="P281" s="81">
        <v>43627.70699074074</v>
      </c>
      <c r="Q281" s="79" t="s">
        <v>576</v>
      </c>
      <c r="R281" s="79"/>
      <c r="S281" s="79"/>
      <c r="T281" s="79" t="s">
        <v>745</v>
      </c>
      <c r="U281" s="83" t="s">
        <v>819</v>
      </c>
      <c r="V281" s="83" t="s">
        <v>819</v>
      </c>
      <c r="W281" s="81">
        <v>43627.70699074074</v>
      </c>
      <c r="X281" s="83" t="s">
        <v>1195</v>
      </c>
      <c r="Y281" s="79"/>
      <c r="Z281" s="79"/>
      <c r="AA281" s="85" t="s">
        <v>1566</v>
      </c>
      <c r="AB281" s="85" t="s">
        <v>1682</v>
      </c>
      <c r="AC281" s="79" t="b">
        <v>0</v>
      </c>
      <c r="AD281" s="79">
        <v>2</v>
      </c>
      <c r="AE281" s="85" t="s">
        <v>1713</v>
      </c>
      <c r="AF281" s="79" t="b">
        <v>0</v>
      </c>
      <c r="AG281" s="79" t="s">
        <v>1728</v>
      </c>
      <c r="AH281" s="79"/>
      <c r="AI281" s="85" t="s">
        <v>1711</v>
      </c>
      <c r="AJ281" s="79" t="b">
        <v>0</v>
      </c>
      <c r="AK281" s="79">
        <v>0</v>
      </c>
      <c r="AL281" s="85" t="s">
        <v>1711</v>
      </c>
      <c r="AM281" s="79" t="s">
        <v>1736</v>
      </c>
      <c r="AN281" s="79" t="b">
        <v>0</v>
      </c>
      <c r="AO281" s="85" t="s">
        <v>1682</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6</v>
      </c>
      <c r="BC281" s="78" t="str">
        <f>REPLACE(INDEX(GroupVertices[Group],MATCH(Edges[[#This Row],[Vertex 2]],GroupVertices[Vertex],0)),1,1,"")</f>
        <v>1</v>
      </c>
      <c r="BD281" s="48">
        <v>0</v>
      </c>
      <c r="BE281" s="49">
        <v>0</v>
      </c>
      <c r="BF281" s="48">
        <v>0</v>
      </c>
      <c r="BG281" s="49">
        <v>0</v>
      </c>
      <c r="BH281" s="48">
        <v>0</v>
      </c>
      <c r="BI281" s="49">
        <v>0</v>
      </c>
      <c r="BJ281" s="48">
        <v>3</v>
      </c>
      <c r="BK281" s="49">
        <v>100</v>
      </c>
      <c r="BL281" s="48">
        <v>3</v>
      </c>
    </row>
    <row r="282" spans="1:64" ht="15">
      <c r="A282" s="64" t="s">
        <v>332</v>
      </c>
      <c r="B282" s="64" t="s">
        <v>231</v>
      </c>
      <c r="C282" s="65" t="s">
        <v>4076</v>
      </c>
      <c r="D282" s="66">
        <v>3</v>
      </c>
      <c r="E282" s="67" t="s">
        <v>132</v>
      </c>
      <c r="F282" s="68">
        <v>35</v>
      </c>
      <c r="G282" s="65"/>
      <c r="H282" s="69"/>
      <c r="I282" s="70"/>
      <c r="J282" s="70"/>
      <c r="K282" s="34" t="s">
        <v>65</v>
      </c>
      <c r="L282" s="77">
        <v>282</v>
      </c>
      <c r="M282" s="77"/>
      <c r="N282" s="72"/>
      <c r="O282" s="79" t="s">
        <v>378</v>
      </c>
      <c r="P282" s="81">
        <v>43627.695381944446</v>
      </c>
      <c r="Q282" s="79" t="s">
        <v>577</v>
      </c>
      <c r="R282" s="79"/>
      <c r="S282" s="79"/>
      <c r="T282" s="79" t="s">
        <v>745</v>
      </c>
      <c r="U282" s="79"/>
      <c r="V282" s="83" t="s">
        <v>928</v>
      </c>
      <c r="W282" s="81">
        <v>43627.695381944446</v>
      </c>
      <c r="X282" s="83" t="s">
        <v>1196</v>
      </c>
      <c r="Y282" s="79"/>
      <c r="Z282" s="79"/>
      <c r="AA282" s="85" t="s">
        <v>1567</v>
      </c>
      <c r="AB282" s="79"/>
      <c r="AC282" s="79" t="b">
        <v>0</v>
      </c>
      <c r="AD282" s="79">
        <v>0</v>
      </c>
      <c r="AE282" s="85" t="s">
        <v>1711</v>
      </c>
      <c r="AF282" s="79" t="b">
        <v>0</v>
      </c>
      <c r="AG282" s="79" t="s">
        <v>1727</v>
      </c>
      <c r="AH282" s="79"/>
      <c r="AI282" s="85" t="s">
        <v>1711</v>
      </c>
      <c r="AJ282" s="79" t="b">
        <v>0</v>
      </c>
      <c r="AK282" s="79">
        <v>1</v>
      </c>
      <c r="AL282" s="85" t="s">
        <v>1562</v>
      </c>
      <c r="AM282" s="79" t="s">
        <v>1753</v>
      </c>
      <c r="AN282" s="79" t="b">
        <v>0</v>
      </c>
      <c r="AO282" s="85" t="s">
        <v>1562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6</v>
      </c>
      <c r="BD282" s="48"/>
      <c r="BE282" s="49"/>
      <c r="BF282" s="48"/>
      <c r="BG282" s="49"/>
      <c r="BH282" s="48"/>
      <c r="BI282" s="49"/>
      <c r="BJ282" s="48"/>
      <c r="BK282" s="49"/>
      <c r="BL282" s="48"/>
    </row>
    <row r="283" spans="1:64" ht="15">
      <c r="A283" s="64" t="s">
        <v>234</v>
      </c>
      <c r="B283" s="64" t="s">
        <v>354</v>
      </c>
      <c r="C283" s="65" t="s">
        <v>4079</v>
      </c>
      <c r="D283" s="66">
        <v>6</v>
      </c>
      <c r="E283" s="67" t="s">
        <v>136</v>
      </c>
      <c r="F283" s="68">
        <v>25.142857142857142</v>
      </c>
      <c r="G283" s="65"/>
      <c r="H283" s="69"/>
      <c r="I283" s="70"/>
      <c r="J283" s="70"/>
      <c r="K283" s="34" t="s">
        <v>65</v>
      </c>
      <c r="L283" s="77">
        <v>283</v>
      </c>
      <c r="M283" s="77"/>
      <c r="N283" s="72"/>
      <c r="O283" s="79" t="s">
        <v>379</v>
      </c>
      <c r="P283" s="81">
        <v>43627.683541666665</v>
      </c>
      <c r="Q283" s="79" t="s">
        <v>578</v>
      </c>
      <c r="R283" s="79"/>
      <c r="S283" s="79"/>
      <c r="T283" s="79" t="s">
        <v>745</v>
      </c>
      <c r="U283" s="79"/>
      <c r="V283" s="83" t="s">
        <v>850</v>
      </c>
      <c r="W283" s="81">
        <v>43627.683541666665</v>
      </c>
      <c r="X283" s="83" t="s">
        <v>1197</v>
      </c>
      <c r="Y283" s="79"/>
      <c r="Z283" s="79"/>
      <c r="AA283" s="85" t="s">
        <v>1568</v>
      </c>
      <c r="AB283" s="85" t="s">
        <v>1678</v>
      </c>
      <c r="AC283" s="79" t="b">
        <v>0</v>
      </c>
      <c r="AD283" s="79">
        <v>4</v>
      </c>
      <c r="AE283" s="85" t="s">
        <v>1713</v>
      </c>
      <c r="AF283" s="79" t="b">
        <v>0</v>
      </c>
      <c r="AG283" s="79" t="s">
        <v>1727</v>
      </c>
      <c r="AH283" s="79"/>
      <c r="AI283" s="85" t="s">
        <v>1711</v>
      </c>
      <c r="AJ283" s="79" t="b">
        <v>0</v>
      </c>
      <c r="AK283" s="79">
        <v>0</v>
      </c>
      <c r="AL283" s="85" t="s">
        <v>1711</v>
      </c>
      <c r="AM283" s="79" t="s">
        <v>1736</v>
      </c>
      <c r="AN283" s="79" t="b">
        <v>0</v>
      </c>
      <c r="AO283" s="85" t="s">
        <v>1678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1</v>
      </c>
      <c r="BD283" s="48">
        <v>1</v>
      </c>
      <c r="BE283" s="49">
        <v>3.4482758620689653</v>
      </c>
      <c r="BF283" s="48">
        <v>0</v>
      </c>
      <c r="BG283" s="49">
        <v>0</v>
      </c>
      <c r="BH283" s="48">
        <v>0</v>
      </c>
      <c r="BI283" s="49">
        <v>0</v>
      </c>
      <c r="BJ283" s="48">
        <v>28</v>
      </c>
      <c r="BK283" s="49">
        <v>96.55172413793103</v>
      </c>
      <c r="BL283" s="48">
        <v>29</v>
      </c>
    </row>
    <row r="284" spans="1:64" ht="15">
      <c r="A284" s="64" t="s">
        <v>234</v>
      </c>
      <c r="B284" s="64" t="s">
        <v>354</v>
      </c>
      <c r="C284" s="65" t="s">
        <v>4079</v>
      </c>
      <c r="D284" s="66">
        <v>6</v>
      </c>
      <c r="E284" s="67" t="s">
        <v>136</v>
      </c>
      <c r="F284" s="68">
        <v>25.142857142857142</v>
      </c>
      <c r="G284" s="65"/>
      <c r="H284" s="69"/>
      <c r="I284" s="70"/>
      <c r="J284" s="70"/>
      <c r="K284" s="34" t="s">
        <v>65</v>
      </c>
      <c r="L284" s="77">
        <v>284</v>
      </c>
      <c r="M284" s="77"/>
      <c r="N284" s="72"/>
      <c r="O284" s="79" t="s">
        <v>379</v>
      </c>
      <c r="P284" s="81">
        <v>43627.701157407406</v>
      </c>
      <c r="Q284" s="79" t="s">
        <v>579</v>
      </c>
      <c r="R284" s="79"/>
      <c r="S284" s="79"/>
      <c r="T284" s="79" t="s">
        <v>745</v>
      </c>
      <c r="U284" s="83" t="s">
        <v>820</v>
      </c>
      <c r="V284" s="83" t="s">
        <v>820</v>
      </c>
      <c r="W284" s="81">
        <v>43627.701157407406</v>
      </c>
      <c r="X284" s="83" t="s">
        <v>1198</v>
      </c>
      <c r="Y284" s="79"/>
      <c r="Z284" s="79"/>
      <c r="AA284" s="85" t="s">
        <v>1569</v>
      </c>
      <c r="AB284" s="85" t="s">
        <v>1680</v>
      </c>
      <c r="AC284" s="79" t="b">
        <v>0</v>
      </c>
      <c r="AD284" s="79">
        <v>1</v>
      </c>
      <c r="AE284" s="85" t="s">
        <v>1713</v>
      </c>
      <c r="AF284" s="79" t="b">
        <v>0</v>
      </c>
      <c r="AG284" s="79" t="s">
        <v>1727</v>
      </c>
      <c r="AH284" s="79"/>
      <c r="AI284" s="85" t="s">
        <v>1711</v>
      </c>
      <c r="AJ284" s="79" t="b">
        <v>0</v>
      </c>
      <c r="AK284" s="79">
        <v>0</v>
      </c>
      <c r="AL284" s="85" t="s">
        <v>1711</v>
      </c>
      <c r="AM284" s="79" t="s">
        <v>1736</v>
      </c>
      <c r="AN284" s="79" t="b">
        <v>0</v>
      </c>
      <c r="AO284" s="85" t="s">
        <v>1680</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1</v>
      </c>
      <c r="BD284" s="48">
        <v>4</v>
      </c>
      <c r="BE284" s="49">
        <v>15.384615384615385</v>
      </c>
      <c r="BF284" s="48">
        <v>0</v>
      </c>
      <c r="BG284" s="49">
        <v>0</v>
      </c>
      <c r="BH284" s="48">
        <v>0</v>
      </c>
      <c r="BI284" s="49">
        <v>0</v>
      </c>
      <c r="BJ284" s="48">
        <v>22</v>
      </c>
      <c r="BK284" s="49">
        <v>84.61538461538461</v>
      </c>
      <c r="BL284" s="48">
        <v>26</v>
      </c>
    </row>
    <row r="285" spans="1:64" ht="15">
      <c r="A285" s="64" t="s">
        <v>234</v>
      </c>
      <c r="B285" s="64" t="s">
        <v>354</v>
      </c>
      <c r="C285" s="65" t="s">
        <v>4079</v>
      </c>
      <c r="D285" s="66">
        <v>6</v>
      </c>
      <c r="E285" s="67" t="s">
        <v>136</v>
      </c>
      <c r="F285" s="68">
        <v>25.142857142857142</v>
      </c>
      <c r="G285" s="65"/>
      <c r="H285" s="69"/>
      <c r="I285" s="70"/>
      <c r="J285" s="70"/>
      <c r="K285" s="34" t="s">
        <v>65</v>
      </c>
      <c r="L285" s="77">
        <v>285</v>
      </c>
      <c r="M285" s="77"/>
      <c r="N285" s="72"/>
      <c r="O285" s="79" t="s">
        <v>379</v>
      </c>
      <c r="P285" s="81">
        <v>43627.70238425926</v>
      </c>
      <c r="Q285" s="79" t="s">
        <v>580</v>
      </c>
      <c r="R285" s="79"/>
      <c r="S285" s="79"/>
      <c r="T285" s="79" t="s">
        <v>745</v>
      </c>
      <c r="U285" s="83" t="s">
        <v>821</v>
      </c>
      <c r="V285" s="83" t="s">
        <v>821</v>
      </c>
      <c r="W285" s="81">
        <v>43627.70238425926</v>
      </c>
      <c r="X285" s="83" t="s">
        <v>1199</v>
      </c>
      <c r="Y285" s="79"/>
      <c r="Z285" s="79"/>
      <c r="AA285" s="85" t="s">
        <v>1570</v>
      </c>
      <c r="AB285" s="85" t="s">
        <v>1681</v>
      </c>
      <c r="AC285" s="79" t="b">
        <v>0</v>
      </c>
      <c r="AD285" s="79">
        <v>6</v>
      </c>
      <c r="AE285" s="85" t="s">
        <v>1713</v>
      </c>
      <c r="AF285" s="79" t="b">
        <v>0</v>
      </c>
      <c r="AG285" s="79" t="s">
        <v>1727</v>
      </c>
      <c r="AH285" s="79"/>
      <c r="AI285" s="85" t="s">
        <v>1711</v>
      </c>
      <c r="AJ285" s="79" t="b">
        <v>0</v>
      </c>
      <c r="AK285" s="79">
        <v>2</v>
      </c>
      <c r="AL285" s="85" t="s">
        <v>1711</v>
      </c>
      <c r="AM285" s="79" t="s">
        <v>1736</v>
      </c>
      <c r="AN285" s="79" t="b">
        <v>0</v>
      </c>
      <c r="AO285" s="85" t="s">
        <v>1681</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1</v>
      </c>
      <c r="BD285" s="48">
        <v>1</v>
      </c>
      <c r="BE285" s="49">
        <v>3.4482758620689653</v>
      </c>
      <c r="BF285" s="48">
        <v>0</v>
      </c>
      <c r="BG285" s="49">
        <v>0</v>
      </c>
      <c r="BH285" s="48">
        <v>0</v>
      </c>
      <c r="BI285" s="49">
        <v>0</v>
      </c>
      <c r="BJ285" s="48">
        <v>28</v>
      </c>
      <c r="BK285" s="49">
        <v>96.55172413793103</v>
      </c>
      <c r="BL285" s="48">
        <v>29</v>
      </c>
    </row>
    <row r="286" spans="1:64" ht="15">
      <c r="A286" s="64" t="s">
        <v>234</v>
      </c>
      <c r="B286" s="64" t="s">
        <v>354</v>
      </c>
      <c r="C286" s="65" t="s">
        <v>4076</v>
      </c>
      <c r="D286" s="66">
        <v>3</v>
      </c>
      <c r="E286" s="67" t="s">
        <v>132</v>
      </c>
      <c r="F286" s="68">
        <v>35</v>
      </c>
      <c r="G286" s="65"/>
      <c r="H286" s="69"/>
      <c r="I286" s="70"/>
      <c r="J286" s="70"/>
      <c r="K286" s="34" t="s">
        <v>65</v>
      </c>
      <c r="L286" s="77">
        <v>286</v>
      </c>
      <c r="M286" s="77"/>
      <c r="N286" s="72"/>
      <c r="O286" s="79" t="s">
        <v>378</v>
      </c>
      <c r="P286" s="81">
        <v>43627.70458333333</v>
      </c>
      <c r="Q286" s="79" t="s">
        <v>417</v>
      </c>
      <c r="R286" s="79"/>
      <c r="S286" s="79"/>
      <c r="T286" s="79" t="s">
        <v>745</v>
      </c>
      <c r="U286" s="79"/>
      <c r="V286" s="83" t="s">
        <v>850</v>
      </c>
      <c r="W286" s="81">
        <v>43627.70458333333</v>
      </c>
      <c r="X286" s="83" t="s">
        <v>996</v>
      </c>
      <c r="Y286" s="79"/>
      <c r="Z286" s="79"/>
      <c r="AA286" s="85" t="s">
        <v>1367</v>
      </c>
      <c r="AB286" s="85" t="s">
        <v>1366</v>
      </c>
      <c r="AC286" s="79" t="b">
        <v>0</v>
      </c>
      <c r="AD286" s="79">
        <v>1</v>
      </c>
      <c r="AE286" s="85" t="s">
        <v>1718</v>
      </c>
      <c r="AF286" s="79" t="b">
        <v>0</v>
      </c>
      <c r="AG286" s="79" t="s">
        <v>1727</v>
      </c>
      <c r="AH286" s="79"/>
      <c r="AI286" s="85" t="s">
        <v>1711</v>
      </c>
      <c r="AJ286" s="79" t="b">
        <v>0</v>
      </c>
      <c r="AK286" s="79">
        <v>0</v>
      </c>
      <c r="AL286" s="85" t="s">
        <v>1711</v>
      </c>
      <c r="AM286" s="79" t="s">
        <v>1736</v>
      </c>
      <c r="AN286" s="79" t="b">
        <v>0</v>
      </c>
      <c r="AO286" s="85" t="s">
        <v>1366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1</v>
      </c>
      <c r="BD286" s="48">
        <v>0</v>
      </c>
      <c r="BE286" s="49">
        <v>0</v>
      </c>
      <c r="BF286" s="48">
        <v>1</v>
      </c>
      <c r="BG286" s="49">
        <v>7.6923076923076925</v>
      </c>
      <c r="BH286" s="48">
        <v>0</v>
      </c>
      <c r="BI286" s="49">
        <v>0</v>
      </c>
      <c r="BJ286" s="48">
        <v>12</v>
      </c>
      <c r="BK286" s="49">
        <v>92.3076923076923</v>
      </c>
      <c r="BL286" s="48">
        <v>13</v>
      </c>
    </row>
    <row r="287" spans="1:64" ht="15">
      <c r="A287" s="64" t="s">
        <v>234</v>
      </c>
      <c r="B287" s="64" t="s">
        <v>354</v>
      </c>
      <c r="C287" s="65" t="s">
        <v>4079</v>
      </c>
      <c r="D287" s="66">
        <v>6</v>
      </c>
      <c r="E287" s="67" t="s">
        <v>136</v>
      </c>
      <c r="F287" s="68">
        <v>25.142857142857142</v>
      </c>
      <c r="G287" s="65"/>
      <c r="H287" s="69"/>
      <c r="I287" s="70"/>
      <c r="J287" s="70"/>
      <c r="K287" s="34" t="s">
        <v>65</v>
      </c>
      <c r="L287" s="77">
        <v>287</v>
      </c>
      <c r="M287" s="77"/>
      <c r="N287" s="72"/>
      <c r="O287" s="79" t="s">
        <v>379</v>
      </c>
      <c r="P287" s="81">
        <v>43627.7078587963</v>
      </c>
      <c r="Q287" s="79" t="s">
        <v>581</v>
      </c>
      <c r="R287" s="79"/>
      <c r="S287" s="79"/>
      <c r="T287" s="79" t="s">
        <v>745</v>
      </c>
      <c r="U287" s="83" t="s">
        <v>822</v>
      </c>
      <c r="V287" s="83" t="s">
        <v>822</v>
      </c>
      <c r="W287" s="81">
        <v>43627.7078587963</v>
      </c>
      <c r="X287" s="83" t="s">
        <v>1200</v>
      </c>
      <c r="Y287" s="79"/>
      <c r="Z287" s="79"/>
      <c r="AA287" s="85" t="s">
        <v>1571</v>
      </c>
      <c r="AB287" s="85" t="s">
        <v>1682</v>
      </c>
      <c r="AC287" s="79" t="b">
        <v>0</v>
      </c>
      <c r="AD287" s="79">
        <v>1</v>
      </c>
      <c r="AE287" s="85" t="s">
        <v>1713</v>
      </c>
      <c r="AF287" s="79" t="b">
        <v>0</v>
      </c>
      <c r="AG287" s="79" t="s">
        <v>1727</v>
      </c>
      <c r="AH287" s="79"/>
      <c r="AI287" s="85" t="s">
        <v>1711</v>
      </c>
      <c r="AJ287" s="79" t="b">
        <v>0</v>
      </c>
      <c r="AK287" s="79">
        <v>0</v>
      </c>
      <c r="AL287" s="85" t="s">
        <v>1711</v>
      </c>
      <c r="AM287" s="79" t="s">
        <v>1736</v>
      </c>
      <c r="AN287" s="79" t="b">
        <v>0</v>
      </c>
      <c r="AO287" s="85" t="s">
        <v>1682</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3</v>
      </c>
      <c r="BC287" s="78" t="str">
        <f>REPLACE(INDEX(GroupVertices[Group],MATCH(Edges[[#This Row],[Vertex 2]],GroupVertices[Vertex],0)),1,1,"")</f>
        <v>1</v>
      </c>
      <c r="BD287" s="48">
        <v>2</v>
      </c>
      <c r="BE287" s="49">
        <v>10</v>
      </c>
      <c r="BF287" s="48">
        <v>0</v>
      </c>
      <c r="BG287" s="49">
        <v>0</v>
      </c>
      <c r="BH287" s="48">
        <v>0</v>
      </c>
      <c r="BI287" s="49">
        <v>0</v>
      </c>
      <c r="BJ287" s="48">
        <v>18</v>
      </c>
      <c r="BK287" s="49">
        <v>90</v>
      </c>
      <c r="BL287" s="48">
        <v>20</v>
      </c>
    </row>
    <row r="288" spans="1:64" ht="15">
      <c r="A288" s="64" t="s">
        <v>332</v>
      </c>
      <c r="B288" s="64" t="s">
        <v>234</v>
      </c>
      <c r="C288" s="65" t="s">
        <v>4076</v>
      </c>
      <c r="D288" s="66">
        <v>3</v>
      </c>
      <c r="E288" s="67" t="s">
        <v>132</v>
      </c>
      <c r="F288" s="68">
        <v>35</v>
      </c>
      <c r="G288" s="65"/>
      <c r="H288" s="69"/>
      <c r="I288" s="70"/>
      <c r="J288" s="70"/>
      <c r="K288" s="34" t="s">
        <v>65</v>
      </c>
      <c r="L288" s="77">
        <v>288</v>
      </c>
      <c r="M288" s="77"/>
      <c r="N288" s="72"/>
      <c r="O288" s="79" t="s">
        <v>378</v>
      </c>
      <c r="P288" s="81">
        <v>43627.70586805556</v>
      </c>
      <c r="Q288" s="79" t="s">
        <v>567</v>
      </c>
      <c r="R288" s="79"/>
      <c r="S288" s="79"/>
      <c r="T288" s="79"/>
      <c r="U288" s="79"/>
      <c r="V288" s="83" t="s">
        <v>928</v>
      </c>
      <c r="W288" s="81">
        <v>43627.70586805556</v>
      </c>
      <c r="X288" s="83" t="s">
        <v>1201</v>
      </c>
      <c r="Y288" s="79"/>
      <c r="Z288" s="79"/>
      <c r="AA288" s="85" t="s">
        <v>1572</v>
      </c>
      <c r="AB288" s="79"/>
      <c r="AC288" s="79" t="b">
        <v>0</v>
      </c>
      <c r="AD288" s="79">
        <v>0</v>
      </c>
      <c r="AE288" s="85" t="s">
        <v>1711</v>
      </c>
      <c r="AF288" s="79" t="b">
        <v>0</v>
      </c>
      <c r="AG288" s="79" t="s">
        <v>1727</v>
      </c>
      <c r="AH288" s="79"/>
      <c r="AI288" s="85" t="s">
        <v>1711</v>
      </c>
      <c r="AJ288" s="79" t="b">
        <v>0</v>
      </c>
      <c r="AK288" s="79">
        <v>2</v>
      </c>
      <c r="AL288" s="85" t="s">
        <v>1570</v>
      </c>
      <c r="AM288" s="79" t="s">
        <v>1753</v>
      </c>
      <c r="AN288" s="79" t="b">
        <v>0</v>
      </c>
      <c r="AO288" s="85" t="s">
        <v>1570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334</v>
      </c>
      <c r="B289" s="64" t="s">
        <v>354</v>
      </c>
      <c r="C289" s="65" t="s">
        <v>4078</v>
      </c>
      <c r="D289" s="66">
        <v>4</v>
      </c>
      <c r="E289" s="67" t="s">
        <v>136</v>
      </c>
      <c r="F289" s="68">
        <v>31.714285714285715</v>
      </c>
      <c r="G289" s="65"/>
      <c r="H289" s="69"/>
      <c r="I289" s="70"/>
      <c r="J289" s="70"/>
      <c r="K289" s="34" t="s">
        <v>65</v>
      </c>
      <c r="L289" s="77">
        <v>289</v>
      </c>
      <c r="M289" s="77"/>
      <c r="N289" s="72"/>
      <c r="O289" s="79" t="s">
        <v>378</v>
      </c>
      <c r="P289" s="81">
        <v>43627.706099537034</v>
      </c>
      <c r="Q289" s="79" t="s">
        <v>391</v>
      </c>
      <c r="R289" s="79"/>
      <c r="S289" s="79"/>
      <c r="T289" s="79" t="s">
        <v>745</v>
      </c>
      <c r="U289" s="83" t="s">
        <v>783</v>
      </c>
      <c r="V289" s="83" t="s">
        <v>783</v>
      </c>
      <c r="W289" s="81">
        <v>43627.706099537034</v>
      </c>
      <c r="X289" s="83" t="s">
        <v>1202</v>
      </c>
      <c r="Y289" s="79"/>
      <c r="Z289" s="79"/>
      <c r="AA289" s="85" t="s">
        <v>1573</v>
      </c>
      <c r="AB289" s="79"/>
      <c r="AC289" s="79" t="b">
        <v>0</v>
      </c>
      <c r="AD289" s="79">
        <v>0</v>
      </c>
      <c r="AE289" s="85" t="s">
        <v>1711</v>
      </c>
      <c r="AF289" s="79" t="b">
        <v>0</v>
      </c>
      <c r="AG289" s="79" t="s">
        <v>1727</v>
      </c>
      <c r="AH289" s="79"/>
      <c r="AI289" s="85" t="s">
        <v>1711</v>
      </c>
      <c r="AJ289" s="79" t="b">
        <v>0</v>
      </c>
      <c r="AK289" s="79">
        <v>5</v>
      </c>
      <c r="AL289" s="85" t="s">
        <v>1678</v>
      </c>
      <c r="AM289" s="79" t="s">
        <v>1737</v>
      </c>
      <c r="AN289" s="79" t="b">
        <v>0</v>
      </c>
      <c r="AO289" s="85" t="s">
        <v>1678</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3</v>
      </c>
      <c r="BC289" s="78" t="str">
        <f>REPLACE(INDEX(GroupVertices[Group],MATCH(Edges[[#This Row],[Vertex 2]],GroupVertices[Vertex],0)),1,1,"")</f>
        <v>1</v>
      </c>
      <c r="BD289" s="48">
        <v>0</v>
      </c>
      <c r="BE289" s="49">
        <v>0</v>
      </c>
      <c r="BF289" s="48">
        <v>0</v>
      </c>
      <c r="BG289" s="49">
        <v>0</v>
      </c>
      <c r="BH289" s="48">
        <v>0</v>
      </c>
      <c r="BI289" s="49">
        <v>0</v>
      </c>
      <c r="BJ289" s="48">
        <v>17</v>
      </c>
      <c r="BK289" s="49">
        <v>100</v>
      </c>
      <c r="BL289" s="48">
        <v>17</v>
      </c>
    </row>
    <row r="290" spans="1:64" ht="15">
      <c r="A290" s="64" t="s">
        <v>334</v>
      </c>
      <c r="B290" s="64" t="s">
        <v>354</v>
      </c>
      <c r="C290" s="65" t="s">
        <v>4078</v>
      </c>
      <c r="D290" s="66">
        <v>4</v>
      </c>
      <c r="E290" s="67" t="s">
        <v>136</v>
      </c>
      <c r="F290" s="68">
        <v>31.714285714285715</v>
      </c>
      <c r="G290" s="65"/>
      <c r="H290" s="69"/>
      <c r="I290" s="70"/>
      <c r="J290" s="70"/>
      <c r="K290" s="34" t="s">
        <v>65</v>
      </c>
      <c r="L290" s="77">
        <v>290</v>
      </c>
      <c r="M290" s="77"/>
      <c r="N290" s="72"/>
      <c r="O290" s="79" t="s">
        <v>379</v>
      </c>
      <c r="P290" s="81">
        <v>43627.712233796294</v>
      </c>
      <c r="Q290" s="79" t="s">
        <v>582</v>
      </c>
      <c r="R290" s="79"/>
      <c r="S290" s="79"/>
      <c r="T290" s="79" t="s">
        <v>745</v>
      </c>
      <c r="U290" s="79"/>
      <c r="V290" s="83" t="s">
        <v>930</v>
      </c>
      <c r="W290" s="81">
        <v>43627.712233796294</v>
      </c>
      <c r="X290" s="83" t="s">
        <v>1203</v>
      </c>
      <c r="Y290" s="79"/>
      <c r="Z290" s="79"/>
      <c r="AA290" s="85" t="s">
        <v>1574</v>
      </c>
      <c r="AB290" s="85" t="s">
        <v>1678</v>
      </c>
      <c r="AC290" s="79" t="b">
        <v>0</v>
      </c>
      <c r="AD290" s="79">
        <v>1</v>
      </c>
      <c r="AE290" s="85" t="s">
        <v>1713</v>
      </c>
      <c r="AF290" s="79" t="b">
        <v>0</v>
      </c>
      <c r="AG290" s="79" t="s">
        <v>1727</v>
      </c>
      <c r="AH290" s="79"/>
      <c r="AI290" s="85" t="s">
        <v>1711</v>
      </c>
      <c r="AJ290" s="79" t="b">
        <v>0</v>
      </c>
      <c r="AK290" s="79">
        <v>0</v>
      </c>
      <c r="AL290" s="85" t="s">
        <v>1711</v>
      </c>
      <c r="AM290" s="79" t="s">
        <v>1737</v>
      </c>
      <c r="AN290" s="79" t="b">
        <v>0</v>
      </c>
      <c r="AO290" s="85" t="s">
        <v>1678</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3</v>
      </c>
      <c r="BC290" s="78" t="str">
        <f>REPLACE(INDEX(GroupVertices[Group],MATCH(Edges[[#This Row],[Vertex 2]],GroupVertices[Vertex],0)),1,1,"")</f>
        <v>1</v>
      </c>
      <c r="BD290" s="48">
        <v>0</v>
      </c>
      <c r="BE290" s="49">
        <v>0</v>
      </c>
      <c r="BF290" s="48">
        <v>1</v>
      </c>
      <c r="BG290" s="49">
        <v>2.6315789473684212</v>
      </c>
      <c r="BH290" s="48">
        <v>0</v>
      </c>
      <c r="BI290" s="49">
        <v>0</v>
      </c>
      <c r="BJ290" s="48">
        <v>37</v>
      </c>
      <c r="BK290" s="49">
        <v>97.36842105263158</v>
      </c>
      <c r="BL290" s="48">
        <v>38</v>
      </c>
    </row>
    <row r="291" spans="1:64" ht="15">
      <c r="A291" s="64" t="s">
        <v>334</v>
      </c>
      <c r="B291" s="64" t="s">
        <v>354</v>
      </c>
      <c r="C291" s="65" t="s">
        <v>4078</v>
      </c>
      <c r="D291" s="66">
        <v>4</v>
      </c>
      <c r="E291" s="67" t="s">
        <v>136</v>
      </c>
      <c r="F291" s="68">
        <v>31.714285714285715</v>
      </c>
      <c r="G291" s="65"/>
      <c r="H291" s="69"/>
      <c r="I291" s="70"/>
      <c r="J291" s="70"/>
      <c r="K291" s="34" t="s">
        <v>65</v>
      </c>
      <c r="L291" s="77">
        <v>291</v>
      </c>
      <c r="M291" s="77"/>
      <c r="N291" s="72"/>
      <c r="O291" s="79" t="s">
        <v>378</v>
      </c>
      <c r="P291" s="81">
        <v>43627.72341435185</v>
      </c>
      <c r="Q291" s="79" t="s">
        <v>438</v>
      </c>
      <c r="R291" s="79"/>
      <c r="S291" s="79"/>
      <c r="T291" s="79" t="s">
        <v>745</v>
      </c>
      <c r="U291" s="79"/>
      <c r="V291" s="83" t="s">
        <v>930</v>
      </c>
      <c r="W291" s="81">
        <v>43627.72341435185</v>
      </c>
      <c r="X291" s="83" t="s">
        <v>1204</v>
      </c>
      <c r="Y291" s="79"/>
      <c r="Z291" s="79"/>
      <c r="AA291" s="85" t="s">
        <v>1575</v>
      </c>
      <c r="AB291" s="79"/>
      <c r="AC291" s="79" t="b">
        <v>0</v>
      </c>
      <c r="AD291" s="79">
        <v>0</v>
      </c>
      <c r="AE291" s="85" t="s">
        <v>1711</v>
      </c>
      <c r="AF291" s="79" t="b">
        <v>0</v>
      </c>
      <c r="AG291" s="79" t="s">
        <v>1727</v>
      </c>
      <c r="AH291" s="79"/>
      <c r="AI291" s="85" t="s">
        <v>1711</v>
      </c>
      <c r="AJ291" s="79" t="b">
        <v>0</v>
      </c>
      <c r="AK291" s="79">
        <v>7</v>
      </c>
      <c r="AL291" s="85" t="s">
        <v>1681</v>
      </c>
      <c r="AM291" s="79" t="s">
        <v>1737</v>
      </c>
      <c r="AN291" s="79" t="b">
        <v>0</v>
      </c>
      <c r="AO291" s="85" t="s">
        <v>1681</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3</v>
      </c>
      <c r="BC291" s="78" t="str">
        <f>REPLACE(INDEX(GroupVertices[Group],MATCH(Edges[[#This Row],[Vertex 2]],GroupVertices[Vertex],0)),1,1,"")</f>
        <v>1</v>
      </c>
      <c r="BD291" s="48">
        <v>0</v>
      </c>
      <c r="BE291" s="49">
        <v>0</v>
      </c>
      <c r="BF291" s="48">
        <v>1</v>
      </c>
      <c r="BG291" s="49">
        <v>4.3478260869565215</v>
      </c>
      <c r="BH291" s="48">
        <v>0</v>
      </c>
      <c r="BI291" s="49">
        <v>0</v>
      </c>
      <c r="BJ291" s="48">
        <v>22</v>
      </c>
      <c r="BK291" s="49">
        <v>95.65217391304348</v>
      </c>
      <c r="BL291" s="48">
        <v>23</v>
      </c>
    </row>
    <row r="292" spans="1:64" ht="15">
      <c r="A292" s="64" t="s">
        <v>334</v>
      </c>
      <c r="B292" s="64" t="s">
        <v>354</v>
      </c>
      <c r="C292" s="65" t="s">
        <v>4078</v>
      </c>
      <c r="D292" s="66">
        <v>4</v>
      </c>
      <c r="E292" s="67" t="s">
        <v>136</v>
      </c>
      <c r="F292" s="68">
        <v>31.714285714285715</v>
      </c>
      <c r="G292" s="65"/>
      <c r="H292" s="69"/>
      <c r="I292" s="70"/>
      <c r="J292" s="70"/>
      <c r="K292" s="34" t="s">
        <v>65</v>
      </c>
      <c r="L292" s="77">
        <v>292</v>
      </c>
      <c r="M292" s="77"/>
      <c r="N292" s="72"/>
      <c r="O292" s="79" t="s">
        <v>379</v>
      </c>
      <c r="P292" s="81">
        <v>43627.72615740741</v>
      </c>
      <c r="Q292" s="79" t="s">
        <v>583</v>
      </c>
      <c r="R292" s="79"/>
      <c r="S292" s="79"/>
      <c r="T292" s="79" t="s">
        <v>745</v>
      </c>
      <c r="U292" s="79"/>
      <c r="V292" s="83" t="s">
        <v>930</v>
      </c>
      <c r="W292" s="81">
        <v>43627.72615740741</v>
      </c>
      <c r="X292" s="83" t="s">
        <v>1205</v>
      </c>
      <c r="Y292" s="79"/>
      <c r="Z292" s="79"/>
      <c r="AA292" s="85" t="s">
        <v>1576</v>
      </c>
      <c r="AB292" s="85" t="s">
        <v>1681</v>
      </c>
      <c r="AC292" s="79" t="b">
        <v>0</v>
      </c>
      <c r="AD292" s="79">
        <v>0</v>
      </c>
      <c r="AE292" s="85" t="s">
        <v>1713</v>
      </c>
      <c r="AF292" s="79" t="b">
        <v>0</v>
      </c>
      <c r="AG292" s="79" t="s">
        <v>1727</v>
      </c>
      <c r="AH292" s="79"/>
      <c r="AI292" s="85" t="s">
        <v>1711</v>
      </c>
      <c r="AJ292" s="79" t="b">
        <v>0</v>
      </c>
      <c r="AK292" s="79">
        <v>1</v>
      </c>
      <c r="AL292" s="85" t="s">
        <v>1711</v>
      </c>
      <c r="AM292" s="79" t="s">
        <v>1737</v>
      </c>
      <c r="AN292" s="79" t="b">
        <v>0</v>
      </c>
      <c r="AO292" s="85" t="s">
        <v>1681</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3</v>
      </c>
      <c r="BC292" s="78" t="str">
        <f>REPLACE(INDEX(GroupVertices[Group],MATCH(Edges[[#This Row],[Vertex 2]],GroupVertices[Vertex],0)),1,1,"")</f>
        <v>1</v>
      </c>
      <c r="BD292" s="48">
        <v>0</v>
      </c>
      <c r="BE292" s="49">
        <v>0</v>
      </c>
      <c r="BF292" s="48">
        <v>1</v>
      </c>
      <c r="BG292" s="49">
        <v>2.4390243902439024</v>
      </c>
      <c r="BH292" s="48">
        <v>0</v>
      </c>
      <c r="BI292" s="49">
        <v>0</v>
      </c>
      <c r="BJ292" s="48">
        <v>40</v>
      </c>
      <c r="BK292" s="49">
        <v>97.5609756097561</v>
      </c>
      <c r="BL292" s="48">
        <v>41</v>
      </c>
    </row>
    <row r="293" spans="1:64" ht="15">
      <c r="A293" s="64" t="s">
        <v>332</v>
      </c>
      <c r="B293" s="64" t="s">
        <v>334</v>
      </c>
      <c r="C293" s="65" t="s">
        <v>4076</v>
      </c>
      <c r="D293" s="66">
        <v>3</v>
      </c>
      <c r="E293" s="67" t="s">
        <v>132</v>
      </c>
      <c r="F293" s="68">
        <v>35</v>
      </c>
      <c r="G293" s="65"/>
      <c r="H293" s="69"/>
      <c r="I293" s="70"/>
      <c r="J293" s="70"/>
      <c r="K293" s="34" t="s">
        <v>65</v>
      </c>
      <c r="L293" s="77">
        <v>293</v>
      </c>
      <c r="M293" s="77"/>
      <c r="N293" s="72"/>
      <c r="O293" s="79" t="s">
        <v>378</v>
      </c>
      <c r="P293" s="81">
        <v>43627.72644675926</v>
      </c>
      <c r="Q293" s="79" t="s">
        <v>584</v>
      </c>
      <c r="R293" s="79"/>
      <c r="S293" s="79"/>
      <c r="T293" s="79"/>
      <c r="U293" s="79"/>
      <c r="V293" s="83" t="s">
        <v>928</v>
      </c>
      <c r="W293" s="81">
        <v>43627.72644675926</v>
      </c>
      <c r="X293" s="83" t="s">
        <v>1206</v>
      </c>
      <c r="Y293" s="79"/>
      <c r="Z293" s="79"/>
      <c r="AA293" s="85" t="s">
        <v>1577</v>
      </c>
      <c r="AB293" s="79"/>
      <c r="AC293" s="79" t="b">
        <v>0</v>
      </c>
      <c r="AD293" s="79">
        <v>0</v>
      </c>
      <c r="AE293" s="85" t="s">
        <v>1711</v>
      </c>
      <c r="AF293" s="79" t="b">
        <v>0</v>
      </c>
      <c r="AG293" s="79" t="s">
        <v>1727</v>
      </c>
      <c r="AH293" s="79"/>
      <c r="AI293" s="85" t="s">
        <v>1711</v>
      </c>
      <c r="AJ293" s="79" t="b">
        <v>0</v>
      </c>
      <c r="AK293" s="79">
        <v>1</v>
      </c>
      <c r="AL293" s="85" t="s">
        <v>1576</v>
      </c>
      <c r="AM293" s="79" t="s">
        <v>1753</v>
      </c>
      <c r="AN293" s="79" t="b">
        <v>0</v>
      </c>
      <c r="AO293" s="85" t="s">
        <v>1576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3</v>
      </c>
      <c r="BD293" s="48">
        <v>0</v>
      </c>
      <c r="BE293" s="49">
        <v>0</v>
      </c>
      <c r="BF293" s="48">
        <v>0</v>
      </c>
      <c r="BG293" s="49">
        <v>0</v>
      </c>
      <c r="BH293" s="48">
        <v>0</v>
      </c>
      <c r="BI293" s="49">
        <v>0</v>
      </c>
      <c r="BJ293" s="48">
        <v>19</v>
      </c>
      <c r="BK293" s="49">
        <v>100</v>
      </c>
      <c r="BL293" s="48">
        <v>19</v>
      </c>
    </row>
    <row r="294" spans="1:64" ht="15">
      <c r="A294" s="64" t="s">
        <v>335</v>
      </c>
      <c r="B294" s="64" t="s">
        <v>354</v>
      </c>
      <c r="C294" s="65" t="s">
        <v>4076</v>
      </c>
      <c r="D294" s="66">
        <v>3</v>
      </c>
      <c r="E294" s="67" t="s">
        <v>132</v>
      </c>
      <c r="F294" s="68">
        <v>35</v>
      </c>
      <c r="G294" s="65"/>
      <c r="H294" s="69"/>
      <c r="I294" s="70"/>
      <c r="J294" s="70"/>
      <c r="K294" s="34" t="s">
        <v>65</v>
      </c>
      <c r="L294" s="77">
        <v>294</v>
      </c>
      <c r="M294" s="77"/>
      <c r="N294" s="72"/>
      <c r="O294" s="79" t="s">
        <v>379</v>
      </c>
      <c r="P294" s="81">
        <v>43627.72064814815</v>
      </c>
      <c r="Q294" s="79" t="s">
        <v>585</v>
      </c>
      <c r="R294" s="79"/>
      <c r="S294" s="79"/>
      <c r="T294" s="79" t="s">
        <v>770</v>
      </c>
      <c r="U294" s="79"/>
      <c r="V294" s="83" t="s">
        <v>931</v>
      </c>
      <c r="W294" s="81">
        <v>43627.72064814815</v>
      </c>
      <c r="X294" s="83" t="s">
        <v>1207</v>
      </c>
      <c r="Y294" s="79"/>
      <c r="Z294" s="79"/>
      <c r="AA294" s="85" t="s">
        <v>1578</v>
      </c>
      <c r="AB294" s="85" t="s">
        <v>1681</v>
      </c>
      <c r="AC294" s="79" t="b">
        <v>0</v>
      </c>
      <c r="AD294" s="79">
        <v>1</v>
      </c>
      <c r="AE294" s="85" t="s">
        <v>1713</v>
      </c>
      <c r="AF294" s="79" t="b">
        <v>0</v>
      </c>
      <c r="AG294" s="79" t="s">
        <v>1727</v>
      </c>
      <c r="AH294" s="79"/>
      <c r="AI294" s="85" t="s">
        <v>1711</v>
      </c>
      <c r="AJ294" s="79" t="b">
        <v>0</v>
      </c>
      <c r="AK294" s="79">
        <v>1</v>
      </c>
      <c r="AL294" s="85" t="s">
        <v>1711</v>
      </c>
      <c r="AM294" s="79" t="s">
        <v>1736</v>
      </c>
      <c r="AN294" s="79" t="b">
        <v>0</v>
      </c>
      <c r="AO294" s="85" t="s">
        <v>1681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1</v>
      </c>
      <c r="BD294" s="48">
        <v>1</v>
      </c>
      <c r="BE294" s="49">
        <v>2.7777777777777777</v>
      </c>
      <c r="BF294" s="48">
        <v>1</v>
      </c>
      <c r="BG294" s="49">
        <v>2.7777777777777777</v>
      </c>
      <c r="BH294" s="48">
        <v>0</v>
      </c>
      <c r="BI294" s="49">
        <v>0</v>
      </c>
      <c r="BJ294" s="48">
        <v>34</v>
      </c>
      <c r="BK294" s="49">
        <v>94.44444444444444</v>
      </c>
      <c r="BL294" s="48">
        <v>36</v>
      </c>
    </row>
    <row r="295" spans="1:64" ht="15">
      <c r="A295" s="64" t="s">
        <v>332</v>
      </c>
      <c r="B295" s="64" t="s">
        <v>335</v>
      </c>
      <c r="C295" s="65" t="s">
        <v>4076</v>
      </c>
      <c r="D295" s="66">
        <v>3</v>
      </c>
      <c r="E295" s="67" t="s">
        <v>132</v>
      </c>
      <c r="F295" s="68">
        <v>35</v>
      </c>
      <c r="G295" s="65"/>
      <c r="H295" s="69"/>
      <c r="I295" s="70"/>
      <c r="J295" s="70"/>
      <c r="K295" s="34" t="s">
        <v>65</v>
      </c>
      <c r="L295" s="77">
        <v>295</v>
      </c>
      <c r="M295" s="77"/>
      <c r="N295" s="72"/>
      <c r="O295" s="79" t="s">
        <v>378</v>
      </c>
      <c r="P295" s="81">
        <v>43627.72659722222</v>
      </c>
      <c r="Q295" s="79" t="s">
        <v>586</v>
      </c>
      <c r="R295" s="79"/>
      <c r="S295" s="79"/>
      <c r="T295" s="79"/>
      <c r="U295" s="79"/>
      <c r="V295" s="83" t="s">
        <v>928</v>
      </c>
      <c r="W295" s="81">
        <v>43627.72659722222</v>
      </c>
      <c r="X295" s="83" t="s">
        <v>1208</v>
      </c>
      <c r="Y295" s="79"/>
      <c r="Z295" s="79"/>
      <c r="AA295" s="85" t="s">
        <v>1579</v>
      </c>
      <c r="AB295" s="79"/>
      <c r="AC295" s="79" t="b">
        <v>0</v>
      </c>
      <c r="AD295" s="79">
        <v>0</v>
      </c>
      <c r="AE295" s="85" t="s">
        <v>1711</v>
      </c>
      <c r="AF295" s="79" t="b">
        <v>0</v>
      </c>
      <c r="AG295" s="79" t="s">
        <v>1727</v>
      </c>
      <c r="AH295" s="79"/>
      <c r="AI295" s="85" t="s">
        <v>1711</v>
      </c>
      <c r="AJ295" s="79" t="b">
        <v>0</v>
      </c>
      <c r="AK295" s="79">
        <v>1</v>
      </c>
      <c r="AL295" s="85" t="s">
        <v>1578</v>
      </c>
      <c r="AM295" s="79" t="s">
        <v>1753</v>
      </c>
      <c r="AN295" s="79" t="b">
        <v>0</v>
      </c>
      <c r="AO295" s="85" t="s">
        <v>1578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v>1</v>
      </c>
      <c r="BE295" s="49">
        <v>4.545454545454546</v>
      </c>
      <c r="BF295" s="48">
        <v>0</v>
      </c>
      <c r="BG295" s="49">
        <v>0</v>
      </c>
      <c r="BH295" s="48">
        <v>0</v>
      </c>
      <c r="BI295" s="49">
        <v>0</v>
      </c>
      <c r="BJ295" s="48">
        <v>21</v>
      </c>
      <c r="BK295" s="49">
        <v>95.45454545454545</v>
      </c>
      <c r="BL295" s="48">
        <v>22</v>
      </c>
    </row>
    <row r="296" spans="1:64" ht="15">
      <c r="A296" s="64" t="s">
        <v>336</v>
      </c>
      <c r="B296" s="64" t="s">
        <v>354</v>
      </c>
      <c r="C296" s="65" t="s">
        <v>4077</v>
      </c>
      <c r="D296" s="66">
        <v>8</v>
      </c>
      <c r="E296" s="67" t="s">
        <v>136</v>
      </c>
      <c r="F296" s="68">
        <v>18.571428571428573</v>
      </c>
      <c r="G296" s="65"/>
      <c r="H296" s="69"/>
      <c r="I296" s="70"/>
      <c r="J296" s="70"/>
      <c r="K296" s="34" t="s">
        <v>65</v>
      </c>
      <c r="L296" s="77">
        <v>296</v>
      </c>
      <c r="M296" s="77"/>
      <c r="N296" s="72"/>
      <c r="O296" s="79" t="s">
        <v>379</v>
      </c>
      <c r="P296" s="81">
        <v>43627.72935185185</v>
      </c>
      <c r="Q296" s="79" t="s">
        <v>587</v>
      </c>
      <c r="R296" s="79"/>
      <c r="S296" s="79"/>
      <c r="T296" s="79" t="s">
        <v>745</v>
      </c>
      <c r="U296" s="79"/>
      <c r="V296" s="83" t="s">
        <v>932</v>
      </c>
      <c r="W296" s="81">
        <v>43627.72935185185</v>
      </c>
      <c r="X296" s="83" t="s">
        <v>1209</v>
      </c>
      <c r="Y296" s="79"/>
      <c r="Z296" s="79"/>
      <c r="AA296" s="85" t="s">
        <v>1580</v>
      </c>
      <c r="AB296" s="85" t="s">
        <v>1676</v>
      </c>
      <c r="AC296" s="79" t="b">
        <v>0</v>
      </c>
      <c r="AD296" s="79">
        <v>0</v>
      </c>
      <c r="AE296" s="85" t="s">
        <v>1713</v>
      </c>
      <c r="AF296" s="79" t="b">
        <v>0</v>
      </c>
      <c r="AG296" s="79" t="s">
        <v>1727</v>
      </c>
      <c r="AH296" s="79"/>
      <c r="AI296" s="85" t="s">
        <v>1711</v>
      </c>
      <c r="AJ296" s="79" t="b">
        <v>0</v>
      </c>
      <c r="AK296" s="79">
        <v>0</v>
      </c>
      <c r="AL296" s="85" t="s">
        <v>1711</v>
      </c>
      <c r="AM296" s="79" t="s">
        <v>1735</v>
      </c>
      <c r="AN296" s="79" t="b">
        <v>0</v>
      </c>
      <c r="AO296" s="85" t="s">
        <v>1676</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3</v>
      </c>
      <c r="BC296" s="78" t="str">
        <f>REPLACE(INDEX(GroupVertices[Group],MATCH(Edges[[#This Row],[Vertex 2]],GroupVertices[Vertex],0)),1,1,"")</f>
        <v>1</v>
      </c>
      <c r="BD296" s="48">
        <v>0</v>
      </c>
      <c r="BE296" s="49">
        <v>0</v>
      </c>
      <c r="BF296" s="48">
        <v>0</v>
      </c>
      <c r="BG296" s="49">
        <v>0</v>
      </c>
      <c r="BH296" s="48">
        <v>0</v>
      </c>
      <c r="BI296" s="49">
        <v>0</v>
      </c>
      <c r="BJ296" s="48">
        <v>13</v>
      </c>
      <c r="BK296" s="49">
        <v>100</v>
      </c>
      <c r="BL296" s="48">
        <v>13</v>
      </c>
    </row>
    <row r="297" spans="1:64" ht="15">
      <c r="A297" s="64" t="s">
        <v>336</v>
      </c>
      <c r="B297" s="64" t="s">
        <v>354</v>
      </c>
      <c r="C297" s="65" t="s">
        <v>4077</v>
      </c>
      <c r="D297" s="66">
        <v>8</v>
      </c>
      <c r="E297" s="67" t="s">
        <v>136</v>
      </c>
      <c r="F297" s="68">
        <v>18.571428571428573</v>
      </c>
      <c r="G297" s="65"/>
      <c r="H297" s="69"/>
      <c r="I297" s="70"/>
      <c r="J297" s="70"/>
      <c r="K297" s="34" t="s">
        <v>65</v>
      </c>
      <c r="L297" s="77">
        <v>297</v>
      </c>
      <c r="M297" s="77"/>
      <c r="N297" s="72"/>
      <c r="O297" s="79" t="s">
        <v>379</v>
      </c>
      <c r="P297" s="81">
        <v>43627.73070601852</v>
      </c>
      <c r="Q297" s="79" t="s">
        <v>588</v>
      </c>
      <c r="R297" s="79"/>
      <c r="S297" s="79"/>
      <c r="T297" s="79" t="s">
        <v>745</v>
      </c>
      <c r="U297" s="79"/>
      <c r="V297" s="83" t="s">
        <v>932</v>
      </c>
      <c r="W297" s="81">
        <v>43627.73070601852</v>
      </c>
      <c r="X297" s="83" t="s">
        <v>1210</v>
      </c>
      <c r="Y297" s="79"/>
      <c r="Z297" s="79"/>
      <c r="AA297" s="85" t="s">
        <v>1581</v>
      </c>
      <c r="AB297" s="85" t="s">
        <v>1677</v>
      </c>
      <c r="AC297" s="79" t="b">
        <v>0</v>
      </c>
      <c r="AD297" s="79">
        <v>0</v>
      </c>
      <c r="AE297" s="85" t="s">
        <v>1713</v>
      </c>
      <c r="AF297" s="79" t="b">
        <v>0</v>
      </c>
      <c r="AG297" s="79" t="s">
        <v>1727</v>
      </c>
      <c r="AH297" s="79"/>
      <c r="AI297" s="85" t="s">
        <v>1711</v>
      </c>
      <c r="AJ297" s="79" t="b">
        <v>0</v>
      </c>
      <c r="AK297" s="79">
        <v>0</v>
      </c>
      <c r="AL297" s="85" t="s">
        <v>1711</v>
      </c>
      <c r="AM297" s="79" t="s">
        <v>1735</v>
      </c>
      <c r="AN297" s="79" t="b">
        <v>0</v>
      </c>
      <c r="AO297" s="85" t="s">
        <v>1677</v>
      </c>
      <c r="AP297" s="79" t="s">
        <v>176</v>
      </c>
      <c r="AQ297" s="79">
        <v>0</v>
      </c>
      <c r="AR297" s="79">
        <v>0</v>
      </c>
      <c r="AS297" s="79"/>
      <c r="AT297" s="79"/>
      <c r="AU297" s="79"/>
      <c r="AV297" s="79"/>
      <c r="AW297" s="79"/>
      <c r="AX297" s="79"/>
      <c r="AY297" s="79"/>
      <c r="AZ297" s="79"/>
      <c r="BA297">
        <v>6</v>
      </c>
      <c r="BB297" s="78" t="str">
        <f>REPLACE(INDEX(GroupVertices[Group],MATCH(Edges[[#This Row],[Vertex 1]],GroupVertices[Vertex],0)),1,1,"")</f>
        <v>3</v>
      </c>
      <c r="BC297" s="78" t="str">
        <f>REPLACE(INDEX(GroupVertices[Group],MATCH(Edges[[#This Row],[Vertex 2]],GroupVertices[Vertex],0)),1,1,"")</f>
        <v>1</v>
      </c>
      <c r="BD297" s="48">
        <v>0</v>
      </c>
      <c r="BE297" s="49">
        <v>0</v>
      </c>
      <c r="BF297" s="48">
        <v>1</v>
      </c>
      <c r="BG297" s="49">
        <v>2.7777777777777777</v>
      </c>
      <c r="BH297" s="48">
        <v>0</v>
      </c>
      <c r="BI297" s="49">
        <v>0</v>
      </c>
      <c r="BJ297" s="48">
        <v>35</v>
      </c>
      <c r="BK297" s="49">
        <v>97.22222222222223</v>
      </c>
      <c r="BL297" s="48">
        <v>36</v>
      </c>
    </row>
    <row r="298" spans="1:64" ht="15">
      <c r="A298" s="64" t="s">
        <v>336</v>
      </c>
      <c r="B298" s="64" t="s">
        <v>354</v>
      </c>
      <c r="C298" s="65" t="s">
        <v>4077</v>
      </c>
      <c r="D298" s="66">
        <v>8</v>
      </c>
      <c r="E298" s="67" t="s">
        <v>136</v>
      </c>
      <c r="F298" s="68">
        <v>18.571428571428573</v>
      </c>
      <c r="G298" s="65"/>
      <c r="H298" s="69"/>
      <c r="I298" s="70"/>
      <c r="J298" s="70"/>
      <c r="K298" s="34" t="s">
        <v>65</v>
      </c>
      <c r="L298" s="77">
        <v>298</v>
      </c>
      <c r="M298" s="77"/>
      <c r="N298" s="72"/>
      <c r="O298" s="79" t="s">
        <v>379</v>
      </c>
      <c r="P298" s="81">
        <v>43627.73171296297</v>
      </c>
      <c r="Q298" s="79" t="s">
        <v>589</v>
      </c>
      <c r="R298" s="79"/>
      <c r="S298" s="79"/>
      <c r="T298" s="79" t="s">
        <v>745</v>
      </c>
      <c r="U298" s="79"/>
      <c r="V298" s="83" t="s">
        <v>932</v>
      </c>
      <c r="W298" s="81">
        <v>43627.73171296297</v>
      </c>
      <c r="X298" s="83" t="s">
        <v>1211</v>
      </c>
      <c r="Y298" s="79"/>
      <c r="Z298" s="79"/>
      <c r="AA298" s="85" t="s">
        <v>1582</v>
      </c>
      <c r="AB298" s="85" t="s">
        <v>1678</v>
      </c>
      <c r="AC298" s="79" t="b">
        <v>0</v>
      </c>
      <c r="AD298" s="79">
        <v>0</v>
      </c>
      <c r="AE298" s="85" t="s">
        <v>1713</v>
      </c>
      <c r="AF298" s="79" t="b">
        <v>0</v>
      </c>
      <c r="AG298" s="79" t="s">
        <v>1727</v>
      </c>
      <c r="AH298" s="79"/>
      <c r="AI298" s="85" t="s">
        <v>1711</v>
      </c>
      <c r="AJ298" s="79" t="b">
        <v>0</v>
      </c>
      <c r="AK298" s="79">
        <v>0</v>
      </c>
      <c r="AL298" s="85" t="s">
        <v>1711</v>
      </c>
      <c r="AM298" s="79" t="s">
        <v>1735</v>
      </c>
      <c r="AN298" s="79" t="b">
        <v>0</v>
      </c>
      <c r="AO298" s="85" t="s">
        <v>1678</v>
      </c>
      <c r="AP298" s="79" t="s">
        <v>176</v>
      </c>
      <c r="AQ298" s="79">
        <v>0</v>
      </c>
      <c r="AR298" s="79">
        <v>0</v>
      </c>
      <c r="AS298" s="79"/>
      <c r="AT298" s="79"/>
      <c r="AU298" s="79"/>
      <c r="AV298" s="79"/>
      <c r="AW298" s="79"/>
      <c r="AX298" s="79"/>
      <c r="AY298" s="79"/>
      <c r="AZ298" s="79"/>
      <c r="BA298">
        <v>6</v>
      </c>
      <c r="BB298" s="78" t="str">
        <f>REPLACE(INDEX(GroupVertices[Group],MATCH(Edges[[#This Row],[Vertex 1]],GroupVertices[Vertex],0)),1,1,"")</f>
        <v>3</v>
      </c>
      <c r="BC298" s="78" t="str">
        <f>REPLACE(INDEX(GroupVertices[Group],MATCH(Edges[[#This Row],[Vertex 2]],GroupVertices[Vertex],0)),1,1,"")</f>
        <v>1</v>
      </c>
      <c r="BD298" s="48">
        <v>1</v>
      </c>
      <c r="BE298" s="49">
        <v>2.9411764705882355</v>
      </c>
      <c r="BF298" s="48">
        <v>0</v>
      </c>
      <c r="BG298" s="49">
        <v>0</v>
      </c>
      <c r="BH298" s="48">
        <v>0</v>
      </c>
      <c r="BI298" s="49">
        <v>0</v>
      </c>
      <c r="BJ298" s="48">
        <v>33</v>
      </c>
      <c r="BK298" s="49">
        <v>97.05882352941177</v>
      </c>
      <c r="BL298" s="48">
        <v>34</v>
      </c>
    </row>
    <row r="299" spans="1:64" ht="15">
      <c r="A299" s="64" t="s">
        <v>336</v>
      </c>
      <c r="B299" s="64" t="s">
        <v>354</v>
      </c>
      <c r="C299" s="65" t="s">
        <v>4077</v>
      </c>
      <c r="D299" s="66">
        <v>8</v>
      </c>
      <c r="E299" s="67" t="s">
        <v>136</v>
      </c>
      <c r="F299" s="68">
        <v>18.571428571428573</v>
      </c>
      <c r="G299" s="65"/>
      <c r="H299" s="69"/>
      <c r="I299" s="70"/>
      <c r="J299" s="70"/>
      <c r="K299" s="34" t="s">
        <v>65</v>
      </c>
      <c r="L299" s="77">
        <v>299</v>
      </c>
      <c r="M299" s="77"/>
      <c r="N299" s="72"/>
      <c r="O299" s="79" t="s">
        <v>379</v>
      </c>
      <c r="P299" s="81">
        <v>43627.73278935185</v>
      </c>
      <c r="Q299" s="79" t="s">
        <v>590</v>
      </c>
      <c r="R299" s="79"/>
      <c r="S299" s="79"/>
      <c r="T299" s="79" t="s">
        <v>745</v>
      </c>
      <c r="U299" s="79"/>
      <c r="V299" s="83" t="s">
        <v>932</v>
      </c>
      <c r="W299" s="81">
        <v>43627.73278935185</v>
      </c>
      <c r="X299" s="83" t="s">
        <v>1212</v>
      </c>
      <c r="Y299" s="79"/>
      <c r="Z299" s="79"/>
      <c r="AA299" s="85" t="s">
        <v>1583</v>
      </c>
      <c r="AB299" s="85" t="s">
        <v>1678</v>
      </c>
      <c r="AC299" s="79" t="b">
        <v>0</v>
      </c>
      <c r="AD299" s="79">
        <v>0</v>
      </c>
      <c r="AE299" s="85" t="s">
        <v>1713</v>
      </c>
      <c r="AF299" s="79" t="b">
        <v>0</v>
      </c>
      <c r="AG299" s="79" t="s">
        <v>1727</v>
      </c>
      <c r="AH299" s="79"/>
      <c r="AI299" s="85" t="s">
        <v>1711</v>
      </c>
      <c r="AJ299" s="79" t="b">
        <v>0</v>
      </c>
      <c r="AK299" s="79">
        <v>0</v>
      </c>
      <c r="AL299" s="85" t="s">
        <v>1711</v>
      </c>
      <c r="AM299" s="79" t="s">
        <v>1735</v>
      </c>
      <c r="AN299" s="79" t="b">
        <v>0</v>
      </c>
      <c r="AO299" s="85" t="s">
        <v>1678</v>
      </c>
      <c r="AP299" s="79" t="s">
        <v>176</v>
      </c>
      <c r="AQ299" s="79">
        <v>0</v>
      </c>
      <c r="AR299" s="79">
        <v>0</v>
      </c>
      <c r="AS299" s="79"/>
      <c r="AT299" s="79"/>
      <c r="AU299" s="79"/>
      <c r="AV299" s="79"/>
      <c r="AW299" s="79"/>
      <c r="AX299" s="79"/>
      <c r="AY299" s="79"/>
      <c r="AZ299" s="79"/>
      <c r="BA299">
        <v>6</v>
      </c>
      <c r="BB299" s="78" t="str">
        <f>REPLACE(INDEX(GroupVertices[Group],MATCH(Edges[[#This Row],[Vertex 1]],GroupVertices[Vertex],0)),1,1,"")</f>
        <v>3</v>
      </c>
      <c r="BC299" s="78" t="str">
        <f>REPLACE(INDEX(GroupVertices[Group],MATCH(Edges[[#This Row],[Vertex 2]],GroupVertices[Vertex],0)),1,1,"")</f>
        <v>1</v>
      </c>
      <c r="BD299" s="48">
        <v>3</v>
      </c>
      <c r="BE299" s="49">
        <v>5.2631578947368425</v>
      </c>
      <c r="BF299" s="48">
        <v>1</v>
      </c>
      <c r="BG299" s="49">
        <v>1.7543859649122806</v>
      </c>
      <c r="BH299" s="48">
        <v>0</v>
      </c>
      <c r="BI299" s="49">
        <v>0</v>
      </c>
      <c r="BJ299" s="48">
        <v>53</v>
      </c>
      <c r="BK299" s="49">
        <v>92.98245614035088</v>
      </c>
      <c r="BL299" s="48">
        <v>57</v>
      </c>
    </row>
    <row r="300" spans="1:64" ht="15">
      <c r="A300" s="64" t="s">
        <v>336</v>
      </c>
      <c r="B300" s="64" t="s">
        <v>354</v>
      </c>
      <c r="C300" s="65" t="s">
        <v>4077</v>
      </c>
      <c r="D300" s="66">
        <v>8</v>
      </c>
      <c r="E300" s="67" t="s">
        <v>136</v>
      </c>
      <c r="F300" s="68">
        <v>18.571428571428573</v>
      </c>
      <c r="G300" s="65"/>
      <c r="H300" s="69"/>
      <c r="I300" s="70"/>
      <c r="J300" s="70"/>
      <c r="K300" s="34" t="s">
        <v>65</v>
      </c>
      <c r="L300" s="77">
        <v>300</v>
      </c>
      <c r="M300" s="77"/>
      <c r="N300" s="72"/>
      <c r="O300" s="79" t="s">
        <v>379</v>
      </c>
      <c r="P300" s="81">
        <v>43627.73417824074</v>
      </c>
      <c r="Q300" s="79" t="s">
        <v>591</v>
      </c>
      <c r="R300" s="79"/>
      <c r="S300" s="79"/>
      <c r="T300" s="79" t="s">
        <v>745</v>
      </c>
      <c r="U300" s="79"/>
      <c r="V300" s="83" t="s">
        <v>932</v>
      </c>
      <c r="W300" s="81">
        <v>43627.73417824074</v>
      </c>
      <c r="X300" s="83" t="s">
        <v>1213</v>
      </c>
      <c r="Y300" s="79"/>
      <c r="Z300" s="79"/>
      <c r="AA300" s="85" t="s">
        <v>1584</v>
      </c>
      <c r="AB300" s="85" t="s">
        <v>1680</v>
      </c>
      <c r="AC300" s="79" t="b">
        <v>0</v>
      </c>
      <c r="AD300" s="79">
        <v>0</v>
      </c>
      <c r="AE300" s="85" t="s">
        <v>1713</v>
      </c>
      <c r="AF300" s="79" t="b">
        <v>0</v>
      </c>
      <c r="AG300" s="79" t="s">
        <v>1727</v>
      </c>
      <c r="AH300" s="79"/>
      <c r="AI300" s="85" t="s">
        <v>1711</v>
      </c>
      <c r="AJ300" s="79" t="b">
        <v>0</v>
      </c>
      <c r="AK300" s="79">
        <v>1</v>
      </c>
      <c r="AL300" s="85" t="s">
        <v>1711</v>
      </c>
      <c r="AM300" s="79" t="s">
        <v>1735</v>
      </c>
      <c r="AN300" s="79" t="b">
        <v>0</v>
      </c>
      <c r="AO300" s="85" t="s">
        <v>1680</v>
      </c>
      <c r="AP300" s="79" t="s">
        <v>176</v>
      </c>
      <c r="AQ300" s="79">
        <v>0</v>
      </c>
      <c r="AR300" s="79">
        <v>0</v>
      </c>
      <c r="AS300" s="79"/>
      <c r="AT300" s="79"/>
      <c r="AU300" s="79"/>
      <c r="AV300" s="79"/>
      <c r="AW300" s="79"/>
      <c r="AX300" s="79"/>
      <c r="AY300" s="79"/>
      <c r="AZ300" s="79"/>
      <c r="BA300">
        <v>6</v>
      </c>
      <c r="BB300" s="78" t="str">
        <f>REPLACE(INDEX(GroupVertices[Group],MATCH(Edges[[#This Row],[Vertex 1]],GroupVertices[Vertex],0)),1,1,"")</f>
        <v>3</v>
      </c>
      <c r="BC300" s="78" t="str">
        <f>REPLACE(INDEX(GroupVertices[Group],MATCH(Edges[[#This Row],[Vertex 2]],GroupVertices[Vertex],0)),1,1,"")</f>
        <v>1</v>
      </c>
      <c r="BD300" s="48">
        <v>1</v>
      </c>
      <c r="BE300" s="49">
        <v>10</v>
      </c>
      <c r="BF300" s="48">
        <v>0</v>
      </c>
      <c r="BG300" s="49">
        <v>0</v>
      </c>
      <c r="BH300" s="48">
        <v>0</v>
      </c>
      <c r="BI300" s="49">
        <v>0</v>
      </c>
      <c r="BJ300" s="48">
        <v>9</v>
      </c>
      <c r="BK300" s="49">
        <v>90</v>
      </c>
      <c r="BL300" s="48">
        <v>10</v>
      </c>
    </row>
    <row r="301" spans="1:64" ht="15">
      <c r="A301" s="64" t="s">
        <v>336</v>
      </c>
      <c r="B301" s="64" t="s">
        <v>354</v>
      </c>
      <c r="C301" s="65" t="s">
        <v>4077</v>
      </c>
      <c r="D301" s="66">
        <v>8</v>
      </c>
      <c r="E301" s="67" t="s">
        <v>136</v>
      </c>
      <c r="F301" s="68">
        <v>18.571428571428573</v>
      </c>
      <c r="G301" s="65"/>
      <c r="H301" s="69"/>
      <c r="I301" s="70"/>
      <c r="J301" s="70"/>
      <c r="K301" s="34" t="s">
        <v>65</v>
      </c>
      <c r="L301" s="77">
        <v>301</v>
      </c>
      <c r="M301" s="77"/>
      <c r="N301" s="72"/>
      <c r="O301" s="79" t="s">
        <v>379</v>
      </c>
      <c r="P301" s="81">
        <v>43627.73614583333</v>
      </c>
      <c r="Q301" s="79" t="s">
        <v>592</v>
      </c>
      <c r="R301" s="79"/>
      <c r="S301" s="79"/>
      <c r="T301" s="79" t="s">
        <v>745</v>
      </c>
      <c r="U301" s="79"/>
      <c r="V301" s="83" t="s">
        <v>932</v>
      </c>
      <c r="W301" s="81">
        <v>43627.73614583333</v>
      </c>
      <c r="X301" s="83" t="s">
        <v>1214</v>
      </c>
      <c r="Y301" s="79"/>
      <c r="Z301" s="79"/>
      <c r="AA301" s="85" t="s">
        <v>1585</v>
      </c>
      <c r="AB301" s="85" t="s">
        <v>1681</v>
      </c>
      <c r="AC301" s="79" t="b">
        <v>0</v>
      </c>
      <c r="AD301" s="79">
        <v>0</v>
      </c>
      <c r="AE301" s="85" t="s">
        <v>1713</v>
      </c>
      <c r="AF301" s="79" t="b">
        <v>0</v>
      </c>
      <c r="AG301" s="79" t="s">
        <v>1727</v>
      </c>
      <c r="AH301" s="79"/>
      <c r="AI301" s="85" t="s">
        <v>1711</v>
      </c>
      <c r="AJ301" s="79" t="b">
        <v>0</v>
      </c>
      <c r="AK301" s="79">
        <v>1</v>
      </c>
      <c r="AL301" s="85" t="s">
        <v>1711</v>
      </c>
      <c r="AM301" s="79" t="s">
        <v>1735</v>
      </c>
      <c r="AN301" s="79" t="b">
        <v>0</v>
      </c>
      <c r="AO301" s="85" t="s">
        <v>1681</v>
      </c>
      <c r="AP301" s="79" t="s">
        <v>176</v>
      </c>
      <c r="AQ301" s="79">
        <v>0</v>
      </c>
      <c r="AR301" s="79">
        <v>0</v>
      </c>
      <c r="AS301" s="79"/>
      <c r="AT301" s="79"/>
      <c r="AU301" s="79"/>
      <c r="AV301" s="79"/>
      <c r="AW301" s="79"/>
      <c r="AX301" s="79"/>
      <c r="AY301" s="79"/>
      <c r="AZ301" s="79"/>
      <c r="BA301">
        <v>6</v>
      </c>
      <c r="BB301" s="78" t="str">
        <f>REPLACE(INDEX(GroupVertices[Group],MATCH(Edges[[#This Row],[Vertex 1]],GroupVertices[Vertex],0)),1,1,"")</f>
        <v>3</v>
      </c>
      <c r="BC301" s="78" t="str">
        <f>REPLACE(INDEX(GroupVertices[Group],MATCH(Edges[[#This Row],[Vertex 2]],GroupVertices[Vertex],0)),1,1,"")</f>
        <v>1</v>
      </c>
      <c r="BD301" s="48">
        <v>0</v>
      </c>
      <c r="BE301" s="49">
        <v>0</v>
      </c>
      <c r="BF301" s="48">
        <v>5</v>
      </c>
      <c r="BG301" s="49">
        <v>17.857142857142858</v>
      </c>
      <c r="BH301" s="48">
        <v>0</v>
      </c>
      <c r="BI301" s="49">
        <v>0</v>
      </c>
      <c r="BJ301" s="48">
        <v>23</v>
      </c>
      <c r="BK301" s="49">
        <v>82.14285714285714</v>
      </c>
      <c r="BL301" s="48">
        <v>28</v>
      </c>
    </row>
    <row r="302" spans="1:64" ht="15">
      <c r="A302" s="64" t="s">
        <v>332</v>
      </c>
      <c r="B302" s="64" t="s">
        <v>336</v>
      </c>
      <c r="C302" s="65" t="s">
        <v>4078</v>
      </c>
      <c r="D302" s="66">
        <v>4</v>
      </c>
      <c r="E302" s="67" t="s">
        <v>136</v>
      </c>
      <c r="F302" s="68">
        <v>31.714285714285715</v>
      </c>
      <c r="G302" s="65"/>
      <c r="H302" s="69"/>
      <c r="I302" s="70"/>
      <c r="J302" s="70"/>
      <c r="K302" s="34" t="s">
        <v>65</v>
      </c>
      <c r="L302" s="77">
        <v>302</v>
      </c>
      <c r="M302" s="77"/>
      <c r="N302" s="72"/>
      <c r="O302" s="79" t="s">
        <v>378</v>
      </c>
      <c r="P302" s="81">
        <v>43627.73684027778</v>
      </c>
      <c r="Q302" s="79" t="s">
        <v>593</v>
      </c>
      <c r="R302" s="79"/>
      <c r="S302" s="79"/>
      <c r="T302" s="79"/>
      <c r="U302" s="79"/>
      <c r="V302" s="83" t="s">
        <v>928</v>
      </c>
      <c r="W302" s="81">
        <v>43627.73684027778</v>
      </c>
      <c r="X302" s="83" t="s">
        <v>1215</v>
      </c>
      <c r="Y302" s="79"/>
      <c r="Z302" s="79"/>
      <c r="AA302" s="85" t="s">
        <v>1586</v>
      </c>
      <c r="AB302" s="79"/>
      <c r="AC302" s="79" t="b">
        <v>0</v>
      </c>
      <c r="AD302" s="79">
        <v>0</v>
      </c>
      <c r="AE302" s="85" t="s">
        <v>1711</v>
      </c>
      <c r="AF302" s="79" t="b">
        <v>0</v>
      </c>
      <c r="AG302" s="79" t="s">
        <v>1727</v>
      </c>
      <c r="AH302" s="79"/>
      <c r="AI302" s="85" t="s">
        <v>1711</v>
      </c>
      <c r="AJ302" s="79" t="b">
        <v>0</v>
      </c>
      <c r="AK302" s="79">
        <v>1</v>
      </c>
      <c r="AL302" s="85" t="s">
        <v>1585</v>
      </c>
      <c r="AM302" s="79" t="s">
        <v>1753</v>
      </c>
      <c r="AN302" s="79" t="b">
        <v>0</v>
      </c>
      <c r="AO302" s="85" t="s">
        <v>1585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3</v>
      </c>
      <c r="BC302" s="78" t="str">
        <f>REPLACE(INDEX(GroupVertices[Group],MATCH(Edges[[#This Row],[Vertex 2]],GroupVertices[Vertex],0)),1,1,"")</f>
        <v>3</v>
      </c>
      <c r="BD302" s="48">
        <v>0</v>
      </c>
      <c r="BE302" s="49">
        <v>0</v>
      </c>
      <c r="BF302" s="48">
        <v>3</v>
      </c>
      <c r="BG302" s="49">
        <v>12.5</v>
      </c>
      <c r="BH302" s="48">
        <v>0</v>
      </c>
      <c r="BI302" s="49">
        <v>0</v>
      </c>
      <c r="BJ302" s="48">
        <v>21</v>
      </c>
      <c r="BK302" s="49">
        <v>87.5</v>
      </c>
      <c r="BL302" s="48">
        <v>24</v>
      </c>
    </row>
    <row r="303" spans="1:64" ht="15">
      <c r="A303" s="64" t="s">
        <v>332</v>
      </c>
      <c r="B303" s="64" t="s">
        <v>336</v>
      </c>
      <c r="C303" s="65" t="s">
        <v>4078</v>
      </c>
      <c r="D303" s="66">
        <v>4</v>
      </c>
      <c r="E303" s="67" t="s">
        <v>136</v>
      </c>
      <c r="F303" s="68">
        <v>31.714285714285715</v>
      </c>
      <c r="G303" s="65"/>
      <c r="H303" s="69"/>
      <c r="I303" s="70"/>
      <c r="J303" s="70"/>
      <c r="K303" s="34" t="s">
        <v>65</v>
      </c>
      <c r="L303" s="77">
        <v>303</v>
      </c>
      <c r="M303" s="77"/>
      <c r="N303" s="72"/>
      <c r="O303" s="79" t="s">
        <v>378</v>
      </c>
      <c r="P303" s="81">
        <v>43627.73715277778</v>
      </c>
      <c r="Q303" s="79" t="s">
        <v>594</v>
      </c>
      <c r="R303" s="79"/>
      <c r="S303" s="79"/>
      <c r="T303" s="79" t="s">
        <v>745</v>
      </c>
      <c r="U303" s="79"/>
      <c r="V303" s="83" t="s">
        <v>928</v>
      </c>
      <c r="W303" s="81">
        <v>43627.73715277778</v>
      </c>
      <c r="X303" s="83" t="s">
        <v>1216</v>
      </c>
      <c r="Y303" s="79"/>
      <c r="Z303" s="79"/>
      <c r="AA303" s="85" t="s">
        <v>1587</v>
      </c>
      <c r="AB303" s="79"/>
      <c r="AC303" s="79" t="b">
        <v>0</v>
      </c>
      <c r="AD303" s="79">
        <v>0</v>
      </c>
      <c r="AE303" s="85" t="s">
        <v>1711</v>
      </c>
      <c r="AF303" s="79" t="b">
        <v>0</v>
      </c>
      <c r="AG303" s="79" t="s">
        <v>1727</v>
      </c>
      <c r="AH303" s="79"/>
      <c r="AI303" s="85" t="s">
        <v>1711</v>
      </c>
      <c r="AJ303" s="79" t="b">
        <v>0</v>
      </c>
      <c r="AK303" s="79">
        <v>1</v>
      </c>
      <c r="AL303" s="85" t="s">
        <v>1584</v>
      </c>
      <c r="AM303" s="79" t="s">
        <v>1753</v>
      </c>
      <c r="AN303" s="79" t="b">
        <v>0</v>
      </c>
      <c r="AO303" s="85" t="s">
        <v>1584</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3</v>
      </c>
      <c r="BD303" s="48">
        <v>1</v>
      </c>
      <c r="BE303" s="49">
        <v>8.333333333333334</v>
      </c>
      <c r="BF303" s="48">
        <v>0</v>
      </c>
      <c r="BG303" s="49">
        <v>0</v>
      </c>
      <c r="BH303" s="48">
        <v>0</v>
      </c>
      <c r="BI303" s="49">
        <v>0</v>
      </c>
      <c r="BJ303" s="48">
        <v>11</v>
      </c>
      <c r="BK303" s="49">
        <v>91.66666666666667</v>
      </c>
      <c r="BL303" s="48">
        <v>12</v>
      </c>
    </row>
    <row r="304" spans="1:64" ht="15">
      <c r="A304" s="64" t="s">
        <v>337</v>
      </c>
      <c r="B304" s="64" t="s">
        <v>354</v>
      </c>
      <c r="C304" s="65" t="s">
        <v>4076</v>
      </c>
      <c r="D304" s="66">
        <v>3</v>
      </c>
      <c r="E304" s="67" t="s">
        <v>132</v>
      </c>
      <c r="F304" s="68">
        <v>35</v>
      </c>
      <c r="G304" s="65"/>
      <c r="H304" s="69"/>
      <c r="I304" s="70"/>
      <c r="J304" s="70"/>
      <c r="K304" s="34" t="s">
        <v>65</v>
      </c>
      <c r="L304" s="77">
        <v>304</v>
      </c>
      <c r="M304" s="77"/>
      <c r="N304" s="72"/>
      <c r="O304" s="79" t="s">
        <v>379</v>
      </c>
      <c r="P304" s="81">
        <v>43627.670115740744</v>
      </c>
      <c r="Q304" s="79" t="s">
        <v>595</v>
      </c>
      <c r="R304" s="79"/>
      <c r="S304" s="79"/>
      <c r="T304" s="79" t="s">
        <v>745</v>
      </c>
      <c r="U304" s="79"/>
      <c r="V304" s="83" t="s">
        <v>933</v>
      </c>
      <c r="W304" s="81">
        <v>43627.670115740744</v>
      </c>
      <c r="X304" s="83" t="s">
        <v>1217</v>
      </c>
      <c r="Y304" s="79"/>
      <c r="Z304" s="79"/>
      <c r="AA304" s="85" t="s">
        <v>1588</v>
      </c>
      <c r="AB304" s="85" t="s">
        <v>1676</v>
      </c>
      <c r="AC304" s="79" t="b">
        <v>0</v>
      </c>
      <c r="AD304" s="79">
        <v>3</v>
      </c>
      <c r="AE304" s="85" t="s">
        <v>1713</v>
      </c>
      <c r="AF304" s="79" t="b">
        <v>0</v>
      </c>
      <c r="AG304" s="79" t="s">
        <v>1727</v>
      </c>
      <c r="AH304" s="79"/>
      <c r="AI304" s="85" t="s">
        <v>1711</v>
      </c>
      <c r="AJ304" s="79" t="b">
        <v>0</v>
      </c>
      <c r="AK304" s="79">
        <v>2</v>
      </c>
      <c r="AL304" s="85" t="s">
        <v>1711</v>
      </c>
      <c r="AM304" s="79" t="s">
        <v>1735</v>
      </c>
      <c r="AN304" s="79" t="b">
        <v>0</v>
      </c>
      <c r="AO304" s="85" t="s">
        <v>1676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1</v>
      </c>
      <c r="BD304" s="48">
        <v>0</v>
      </c>
      <c r="BE304" s="49">
        <v>0</v>
      </c>
      <c r="BF304" s="48">
        <v>0</v>
      </c>
      <c r="BG304" s="49">
        <v>0</v>
      </c>
      <c r="BH304" s="48">
        <v>0</v>
      </c>
      <c r="BI304" s="49">
        <v>0</v>
      </c>
      <c r="BJ304" s="48">
        <v>28</v>
      </c>
      <c r="BK304" s="49">
        <v>100</v>
      </c>
      <c r="BL304" s="48">
        <v>28</v>
      </c>
    </row>
    <row r="305" spans="1:64" ht="15">
      <c r="A305" s="64" t="s">
        <v>332</v>
      </c>
      <c r="B305" s="64" t="s">
        <v>337</v>
      </c>
      <c r="C305" s="65" t="s">
        <v>4076</v>
      </c>
      <c r="D305" s="66">
        <v>3</v>
      </c>
      <c r="E305" s="67" t="s">
        <v>132</v>
      </c>
      <c r="F305" s="68">
        <v>35</v>
      </c>
      <c r="G305" s="65"/>
      <c r="H305" s="69"/>
      <c r="I305" s="70"/>
      <c r="J305" s="70"/>
      <c r="K305" s="34" t="s">
        <v>65</v>
      </c>
      <c r="L305" s="77">
        <v>305</v>
      </c>
      <c r="M305" s="77"/>
      <c r="N305" s="72"/>
      <c r="O305" s="79" t="s">
        <v>378</v>
      </c>
      <c r="P305" s="81">
        <v>43627.74752314815</v>
      </c>
      <c r="Q305" s="79" t="s">
        <v>437</v>
      </c>
      <c r="R305" s="79"/>
      <c r="S305" s="79"/>
      <c r="T305" s="79"/>
      <c r="U305" s="79"/>
      <c r="V305" s="83" t="s">
        <v>928</v>
      </c>
      <c r="W305" s="81">
        <v>43627.74752314815</v>
      </c>
      <c r="X305" s="83" t="s">
        <v>1218</v>
      </c>
      <c r="Y305" s="79"/>
      <c r="Z305" s="79"/>
      <c r="AA305" s="85" t="s">
        <v>1589</v>
      </c>
      <c r="AB305" s="79"/>
      <c r="AC305" s="79" t="b">
        <v>0</v>
      </c>
      <c r="AD305" s="79">
        <v>0</v>
      </c>
      <c r="AE305" s="85" t="s">
        <v>1711</v>
      </c>
      <c r="AF305" s="79" t="b">
        <v>0</v>
      </c>
      <c r="AG305" s="79" t="s">
        <v>1727</v>
      </c>
      <c r="AH305" s="79"/>
      <c r="AI305" s="85" t="s">
        <v>1711</v>
      </c>
      <c r="AJ305" s="79" t="b">
        <v>0</v>
      </c>
      <c r="AK305" s="79">
        <v>2</v>
      </c>
      <c r="AL305" s="85" t="s">
        <v>1588</v>
      </c>
      <c r="AM305" s="79" t="s">
        <v>1753</v>
      </c>
      <c r="AN305" s="79" t="b">
        <v>0</v>
      </c>
      <c r="AO305" s="85" t="s">
        <v>1588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4</v>
      </c>
      <c r="BD305" s="48"/>
      <c r="BE305" s="49"/>
      <c r="BF305" s="48"/>
      <c r="BG305" s="49"/>
      <c r="BH305" s="48"/>
      <c r="BI305" s="49"/>
      <c r="BJ305" s="48"/>
      <c r="BK305" s="49"/>
      <c r="BL305" s="48"/>
    </row>
    <row r="306" spans="1:64" ht="15">
      <c r="A306" s="64" t="s">
        <v>338</v>
      </c>
      <c r="B306" s="64" t="s">
        <v>354</v>
      </c>
      <c r="C306" s="65" t="s">
        <v>4082</v>
      </c>
      <c r="D306" s="66">
        <v>9</v>
      </c>
      <c r="E306" s="67" t="s">
        <v>136</v>
      </c>
      <c r="F306" s="68">
        <v>15.285714285714285</v>
      </c>
      <c r="G306" s="65"/>
      <c r="H306" s="69"/>
      <c r="I306" s="70"/>
      <c r="J306" s="70"/>
      <c r="K306" s="34" t="s">
        <v>65</v>
      </c>
      <c r="L306" s="77">
        <v>306</v>
      </c>
      <c r="M306" s="77"/>
      <c r="N306" s="72"/>
      <c r="O306" s="79" t="s">
        <v>379</v>
      </c>
      <c r="P306" s="81">
        <v>43627.67521990741</v>
      </c>
      <c r="Q306" s="79" t="s">
        <v>596</v>
      </c>
      <c r="R306" s="79"/>
      <c r="S306" s="79"/>
      <c r="T306" s="79" t="s">
        <v>745</v>
      </c>
      <c r="U306" s="83" t="s">
        <v>823</v>
      </c>
      <c r="V306" s="83" t="s">
        <v>823</v>
      </c>
      <c r="W306" s="81">
        <v>43627.67521990741</v>
      </c>
      <c r="X306" s="83" t="s">
        <v>1219</v>
      </c>
      <c r="Y306" s="79"/>
      <c r="Z306" s="79"/>
      <c r="AA306" s="85" t="s">
        <v>1590</v>
      </c>
      <c r="AB306" s="85" t="s">
        <v>1675</v>
      </c>
      <c r="AC306" s="79" t="b">
        <v>0</v>
      </c>
      <c r="AD306" s="79">
        <v>3</v>
      </c>
      <c r="AE306" s="85" t="s">
        <v>1713</v>
      </c>
      <c r="AF306" s="79" t="b">
        <v>0</v>
      </c>
      <c r="AG306" s="79" t="s">
        <v>1727</v>
      </c>
      <c r="AH306" s="79"/>
      <c r="AI306" s="85" t="s">
        <v>1711</v>
      </c>
      <c r="AJ306" s="79" t="b">
        <v>0</v>
      </c>
      <c r="AK306" s="79">
        <v>0</v>
      </c>
      <c r="AL306" s="85" t="s">
        <v>1711</v>
      </c>
      <c r="AM306" s="79" t="s">
        <v>1736</v>
      </c>
      <c r="AN306" s="79" t="b">
        <v>0</v>
      </c>
      <c r="AO306" s="85" t="s">
        <v>1675</v>
      </c>
      <c r="AP306" s="79" t="s">
        <v>176</v>
      </c>
      <c r="AQ306" s="79">
        <v>0</v>
      </c>
      <c r="AR306" s="79">
        <v>0</v>
      </c>
      <c r="AS306" s="79"/>
      <c r="AT306" s="79"/>
      <c r="AU306" s="79"/>
      <c r="AV306" s="79"/>
      <c r="AW306" s="79"/>
      <c r="AX306" s="79"/>
      <c r="AY306" s="79"/>
      <c r="AZ306" s="79"/>
      <c r="BA306">
        <v>7</v>
      </c>
      <c r="BB306" s="78" t="str">
        <f>REPLACE(INDEX(GroupVertices[Group],MATCH(Edges[[#This Row],[Vertex 1]],GroupVertices[Vertex],0)),1,1,"")</f>
        <v>4</v>
      </c>
      <c r="BC306" s="78" t="str">
        <f>REPLACE(INDEX(GroupVertices[Group],MATCH(Edges[[#This Row],[Vertex 2]],GroupVertices[Vertex],0)),1,1,"")</f>
        <v>1</v>
      </c>
      <c r="BD306" s="48">
        <v>0</v>
      </c>
      <c r="BE306" s="49">
        <v>0</v>
      </c>
      <c r="BF306" s="48">
        <v>0</v>
      </c>
      <c r="BG306" s="49">
        <v>0</v>
      </c>
      <c r="BH306" s="48">
        <v>0</v>
      </c>
      <c r="BI306" s="49">
        <v>0</v>
      </c>
      <c r="BJ306" s="48">
        <v>11</v>
      </c>
      <c r="BK306" s="49">
        <v>100</v>
      </c>
      <c r="BL306" s="48">
        <v>11</v>
      </c>
    </row>
    <row r="307" spans="1:64" ht="15">
      <c r="A307" s="64" t="s">
        <v>338</v>
      </c>
      <c r="B307" s="64" t="s">
        <v>354</v>
      </c>
      <c r="C307" s="65" t="s">
        <v>4082</v>
      </c>
      <c r="D307" s="66">
        <v>9</v>
      </c>
      <c r="E307" s="67" t="s">
        <v>136</v>
      </c>
      <c r="F307" s="68">
        <v>15.285714285714285</v>
      </c>
      <c r="G307" s="65"/>
      <c r="H307" s="69"/>
      <c r="I307" s="70"/>
      <c r="J307" s="70"/>
      <c r="K307" s="34" t="s">
        <v>65</v>
      </c>
      <c r="L307" s="77">
        <v>307</v>
      </c>
      <c r="M307" s="77"/>
      <c r="N307" s="72"/>
      <c r="O307" s="79" t="s">
        <v>379</v>
      </c>
      <c r="P307" s="81">
        <v>43627.677349537036</v>
      </c>
      <c r="Q307" s="79" t="s">
        <v>597</v>
      </c>
      <c r="R307" s="79"/>
      <c r="S307" s="79"/>
      <c r="T307" s="79" t="s">
        <v>745</v>
      </c>
      <c r="U307" s="79"/>
      <c r="V307" s="83" t="s">
        <v>934</v>
      </c>
      <c r="W307" s="81">
        <v>43627.677349537036</v>
      </c>
      <c r="X307" s="83" t="s">
        <v>1220</v>
      </c>
      <c r="Y307" s="79"/>
      <c r="Z307" s="79"/>
      <c r="AA307" s="85" t="s">
        <v>1591</v>
      </c>
      <c r="AB307" s="85" t="s">
        <v>1676</v>
      </c>
      <c r="AC307" s="79" t="b">
        <v>0</v>
      </c>
      <c r="AD307" s="79">
        <v>1</v>
      </c>
      <c r="AE307" s="85" t="s">
        <v>1713</v>
      </c>
      <c r="AF307" s="79" t="b">
        <v>0</v>
      </c>
      <c r="AG307" s="79" t="s">
        <v>1727</v>
      </c>
      <c r="AH307" s="79"/>
      <c r="AI307" s="85" t="s">
        <v>1711</v>
      </c>
      <c r="AJ307" s="79" t="b">
        <v>0</v>
      </c>
      <c r="AK307" s="79">
        <v>2</v>
      </c>
      <c r="AL307" s="85" t="s">
        <v>1711</v>
      </c>
      <c r="AM307" s="79" t="s">
        <v>1736</v>
      </c>
      <c r="AN307" s="79" t="b">
        <v>0</v>
      </c>
      <c r="AO307" s="85" t="s">
        <v>1676</v>
      </c>
      <c r="AP307" s="79" t="s">
        <v>176</v>
      </c>
      <c r="AQ307" s="79">
        <v>0</v>
      </c>
      <c r="AR307" s="79">
        <v>0</v>
      </c>
      <c r="AS307" s="79"/>
      <c r="AT307" s="79"/>
      <c r="AU307" s="79"/>
      <c r="AV307" s="79"/>
      <c r="AW307" s="79"/>
      <c r="AX307" s="79"/>
      <c r="AY307" s="79"/>
      <c r="AZ307" s="79"/>
      <c r="BA307">
        <v>7</v>
      </c>
      <c r="BB307" s="78" t="str">
        <f>REPLACE(INDEX(GroupVertices[Group],MATCH(Edges[[#This Row],[Vertex 1]],GroupVertices[Vertex],0)),1,1,"")</f>
        <v>4</v>
      </c>
      <c r="BC307" s="78" t="str">
        <f>REPLACE(INDEX(GroupVertices[Group],MATCH(Edges[[#This Row],[Vertex 2]],GroupVertices[Vertex],0)),1,1,"")</f>
        <v>1</v>
      </c>
      <c r="BD307" s="48">
        <v>1</v>
      </c>
      <c r="BE307" s="49">
        <v>2.7777777777777777</v>
      </c>
      <c r="BF307" s="48">
        <v>1</v>
      </c>
      <c r="BG307" s="49">
        <v>2.7777777777777777</v>
      </c>
      <c r="BH307" s="48">
        <v>0</v>
      </c>
      <c r="BI307" s="49">
        <v>0</v>
      </c>
      <c r="BJ307" s="48">
        <v>34</v>
      </c>
      <c r="BK307" s="49">
        <v>94.44444444444444</v>
      </c>
      <c r="BL307" s="48">
        <v>36</v>
      </c>
    </row>
    <row r="308" spans="1:64" ht="15">
      <c r="A308" s="64" t="s">
        <v>338</v>
      </c>
      <c r="B308" s="64" t="s">
        <v>354</v>
      </c>
      <c r="C308" s="65" t="s">
        <v>4082</v>
      </c>
      <c r="D308" s="66">
        <v>9</v>
      </c>
      <c r="E308" s="67" t="s">
        <v>136</v>
      </c>
      <c r="F308" s="68">
        <v>15.285714285714285</v>
      </c>
      <c r="G308" s="65"/>
      <c r="H308" s="69"/>
      <c r="I308" s="70"/>
      <c r="J308" s="70"/>
      <c r="K308" s="34" t="s">
        <v>65</v>
      </c>
      <c r="L308" s="77">
        <v>308</v>
      </c>
      <c r="M308" s="77"/>
      <c r="N308" s="72"/>
      <c r="O308" s="79" t="s">
        <v>379</v>
      </c>
      <c r="P308" s="81">
        <v>43627.67932870371</v>
      </c>
      <c r="Q308" s="79" t="s">
        <v>598</v>
      </c>
      <c r="R308" s="79"/>
      <c r="S308" s="79"/>
      <c r="T308" s="79" t="s">
        <v>771</v>
      </c>
      <c r="U308" s="79"/>
      <c r="V308" s="83" t="s">
        <v>934</v>
      </c>
      <c r="W308" s="81">
        <v>43627.67932870371</v>
      </c>
      <c r="X308" s="83" t="s">
        <v>1221</v>
      </c>
      <c r="Y308" s="79"/>
      <c r="Z308" s="79"/>
      <c r="AA308" s="85" t="s">
        <v>1592</v>
      </c>
      <c r="AB308" s="85" t="s">
        <v>1677</v>
      </c>
      <c r="AC308" s="79" t="b">
        <v>0</v>
      </c>
      <c r="AD308" s="79">
        <v>2</v>
      </c>
      <c r="AE308" s="85" t="s">
        <v>1713</v>
      </c>
      <c r="AF308" s="79" t="b">
        <v>0</v>
      </c>
      <c r="AG308" s="79" t="s">
        <v>1727</v>
      </c>
      <c r="AH308" s="79"/>
      <c r="AI308" s="85" t="s">
        <v>1711</v>
      </c>
      <c r="AJ308" s="79" t="b">
        <v>0</v>
      </c>
      <c r="AK308" s="79">
        <v>0</v>
      </c>
      <c r="AL308" s="85" t="s">
        <v>1711</v>
      </c>
      <c r="AM308" s="79" t="s">
        <v>1736</v>
      </c>
      <c r="AN308" s="79" t="b">
        <v>0</v>
      </c>
      <c r="AO308" s="85" t="s">
        <v>1677</v>
      </c>
      <c r="AP308" s="79" t="s">
        <v>176</v>
      </c>
      <c r="AQ308" s="79">
        <v>0</v>
      </c>
      <c r="AR308" s="79">
        <v>0</v>
      </c>
      <c r="AS308" s="79"/>
      <c r="AT308" s="79"/>
      <c r="AU308" s="79"/>
      <c r="AV308" s="79"/>
      <c r="AW308" s="79"/>
      <c r="AX308" s="79"/>
      <c r="AY308" s="79"/>
      <c r="AZ308" s="79"/>
      <c r="BA308">
        <v>7</v>
      </c>
      <c r="BB308" s="78" t="str">
        <f>REPLACE(INDEX(GroupVertices[Group],MATCH(Edges[[#This Row],[Vertex 1]],GroupVertices[Vertex],0)),1,1,"")</f>
        <v>4</v>
      </c>
      <c r="BC308" s="78" t="str">
        <f>REPLACE(INDEX(GroupVertices[Group],MATCH(Edges[[#This Row],[Vertex 2]],GroupVertices[Vertex],0)),1,1,"")</f>
        <v>1</v>
      </c>
      <c r="BD308" s="48">
        <v>0</v>
      </c>
      <c r="BE308" s="49">
        <v>0</v>
      </c>
      <c r="BF308" s="48">
        <v>0</v>
      </c>
      <c r="BG308" s="49">
        <v>0</v>
      </c>
      <c r="BH308" s="48">
        <v>0</v>
      </c>
      <c r="BI308" s="49">
        <v>0</v>
      </c>
      <c r="BJ308" s="48">
        <v>40</v>
      </c>
      <c r="BK308" s="49">
        <v>100</v>
      </c>
      <c r="BL308" s="48">
        <v>40</v>
      </c>
    </row>
    <row r="309" spans="1:64" ht="15">
      <c r="A309" s="64" t="s">
        <v>338</v>
      </c>
      <c r="B309" s="64" t="s">
        <v>354</v>
      </c>
      <c r="C309" s="65" t="s">
        <v>4082</v>
      </c>
      <c r="D309" s="66">
        <v>9</v>
      </c>
      <c r="E309" s="67" t="s">
        <v>136</v>
      </c>
      <c r="F309" s="68">
        <v>15.285714285714285</v>
      </c>
      <c r="G309" s="65"/>
      <c r="H309" s="69"/>
      <c r="I309" s="70"/>
      <c r="J309" s="70"/>
      <c r="K309" s="34" t="s">
        <v>65</v>
      </c>
      <c r="L309" s="77">
        <v>309</v>
      </c>
      <c r="M309" s="77"/>
      <c r="N309" s="72"/>
      <c r="O309" s="79" t="s">
        <v>379</v>
      </c>
      <c r="P309" s="81">
        <v>43627.68418981481</v>
      </c>
      <c r="Q309" s="79" t="s">
        <v>599</v>
      </c>
      <c r="R309" s="79"/>
      <c r="S309" s="79"/>
      <c r="T309" s="79" t="s">
        <v>745</v>
      </c>
      <c r="U309" s="79"/>
      <c r="V309" s="83" t="s">
        <v>934</v>
      </c>
      <c r="W309" s="81">
        <v>43627.68418981481</v>
      </c>
      <c r="X309" s="83" t="s">
        <v>1222</v>
      </c>
      <c r="Y309" s="79"/>
      <c r="Z309" s="79"/>
      <c r="AA309" s="85" t="s">
        <v>1593</v>
      </c>
      <c r="AB309" s="85" t="s">
        <v>1678</v>
      </c>
      <c r="AC309" s="79" t="b">
        <v>0</v>
      </c>
      <c r="AD309" s="79">
        <v>5</v>
      </c>
      <c r="AE309" s="85" t="s">
        <v>1713</v>
      </c>
      <c r="AF309" s="79" t="b">
        <v>0</v>
      </c>
      <c r="AG309" s="79" t="s">
        <v>1727</v>
      </c>
      <c r="AH309" s="79"/>
      <c r="AI309" s="85" t="s">
        <v>1711</v>
      </c>
      <c r="AJ309" s="79" t="b">
        <v>0</v>
      </c>
      <c r="AK309" s="79">
        <v>3</v>
      </c>
      <c r="AL309" s="85" t="s">
        <v>1711</v>
      </c>
      <c r="AM309" s="79" t="s">
        <v>1736</v>
      </c>
      <c r="AN309" s="79" t="b">
        <v>0</v>
      </c>
      <c r="AO309" s="85" t="s">
        <v>1678</v>
      </c>
      <c r="AP309" s="79" t="s">
        <v>176</v>
      </c>
      <c r="AQ309" s="79">
        <v>0</v>
      </c>
      <c r="AR309" s="79">
        <v>0</v>
      </c>
      <c r="AS309" s="79"/>
      <c r="AT309" s="79"/>
      <c r="AU309" s="79"/>
      <c r="AV309" s="79"/>
      <c r="AW309" s="79"/>
      <c r="AX309" s="79"/>
      <c r="AY309" s="79"/>
      <c r="AZ309" s="79"/>
      <c r="BA309">
        <v>7</v>
      </c>
      <c r="BB309" s="78" t="str">
        <f>REPLACE(INDEX(GroupVertices[Group],MATCH(Edges[[#This Row],[Vertex 1]],GroupVertices[Vertex],0)),1,1,"")</f>
        <v>4</v>
      </c>
      <c r="BC309" s="78" t="str">
        <f>REPLACE(INDEX(GroupVertices[Group],MATCH(Edges[[#This Row],[Vertex 2]],GroupVertices[Vertex],0)),1,1,"")</f>
        <v>1</v>
      </c>
      <c r="BD309" s="48">
        <v>0</v>
      </c>
      <c r="BE309" s="49">
        <v>0</v>
      </c>
      <c r="BF309" s="48">
        <v>0</v>
      </c>
      <c r="BG309" s="49">
        <v>0</v>
      </c>
      <c r="BH309" s="48">
        <v>0</v>
      </c>
      <c r="BI309" s="49">
        <v>0</v>
      </c>
      <c r="BJ309" s="48">
        <v>46</v>
      </c>
      <c r="BK309" s="49">
        <v>100</v>
      </c>
      <c r="BL309" s="48">
        <v>46</v>
      </c>
    </row>
    <row r="310" spans="1:64" ht="15">
      <c r="A310" s="64" t="s">
        <v>338</v>
      </c>
      <c r="B310" s="64" t="s">
        <v>354</v>
      </c>
      <c r="C310" s="65" t="s">
        <v>4082</v>
      </c>
      <c r="D310" s="66">
        <v>9</v>
      </c>
      <c r="E310" s="67" t="s">
        <v>136</v>
      </c>
      <c r="F310" s="68">
        <v>15.285714285714285</v>
      </c>
      <c r="G310" s="65"/>
      <c r="H310" s="69"/>
      <c r="I310" s="70"/>
      <c r="J310" s="70"/>
      <c r="K310" s="34" t="s">
        <v>65</v>
      </c>
      <c r="L310" s="77">
        <v>310</v>
      </c>
      <c r="M310" s="77"/>
      <c r="N310" s="72"/>
      <c r="O310" s="79" t="s">
        <v>379</v>
      </c>
      <c r="P310" s="81">
        <v>43627.6987037037</v>
      </c>
      <c r="Q310" s="79" t="s">
        <v>600</v>
      </c>
      <c r="R310" s="79"/>
      <c r="S310" s="79"/>
      <c r="T310" s="79" t="s">
        <v>771</v>
      </c>
      <c r="U310" s="79"/>
      <c r="V310" s="83" t="s">
        <v>934</v>
      </c>
      <c r="W310" s="81">
        <v>43627.6987037037</v>
      </c>
      <c r="X310" s="83" t="s">
        <v>1223</v>
      </c>
      <c r="Y310" s="79"/>
      <c r="Z310" s="79"/>
      <c r="AA310" s="85" t="s">
        <v>1594</v>
      </c>
      <c r="AB310" s="85" t="s">
        <v>1680</v>
      </c>
      <c r="AC310" s="79" t="b">
        <v>0</v>
      </c>
      <c r="AD310" s="79">
        <v>1</v>
      </c>
      <c r="AE310" s="85" t="s">
        <v>1713</v>
      </c>
      <c r="AF310" s="79" t="b">
        <v>0</v>
      </c>
      <c r="AG310" s="79" t="s">
        <v>1727</v>
      </c>
      <c r="AH310" s="79"/>
      <c r="AI310" s="85" t="s">
        <v>1711</v>
      </c>
      <c r="AJ310" s="79" t="b">
        <v>0</v>
      </c>
      <c r="AK310" s="79">
        <v>1</v>
      </c>
      <c r="AL310" s="85" t="s">
        <v>1711</v>
      </c>
      <c r="AM310" s="79" t="s">
        <v>1736</v>
      </c>
      <c r="AN310" s="79" t="b">
        <v>0</v>
      </c>
      <c r="AO310" s="85" t="s">
        <v>1680</v>
      </c>
      <c r="AP310" s="79" t="s">
        <v>176</v>
      </c>
      <c r="AQ310" s="79">
        <v>0</v>
      </c>
      <c r="AR310" s="79">
        <v>0</v>
      </c>
      <c r="AS310" s="79"/>
      <c r="AT310" s="79"/>
      <c r="AU310" s="79"/>
      <c r="AV310" s="79"/>
      <c r="AW310" s="79"/>
      <c r="AX310" s="79"/>
      <c r="AY310" s="79"/>
      <c r="AZ310" s="79"/>
      <c r="BA310">
        <v>7</v>
      </c>
      <c r="BB310" s="78" t="str">
        <f>REPLACE(INDEX(GroupVertices[Group],MATCH(Edges[[#This Row],[Vertex 1]],GroupVertices[Vertex],0)),1,1,"")</f>
        <v>4</v>
      </c>
      <c r="BC310" s="78" t="str">
        <f>REPLACE(INDEX(GroupVertices[Group],MATCH(Edges[[#This Row],[Vertex 2]],GroupVertices[Vertex],0)),1,1,"")</f>
        <v>1</v>
      </c>
      <c r="BD310" s="48">
        <v>3</v>
      </c>
      <c r="BE310" s="49">
        <v>6.382978723404255</v>
      </c>
      <c r="BF310" s="48">
        <v>0</v>
      </c>
      <c r="BG310" s="49">
        <v>0</v>
      </c>
      <c r="BH310" s="48">
        <v>0</v>
      </c>
      <c r="BI310" s="49">
        <v>0</v>
      </c>
      <c r="BJ310" s="48">
        <v>44</v>
      </c>
      <c r="BK310" s="49">
        <v>93.61702127659575</v>
      </c>
      <c r="BL310" s="48">
        <v>47</v>
      </c>
    </row>
    <row r="311" spans="1:64" ht="15">
      <c r="A311" s="64" t="s">
        <v>338</v>
      </c>
      <c r="B311" s="64" t="s">
        <v>354</v>
      </c>
      <c r="C311" s="65" t="s">
        <v>4082</v>
      </c>
      <c r="D311" s="66">
        <v>9</v>
      </c>
      <c r="E311" s="67" t="s">
        <v>136</v>
      </c>
      <c r="F311" s="68">
        <v>15.285714285714285</v>
      </c>
      <c r="G311" s="65"/>
      <c r="H311" s="69"/>
      <c r="I311" s="70"/>
      <c r="J311" s="70"/>
      <c r="K311" s="34" t="s">
        <v>65</v>
      </c>
      <c r="L311" s="77">
        <v>311</v>
      </c>
      <c r="M311" s="77"/>
      <c r="N311" s="72"/>
      <c r="O311" s="79" t="s">
        <v>379</v>
      </c>
      <c r="P311" s="81">
        <v>43627.70800925926</v>
      </c>
      <c r="Q311" s="79" t="s">
        <v>601</v>
      </c>
      <c r="R311" s="79"/>
      <c r="S311" s="79"/>
      <c r="T311" s="79" t="s">
        <v>745</v>
      </c>
      <c r="U311" s="83" t="s">
        <v>824</v>
      </c>
      <c r="V311" s="83" t="s">
        <v>824</v>
      </c>
      <c r="W311" s="81">
        <v>43627.70800925926</v>
      </c>
      <c r="X311" s="83" t="s">
        <v>1224</v>
      </c>
      <c r="Y311" s="79"/>
      <c r="Z311" s="79"/>
      <c r="AA311" s="85" t="s">
        <v>1595</v>
      </c>
      <c r="AB311" s="85" t="s">
        <v>1681</v>
      </c>
      <c r="AC311" s="79" t="b">
        <v>0</v>
      </c>
      <c r="AD311" s="79">
        <v>3</v>
      </c>
      <c r="AE311" s="85" t="s">
        <v>1713</v>
      </c>
      <c r="AF311" s="79" t="b">
        <v>0</v>
      </c>
      <c r="AG311" s="79" t="s">
        <v>1727</v>
      </c>
      <c r="AH311" s="79"/>
      <c r="AI311" s="85" t="s">
        <v>1711</v>
      </c>
      <c r="AJ311" s="79" t="b">
        <v>0</v>
      </c>
      <c r="AK311" s="79">
        <v>0</v>
      </c>
      <c r="AL311" s="85" t="s">
        <v>1711</v>
      </c>
      <c r="AM311" s="79" t="s">
        <v>1736</v>
      </c>
      <c r="AN311" s="79" t="b">
        <v>0</v>
      </c>
      <c r="AO311" s="85" t="s">
        <v>1681</v>
      </c>
      <c r="AP311" s="79" t="s">
        <v>176</v>
      </c>
      <c r="AQ311" s="79">
        <v>0</v>
      </c>
      <c r="AR311" s="79">
        <v>0</v>
      </c>
      <c r="AS311" s="79"/>
      <c r="AT311" s="79"/>
      <c r="AU311" s="79"/>
      <c r="AV311" s="79"/>
      <c r="AW311" s="79"/>
      <c r="AX311" s="79"/>
      <c r="AY311" s="79"/>
      <c r="AZ311" s="79"/>
      <c r="BA311">
        <v>7</v>
      </c>
      <c r="BB311" s="78" t="str">
        <f>REPLACE(INDEX(GroupVertices[Group],MATCH(Edges[[#This Row],[Vertex 1]],GroupVertices[Vertex],0)),1,1,"")</f>
        <v>4</v>
      </c>
      <c r="BC311" s="78" t="str">
        <f>REPLACE(INDEX(GroupVertices[Group],MATCH(Edges[[#This Row],[Vertex 2]],GroupVertices[Vertex],0)),1,1,"")</f>
        <v>1</v>
      </c>
      <c r="BD311" s="48">
        <v>1</v>
      </c>
      <c r="BE311" s="49">
        <v>2.0408163265306123</v>
      </c>
      <c r="BF311" s="48">
        <v>1</v>
      </c>
      <c r="BG311" s="49">
        <v>2.0408163265306123</v>
      </c>
      <c r="BH311" s="48">
        <v>0</v>
      </c>
      <c r="BI311" s="49">
        <v>0</v>
      </c>
      <c r="BJ311" s="48">
        <v>47</v>
      </c>
      <c r="BK311" s="49">
        <v>95.91836734693878</v>
      </c>
      <c r="BL311" s="48">
        <v>49</v>
      </c>
    </row>
    <row r="312" spans="1:64" ht="15">
      <c r="A312" s="64" t="s">
        <v>338</v>
      </c>
      <c r="B312" s="64" t="s">
        <v>354</v>
      </c>
      <c r="C312" s="65" t="s">
        <v>4082</v>
      </c>
      <c r="D312" s="66">
        <v>9</v>
      </c>
      <c r="E312" s="67" t="s">
        <v>136</v>
      </c>
      <c r="F312" s="68">
        <v>15.285714285714285</v>
      </c>
      <c r="G312" s="65"/>
      <c r="H312" s="69"/>
      <c r="I312" s="70"/>
      <c r="J312" s="70"/>
      <c r="K312" s="34" t="s">
        <v>65</v>
      </c>
      <c r="L312" s="77">
        <v>312</v>
      </c>
      <c r="M312" s="77"/>
      <c r="N312" s="72"/>
      <c r="O312" s="79" t="s">
        <v>379</v>
      </c>
      <c r="P312" s="81">
        <v>43627.71134259259</v>
      </c>
      <c r="Q312" s="79" t="s">
        <v>602</v>
      </c>
      <c r="R312" s="79"/>
      <c r="S312" s="79"/>
      <c r="T312" s="79" t="s">
        <v>745</v>
      </c>
      <c r="U312" s="79"/>
      <c r="V312" s="83" t="s">
        <v>934</v>
      </c>
      <c r="W312" s="81">
        <v>43627.71134259259</v>
      </c>
      <c r="X312" s="83" t="s">
        <v>1225</v>
      </c>
      <c r="Y312" s="79"/>
      <c r="Z312" s="79"/>
      <c r="AA312" s="85" t="s">
        <v>1596</v>
      </c>
      <c r="AB312" s="85" t="s">
        <v>1682</v>
      </c>
      <c r="AC312" s="79" t="b">
        <v>0</v>
      </c>
      <c r="AD312" s="79">
        <v>2</v>
      </c>
      <c r="AE312" s="85" t="s">
        <v>1713</v>
      </c>
      <c r="AF312" s="79" t="b">
        <v>0</v>
      </c>
      <c r="AG312" s="79" t="s">
        <v>1727</v>
      </c>
      <c r="AH312" s="79"/>
      <c r="AI312" s="85" t="s">
        <v>1711</v>
      </c>
      <c r="AJ312" s="79" t="b">
        <v>0</v>
      </c>
      <c r="AK312" s="79">
        <v>0</v>
      </c>
      <c r="AL312" s="85" t="s">
        <v>1711</v>
      </c>
      <c r="AM312" s="79" t="s">
        <v>1736</v>
      </c>
      <c r="AN312" s="79" t="b">
        <v>0</v>
      </c>
      <c r="AO312" s="85" t="s">
        <v>1682</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4</v>
      </c>
      <c r="BC312" s="78" t="str">
        <f>REPLACE(INDEX(GroupVertices[Group],MATCH(Edges[[#This Row],[Vertex 2]],GroupVertices[Vertex],0)),1,1,"")</f>
        <v>1</v>
      </c>
      <c r="BD312" s="48">
        <v>2</v>
      </c>
      <c r="BE312" s="49">
        <v>5.2631578947368425</v>
      </c>
      <c r="BF312" s="48">
        <v>0</v>
      </c>
      <c r="BG312" s="49">
        <v>0</v>
      </c>
      <c r="BH312" s="48">
        <v>0</v>
      </c>
      <c r="BI312" s="49">
        <v>0</v>
      </c>
      <c r="BJ312" s="48">
        <v>36</v>
      </c>
      <c r="BK312" s="49">
        <v>94.73684210526316</v>
      </c>
      <c r="BL312" s="48">
        <v>38</v>
      </c>
    </row>
    <row r="313" spans="1:64" ht="15">
      <c r="A313" s="64" t="s">
        <v>332</v>
      </c>
      <c r="B313" s="64" t="s">
        <v>338</v>
      </c>
      <c r="C313" s="65" t="s">
        <v>4078</v>
      </c>
      <c r="D313" s="66">
        <v>4</v>
      </c>
      <c r="E313" s="67" t="s">
        <v>136</v>
      </c>
      <c r="F313" s="68">
        <v>31.714285714285715</v>
      </c>
      <c r="G313" s="65"/>
      <c r="H313" s="69"/>
      <c r="I313" s="70"/>
      <c r="J313" s="70"/>
      <c r="K313" s="34" t="s">
        <v>65</v>
      </c>
      <c r="L313" s="77">
        <v>313</v>
      </c>
      <c r="M313" s="77"/>
      <c r="N313" s="72"/>
      <c r="O313" s="79" t="s">
        <v>378</v>
      </c>
      <c r="P313" s="81">
        <v>43627.685162037036</v>
      </c>
      <c r="Q313" s="79" t="s">
        <v>390</v>
      </c>
      <c r="R313" s="79"/>
      <c r="S313" s="79"/>
      <c r="T313" s="79"/>
      <c r="U313" s="79"/>
      <c r="V313" s="83" t="s">
        <v>928</v>
      </c>
      <c r="W313" s="81">
        <v>43627.685162037036</v>
      </c>
      <c r="X313" s="83" t="s">
        <v>1226</v>
      </c>
      <c r="Y313" s="79"/>
      <c r="Z313" s="79"/>
      <c r="AA313" s="85" t="s">
        <v>1597</v>
      </c>
      <c r="AB313" s="79"/>
      <c r="AC313" s="79" t="b">
        <v>0</v>
      </c>
      <c r="AD313" s="79">
        <v>0</v>
      </c>
      <c r="AE313" s="85" t="s">
        <v>1711</v>
      </c>
      <c r="AF313" s="79" t="b">
        <v>0</v>
      </c>
      <c r="AG313" s="79" t="s">
        <v>1727</v>
      </c>
      <c r="AH313" s="79"/>
      <c r="AI313" s="85" t="s">
        <v>1711</v>
      </c>
      <c r="AJ313" s="79" t="b">
        <v>0</v>
      </c>
      <c r="AK313" s="79">
        <v>3</v>
      </c>
      <c r="AL313" s="85" t="s">
        <v>1593</v>
      </c>
      <c r="AM313" s="79" t="s">
        <v>1753</v>
      </c>
      <c r="AN313" s="79" t="b">
        <v>0</v>
      </c>
      <c r="AO313" s="85" t="s">
        <v>1593</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4</v>
      </c>
      <c r="BD313" s="48"/>
      <c r="BE313" s="49"/>
      <c r="BF313" s="48"/>
      <c r="BG313" s="49"/>
      <c r="BH313" s="48"/>
      <c r="BI313" s="49"/>
      <c r="BJ313" s="48"/>
      <c r="BK313" s="49"/>
      <c r="BL313" s="48"/>
    </row>
    <row r="314" spans="1:64" ht="15">
      <c r="A314" s="64" t="s">
        <v>332</v>
      </c>
      <c r="B314" s="64" t="s">
        <v>338</v>
      </c>
      <c r="C314" s="65" t="s">
        <v>4078</v>
      </c>
      <c r="D314" s="66">
        <v>4</v>
      </c>
      <c r="E314" s="67" t="s">
        <v>136</v>
      </c>
      <c r="F314" s="68">
        <v>31.714285714285715</v>
      </c>
      <c r="G314" s="65"/>
      <c r="H314" s="69"/>
      <c r="I314" s="70"/>
      <c r="J314" s="70"/>
      <c r="K314" s="34" t="s">
        <v>65</v>
      </c>
      <c r="L314" s="77">
        <v>314</v>
      </c>
      <c r="M314" s="77"/>
      <c r="N314" s="72"/>
      <c r="O314" s="79" t="s">
        <v>378</v>
      </c>
      <c r="P314" s="81">
        <v>43627.74762731481</v>
      </c>
      <c r="Q314" s="79" t="s">
        <v>436</v>
      </c>
      <c r="R314" s="79"/>
      <c r="S314" s="79"/>
      <c r="T314" s="79"/>
      <c r="U314" s="79"/>
      <c r="V314" s="83" t="s">
        <v>928</v>
      </c>
      <c r="W314" s="81">
        <v>43627.74762731481</v>
      </c>
      <c r="X314" s="83" t="s">
        <v>1227</v>
      </c>
      <c r="Y314" s="79"/>
      <c r="Z314" s="79"/>
      <c r="AA314" s="85" t="s">
        <v>1598</v>
      </c>
      <c r="AB314" s="79"/>
      <c r="AC314" s="79" t="b">
        <v>0</v>
      </c>
      <c r="AD314" s="79">
        <v>0</v>
      </c>
      <c r="AE314" s="85" t="s">
        <v>1711</v>
      </c>
      <c r="AF314" s="79" t="b">
        <v>0</v>
      </c>
      <c r="AG314" s="79" t="s">
        <v>1727</v>
      </c>
      <c r="AH314" s="79"/>
      <c r="AI314" s="85" t="s">
        <v>1711</v>
      </c>
      <c r="AJ314" s="79" t="b">
        <v>0</v>
      </c>
      <c r="AK314" s="79">
        <v>2</v>
      </c>
      <c r="AL314" s="85" t="s">
        <v>1591</v>
      </c>
      <c r="AM314" s="79" t="s">
        <v>1753</v>
      </c>
      <c r="AN314" s="79" t="b">
        <v>0</v>
      </c>
      <c r="AO314" s="85" t="s">
        <v>1591</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4</v>
      </c>
      <c r="BD314" s="48"/>
      <c r="BE314" s="49"/>
      <c r="BF314" s="48"/>
      <c r="BG314" s="49"/>
      <c r="BH314" s="48"/>
      <c r="BI314" s="49"/>
      <c r="BJ314" s="48"/>
      <c r="BK314" s="49"/>
      <c r="BL314" s="48"/>
    </row>
    <row r="315" spans="1:64" ht="15">
      <c r="A315" s="64" t="s">
        <v>339</v>
      </c>
      <c r="B315" s="64" t="s">
        <v>354</v>
      </c>
      <c r="C315" s="65" t="s">
        <v>4076</v>
      </c>
      <c r="D315" s="66">
        <v>3</v>
      </c>
      <c r="E315" s="67" t="s">
        <v>132</v>
      </c>
      <c r="F315" s="68">
        <v>35</v>
      </c>
      <c r="G315" s="65"/>
      <c r="H315" s="69"/>
      <c r="I315" s="70"/>
      <c r="J315" s="70"/>
      <c r="K315" s="34" t="s">
        <v>65</v>
      </c>
      <c r="L315" s="77">
        <v>315</v>
      </c>
      <c r="M315" s="77"/>
      <c r="N315" s="72"/>
      <c r="O315" s="79" t="s">
        <v>378</v>
      </c>
      <c r="P315" s="81">
        <v>43632.67917824074</v>
      </c>
      <c r="Q315" s="79" t="s">
        <v>603</v>
      </c>
      <c r="R315" s="83" t="s">
        <v>703</v>
      </c>
      <c r="S315" s="79" t="s">
        <v>732</v>
      </c>
      <c r="T315" s="79" t="s">
        <v>772</v>
      </c>
      <c r="U315" s="83" t="s">
        <v>825</v>
      </c>
      <c r="V315" s="83" t="s">
        <v>825</v>
      </c>
      <c r="W315" s="81">
        <v>43632.67917824074</v>
      </c>
      <c r="X315" s="83" t="s">
        <v>1228</v>
      </c>
      <c r="Y315" s="79"/>
      <c r="Z315" s="79"/>
      <c r="AA315" s="85" t="s">
        <v>1599</v>
      </c>
      <c r="AB315" s="79"/>
      <c r="AC315" s="79" t="b">
        <v>0</v>
      </c>
      <c r="AD315" s="79">
        <v>0</v>
      </c>
      <c r="AE315" s="85" t="s">
        <v>1711</v>
      </c>
      <c r="AF315" s="79" t="b">
        <v>0</v>
      </c>
      <c r="AG315" s="79" t="s">
        <v>1727</v>
      </c>
      <c r="AH315" s="79"/>
      <c r="AI315" s="85" t="s">
        <v>1711</v>
      </c>
      <c r="AJ315" s="79" t="b">
        <v>0</v>
      </c>
      <c r="AK315" s="79">
        <v>1</v>
      </c>
      <c r="AL315" s="85" t="s">
        <v>1711</v>
      </c>
      <c r="AM315" s="79" t="s">
        <v>1734</v>
      </c>
      <c r="AN315" s="79" t="b">
        <v>0</v>
      </c>
      <c r="AO315" s="85" t="s">
        <v>1599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1</v>
      </c>
      <c r="BD315" s="48">
        <v>0</v>
      </c>
      <c r="BE315" s="49">
        <v>0</v>
      </c>
      <c r="BF315" s="48">
        <v>0</v>
      </c>
      <c r="BG315" s="49">
        <v>0</v>
      </c>
      <c r="BH315" s="48">
        <v>0</v>
      </c>
      <c r="BI315" s="49">
        <v>0</v>
      </c>
      <c r="BJ315" s="48">
        <v>17</v>
      </c>
      <c r="BK315" s="49">
        <v>100</v>
      </c>
      <c r="BL315" s="48">
        <v>17</v>
      </c>
    </row>
    <row r="316" spans="1:64" ht="15">
      <c r="A316" s="64" t="s">
        <v>332</v>
      </c>
      <c r="B316" s="64" t="s">
        <v>339</v>
      </c>
      <c r="C316" s="65" t="s">
        <v>4076</v>
      </c>
      <c r="D316" s="66">
        <v>3</v>
      </c>
      <c r="E316" s="67" t="s">
        <v>132</v>
      </c>
      <c r="F316" s="68">
        <v>35</v>
      </c>
      <c r="G316" s="65"/>
      <c r="H316" s="69"/>
      <c r="I316" s="70"/>
      <c r="J316" s="70"/>
      <c r="K316" s="34" t="s">
        <v>65</v>
      </c>
      <c r="L316" s="77">
        <v>316</v>
      </c>
      <c r="M316" s="77"/>
      <c r="N316" s="72"/>
      <c r="O316" s="79" t="s">
        <v>378</v>
      </c>
      <c r="P316" s="81">
        <v>43632.685011574074</v>
      </c>
      <c r="Q316" s="79" t="s">
        <v>604</v>
      </c>
      <c r="R316" s="79"/>
      <c r="S316" s="79"/>
      <c r="T316" s="79" t="s">
        <v>772</v>
      </c>
      <c r="U316" s="79"/>
      <c r="V316" s="83" t="s">
        <v>928</v>
      </c>
      <c r="W316" s="81">
        <v>43632.685011574074</v>
      </c>
      <c r="X316" s="83" t="s">
        <v>1229</v>
      </c>
      <c r="Y316" s="79"/>
      <c r="Z316" s="79"/>
      <c r="AA316" s="85" t="s">
        <v>1600</v>
      </c>
      <c r="AB316" s="79"/>
      <c r="AC316" s="79" t="b">
        <v>0</v>
      </c>
      <c r="AD316" s="79">
        <v>0</v>
      </c>
      <c r="AE316" s="85" t="s">
        <v>1711</v>
      </c>
      <c r="AF316" s="79" t="b">
        <v>0</v>
      </c>
      <c r="AG316" s="79" t="s">
        <v>1727</v>
      </c>
      <c r="AH316" s="79"/>
      <c r="AI316" s="85" t="s">
        <v>1711</v>
      </c>
      <c r="AJ316" s="79" t="b">
        <v>0</v>
      </c>
      <c r="AK316" s="79">
        <v>1</v>
      </c>
      <c r="AL316" s="85" t="s">
        <v>1599</v>
      </c>
      <c r="AM316" s="79" t="s">
        <v>1753</v>
      </c>
      <c r="AN316" s="79" t="b">
        <v>0</v>
      </c>
      <c r="AO316" s="85" t="s">
        <v>1599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20</v>
      </c>
      <c r="BK316" s="49">
        <v>100</v>
      </c>
      <c r="BL316" s="48">
        <v>20</v>
      </c>
    </row>
    <row r="317" spans="1:64" ht="15">
      <c r="A317" s="64" t="s">
        <v>340</v>
      </c>
      <c r="B317" s="64" t="s">
        <v>354</v>
      </c>
      <c r="C317" s="65" t="s">
        <v>4076</v>
      </c>
      <c r="D317" s="66">
        <v>3</v>
      </c>
      <c r="E317" s="67" t="s">
        <v>132</v>
      </c>
      <c r="F317" s="68">
        <v>35</v>
      </c>
      <c r="G317" s="65"/>
      <c r="H317" s="69"/>
      <c r="I317" s="70"/>
      <c r="J317" s="70"/>
      <c r="K317" s="34" t="s">
        <v>65</v>
      </c>
      <c r="L317" s="77">
        <v>317</v>
      </c>
      <c r="M317" s="77"/>
      <c r="N317" s="72"/>
      <c r="O317" s="79" t="s">
        <v>378</v>
      </c>
      <c r="P317" s="81">
        <v>43634.64121527778</v>
      </c>
      <c r="Q317" s="79" t="s">
        <v>605</v>
      </c>
      <c r="R317" s="83" t="s">
        <v>691</v>
      </c>
      <c r="S317" s="79" t="s">
        <v>732</v>
      </c>
      <c r="T317" s="79" t="s">
        <v>773</v>
      </c>
      <c r="U317" s="83" t="s">
        <v>826</v>
      </c>
      <c r="V317" s="83" t="s">
        <v>826</v>
      </c>
      <c r="W317" s="81">
        <v>43634.64121527778</v>
      </c>
      <c r="X317" s="83" t="s">
        <v>1230</v>
      </c>
      <c r="Y317" s="79"/>
      <c r="Z317" s="79"/>
      <c r="AA317" s="85" t="s">
        <v>1601</v>
      </c>
      <c r="AB317" s="79"/>
      <c r="AC317" s="79" t="b">
        <v>0</v>
      </c>
      <c r="AD317" s="79">
        <v>0</v>
      </c>
      <c r="AE317" s="85" t="s">
        <v>1711</v>
      </c>
      <c r="AF317" s="79" t="b">
        <v>0</v>
      </c>
      <c r="AG317" s="79" t="s">
        <v>1727</v>
      </c>
      <c r="AH317" s="79"/>
      <c r="AI317" s="85" t="s">
        <v>1711</v>
      </c>
      <c r="AJ317" s="79" t="b">
        <v>0</v>
      </c>
      <c r="AK317" s="79">
        <v>1</v>
      </c>
      <c r="AL317" s="85" t="s">
        <v>1711</v>
      </c>
      <c r="AM317" s="79" t="s">
        <v>1737</v>
      </c>
      <c r="AN317" s="79" t="b">
        <v>0</v>
      </c>
      <c r="AO317" s="85" t="s">
        <v>1601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1</v>
      </c>
      <c r="BD317" s="48">
        <v>1</v>
      </c>
      <c r="BE317" s="49">
        <v>8.333333333333334</v>
      </c>
      <c r="BF317" s="48">
        <v>0</v>
      </c>
      <c r="BG317" s="49">
        <v>0</v>
      </c>
      <c r="BH317" s="48">
        <v>0</v>
      </c>
      <c r="BI317" s="49">
        <v>0</v>
      </c>
      <c r="BJ317" s="48">
        <v>11</v>
      </c>
      <c r="BK317" s="49">
        <v>91.66666666666667</v>
      </c>
      <c r="BL317" s="48">
        <v>12</v>
      </c>
    </row>
    <row r="318" spans="1:64" ht="15">
      <c r="A318" s="64" t="s">
        <v>332</v>
      </c>
      <c r="B318" s="64" t="s">
        <v>340</v>
      </c>
      <c r="C318" s="65" t="s">
        <v>4076</v>
      </c>
      <c r="D318" s="66">
        <v>3</v>
      </c>
      <c r="E318" s="67" t="s">
        <v>132</v>
      </c>
      <c r="F318" s="68">
        <v>35</v>
      </c>
      <c r="G318" s="65"/>
      <c r="H318" s="69"/>
      <c r="I318" s="70"/>
      <c r="J318" s="70"/>
      <c r="K318" s="34" t="s">
        <v>65</v>
      </c>
      <c r="L318" s="77">
        <v>318</v>
      </c>
      <c r="M318" s="77"/>
      <c r="N318" s="72"/>
      <c r="O318" s="79" t="s">
        <v>378</v>
      </c>
      <c r="P318" s="81">
        <v>43634.64329861111</v>
      </c>
      <c r="Q318" s="79" t="s">
        <v>606</v>
      </c>
      <c r="R318" s="83" t="s">
        <v>691</v>
      </c>
      <c r="S318" s="79" t="s">
        <v>732</v>
      </c>
      <c r="T318" s="79" t="s">
        <v>774</v>
      </c>
      <c r="U318" s="79"/>
      <c r="V318" s="83" t="s">
        <v>928</v>
      </c>
      <c r="W318" s="81">
        <v>43634.64329861111</v>
      </c>
      <c r="X318" s="83" t="s">
        <v>1231</v>
      </c>
      <c r="Y318" s="79"/>
      <c r="Z318" s="79"/>
      <c r="AA318" s="85" t="s">
        <v>1602</v>
      </c>
      <c r="AB318" s="79"/>
      <c r="AC318" s="79" t="b">
        <v>0</v>
      </c>
      <c r="AD318" s="79">
        <v>0</v>
      </c>
      <c r="AE318" s="85" t="s">
        <v>1711</v>
      </c>
      <c r="AF318" s="79" t="b">
        <v>0</v>
      </c>
      <c r="AG318" s="79" t="s">
        <v>1727</v>
      </c>
      <c r="AH318" s="79"/>
      <c r="AI318" s="85" t="s">
        <v>1711</v>
      </c>
      <c r="AJ318" s="79" t="b">
        <v>0</v>
      </c>
      <c r="AK318" s="79">
        <v>1</v>
      </c>
      <c r="AL318" s="85" t="s">
        <v>1601</v>
      </c>
      <c r="AM318" s="79" t="s">
        <v>1753</v>
      </c>
      <c r="AN318" s="79" t="b">
        <v>0</v>
      </c>
      <c r="AO318" s="85" t="s">
        <v>1601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1</v>
      </c>
      <c r="BE318" s="49">
        <v>7.142857142857143</v>
      </c>
      <c r="BF318" s="48">
        <v>0</v>
      </c>
      <c r="BG318" s="49">
        <v>0</v>
      </c>
      <c r="BH318" s="48">
        <v>0</v>
      </c>
      <c r="BI318" s="49">
        <v>0</v>
      </c>
      <c r="BJ318" s="48">
        <v>13</v>
      </c>
      <c r="BK318" s="49">
        <v>92.85714285714286</v>
      </c>
      <c r="BL318" s="48">
        <v>14</v>
      </c>
    </row>
    <row r="319" spans="1:64" ht="15">
      <c r="A319" s="64" t="s">
        <v>332</v>
      </c>
      <c r="B319" s="64" t="s">
        <v>354</v>
      </c>
      <c r="C319" s="65" t="s">
        <v>4083</v>
      </c>
      <c r="D319" s="66">
        <v>10</v>
      </c>
      <c r="E319" s="67" t="s">
        <v>136</v>
      </c>
      <c r="F319" s="68">
        <v>12</v>
      </c>
      <c r="G319" s="65"/>
      <c r="H319" s="69"/>
      <c r="I319" s="70"/>
      <c r="J319" s="70"/>
      <c r="K319" s="34" t="s">
        <v>65</v>
      </c>
      <c r="L319" s="77">
        <v>319</v>
      </c>
      <c r="M319" s="77"/>
      <c r="N319" s="72"/>
      <c r="O319" s="79" t="s">
        <v>378</v>
      </c>
      <c r="P319" s="81">
        <v>43627.65357638889</v>
      </c>
      <c r="Q319" s="79" t="s">
        <v>384</v>
      </c>
      <c r="R319" s="83" t="s">
        <v>678</v>
      </c>
      <c r="S319" s="79" t="s">
        <v>732</v>
      </c>
      <c r="T319" s="79" t="s">
        <v>745</v>
      </c>
      <c r="U319" s="83" t="s">
        <v>782</v>
      </c>
      <c r="V319" s="83" t="s">
        <v>782</v>
      </c>
      <c r="W319" s="81">
        <v>43627.65357638889</v>
      </c>
      <c r="X319" s="83" t="s">
        <v>1232</v>
      </c>
      <c r="Y319" s="79"/>
      <c r="Z319" s="79"/>
      <c r="AA319" s="85" t="s">
        <v>1603</v>
      </c>
      <c r="AB319" s="79"/>
      <c r="AC319" s="79" t="b">
        <v>0</v>
      </c>
      <c r="AD319" s="79">
        <v>0</v>
      </c>
      <c r="AE319" s="85" t="s">
        <v>1711</v>
      </c>
      <c r="AF319" s="79" t="b">
        <v>0</v>
      </c>
      <c r="AG319" s="79" t="s">
        <v>1727</v>
      </c>
      <c r="AH319" s="79"/>
      <c r="AI319" s="85" t="s">
        <v>1711</v>
      </c>
      <c r="AJ319" s="79" t="b">
        <v>0</v>
      </c>
      <c r="AK319" s="79">
        <v>2</v>
      </c>
      <c r="AL319" s="85" t="s">
        <v>1674</v>
      </c>
      <c r="AM319" s="79" t="s">
        <v>1753</v>
      </c>
      <c r="AN319" s="79" t="b">
        <v>0</v>
      </c>
      <c r="AO319" s="85" t="s">
        <v>1674</v>
      </c>
      <c r="AP319" s="79" t="s">
        <v>176</v>
      </c>
      <c r="AQ319" s="79">
        <v>0</v>
      </c>
      <c r="AR319" s="79">
        <v>0</v>
      </c>
      <c r="AS319" s="79"/>
      <c r="AT319" s="79"/>
      <c r="AU319" s="79"/>
      <c r="AV319" s="79"/>
      <c r="AW319" s="79"/>
      <c r="AX319" s="79"/>
      <c r="AY319" s="79"/>
      <c r="AZ319" s="79"/>
      <c r="BA319">
        <v>22</v>
      </c>
      <c r="BB319" s="78" t="str">
        <f>REPLACE(INDEX(GroupVertices[Group],MATCH(Edges[[#This Row],[Vertex 1]],GroupVertices[Vertex],0)),1,1,"")</f>
        <v>3</v>
      </c>
      <c r="BC319" s="78" t="str">
        <f>REPLACE(INDEX(GroupVertices[Group],MATCH(Edges[[#This Row],[Vertex 2]],GroupVertices[Vertex],0)),1,1,"")</f>
        <v>1</v>
      </c>
      <c r="BD319" s="48">
        <v>0</v>
      </c>
      <c r="BE319" s="49">
        <v>0</v>
      </c>
      <c r="BF319" s="48">
        <v>0</v>
      </c>
      <c r="BG319" s="49">
        <v>0</v>
      </c>
      <c r="BH319" s="48">
        <v>0</v>
      </c>
      <c r="BI319" s="49">
        <v>0</v>
      </c>
      <c r="BJ319" s="48">
        <v>10</v>
      </c>
      <c r="BK319" s="49">
        <v>100</v>
      </c>
      <c r="BL319" s="48">
        <v>10</v>
      </c>
    </row>
    <row r="320" spans="1:64" ht="15">
      <c r="A320" s="64" t="s">
        <v>332</v>
      </c>
      <c r="B320" s="64" t="s">
        <v>354</v>
      </c>
      <c r="C320" s="65" t="s">
        <v>4083</v>
      </c>
      <c r="D320" s="66">
        <v>10</v>
      </c>
      <c r="E320" s="67" t="s">
        <v>136</v>
      </c>
      <c r="F320" s="68">
        <v>12</v>
      </c>
      <c r="G320" s="65"/>
      <c r="H320" s="69"/>
      <c r="I320" s="70"/>
      <c r="J320" s="70"/>
      <c r="K320" s="34" t="s">
        <v>65</v>
      </c>
      <c r="L320" s="77">
        <v>320</v>
      </c>
      <c r="M320" s="77"/>
      <c r="N320" s="72"/>
      <c r="O320" s="79" t="s">
        <v>378</v>
      </c>
      <c r="P320" s="81">
        <v>43627.67460648148</v>
      </c>
      <c r="Q320" s="79" t="s">
        <v>607</v>
      </c>
      <c r="R320" s="79"/>
      <c r="S320" s="79"/>
      <c r="T320" s="79"/>
      <c r="U320" s="79"/>
      <c r="V320" s="83" t="s">
        <v>928</v>
      </c>
      <c r="W320" s="81">
        <v>43627.67460648148</v>
      </c>
      <c r="X320" s="83" t="s">
        <v>1233</v>
      </c>
      <c r="Y320" s="79"/>
      <c r="Z320" s="79"/>
      <c r="AA320" s="85" t="s">
        <v>1604</v>
      </c>
      <c r="AB320" s="79"/>
      <c r="AC320" s="79" t="b">
        <v>0</v>
      </c>
      <c r="AD320" s="79">
        <v>0</v>
      </c>
      <c r="AE320" s="85" t="s">
        <v>1711</v>
      </c>
      <c r="AF320" s="79" t="b">
        <v>0</v>
      </c>
      <c r="AG320" s="79" t="s">
        <v>1727</v>
      </c>
      <c r="AH320" s="79"/>
      <c r="AI320" s="85" t="s">
        <v>1711</v>
      </c>
      <c r="AJ320" s="79" t="b">
        <v>0</v>
      </c>
      <c r="AK320" s="79">
        <v>1</v>
      </c>
      <c r="AL320" s="85" t="s">
        <v>1628</v>
      </c>
      <c r="AM320" s="79" t="s">
        <v>1753</v>
      </c>
      <c r="AN320" s="79" t="b">
        <v>0</v>
      </c>
      <c r="AO320" s="85" t="s">
        <v>1628</v>
      </c>
      <c r="AP320" s="79" t="s">
        <v>176</v>
      </c>
      <c r="AQ320" s="79">
        <v>0</v>
      </c>
      <c r="AR320" s="79">
        <v>0</v>
      </c>
      <c r="AS320" s="79"/>
      <c r="AT320" s="79"/>
      <c r="AU320" s="79"/>
      <c r="AV320" s="79"/>
      <c r="AW320" s="79"/>
      <c r="AX320" s="79"/>
      <c r="AY320" s="79"/>
      <c r="AZ320" s="79"/>
      <c r="BA320">
        <v>22</v>
      </c>
      <c r="BB320" s="78" t="str">
        <f>REPLACE(INDEX(GroupVertices[Group],MATCH(Edges[[#This Row],[Vertex 1]],GroupVertices[Vertex],0)),1,1,"")</f>
        <v>3</v>
      </c>
      <c r="BC320" s="78" t="str">
        <f>REPLACE(INDEX(GroupVertices[Group],MATCH(Edges[[#This Row],[Vertex 2]],GroupVertices[Vertex],0)),1,1,"")</f>
        <v>1</v>
      </c>
      <c r="BD320" s="48"/>
      <c r="BE320" s="49"/>
      <c r="BF320" s="48"/>
      <c r="BG320" s="49"/>
      <c r="BH320" s="48"/>
      <c r="BI320" s="49"/>
      <c r="BJ320" s="48"/>
      <c r="BK320" s="49"/>
      <c r="BL320" s="48"/>
    </row>
    <row r="321" spans="1:64" ht="15">
      <c r="A321" s="64" t="s">
        <v>332</v>
      </c>
      <c r="B321" s="64" t="s">
        <v>228</v>
      </c>
      <c r="C321" s="65" t="s">
        <v>4080</v>
      </c>
      <c r="D321" s="66">
        <v>5</v>
      </c>
      <c r="E321" s="67" t="s">
        <v>136</v>
      </c>
      <c r="F321" s="68">
        <v>28.42857142857143</v>
      </c>
      <c r="G321" s="65"/>
      <c r="H321" s="69"/>
      <c r="I321" s="70"/>
      <c r="J321" s="70"/>
      <c r="K321" s="34" t="s">
        <v>65</v>
      </c>
      <c r="L321" s="77">
        <v>321</v>
      </c>
      <c r="M321" s="77"/>
      <c r="N321" s="72"/>
      <c r="O321" s="79" t="s">
        <v>378</v>
      </c>
      <c r="P321" s="81">
        <v>43627.67460648148</v>
      </c>
      <c r="Q321" s="79" t="s">
        <v>607</v>
      </c>
      <c r="R321" s="79"/>
      <c r="S321" s="79"/>
      <c r="T321" s="79"/>
      <c r="U321" s="79"/>
      <c r="V321" s="83" t="s">
        <v>928</v>
      </c>
      <c r="W321" s="81">
        <v>43627.67460648148</v>
      </c>
      <c r="X321" s="83" t="s">
        <v>1233</v>
      </c>
      <c r="Y321" s="79"/>
      <c r="Z321" s="79"/>
      <c r="AA321" s="85" t="s">
        <v>1604</v>
      </c>
      <c r="AB321" s="79"/>
      <c r="AC321" s="79" t="b">
        <v>0</v>
      </c>
      <c r="AD321" s="79">
        <v>0</v>
      </c>
      <c r="AE321" s="85" t="s">
        <v>1711</v>
      </c>
      <c r="AF321" s="79" t="b">
        <v>0</v>
      </c>
      <c r="AG321" s="79" t="s">
        <v>1727</v>
      </c>
      <c r="AH321" s="79"/>
      <c r="AI321" s="85" t="s">
        <v>1711</v>
      </c>
      <c r="AJ321" s="79" t="b">
        <v>0</v>
      </c>
      <c r="AK321" s="79">
        <v>1</v>
      </c>
      <c r="AL321" s="85" t="s">
        <v>1628</v>
      </c>
      <c r="AM321" s="79" t="s">
        <v>1753</v>
      </c>
      <c r="AN321" s="79" t="b">
        <v>0</v>
      </c>
      <c r="AO321" s="85" t="s">
        <v>1628</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24</v>
      </c>
      <c r="BK321" s="49">
        <v>100</v>
      </c>
      <c r="BL321" s="48">
        <v>24</v>
      </c>
    </row>
    <row r="322" spans="1:64" ht="15">
      <c r="A322" s="64" t="s">
        <v>332</v>
      </c>
      <c r="B322" s="64" t="s">
        <v>354</v>
      </c>
      <c r="C322" s="65" t="s">
        <v>4083</v>
      </c>
      <c r="D322" s="66">
        <v>10</v>
      </c>
      <c r="E322" s="67" t="s">
        <v>136</v>
      </c>
      <c r="F322" s="68">
        <v>12</v>
      </c>
      <c r="G322" s="65"/>
      <c r="H322" s="69"/>
      <c r="I322" s="70"/>
      <c r="J322" s="70"/>
      <c r="K322" s="34" t="s">
        <v>65</v>
      </c>
      <c r="L322" s="77">
        <v>322</v>
      </c>
      <c r="M322" s="77"/>
      <c r="N322" s="72"/>
      <c r="O322" s="79" t="s">
        <v>378</v>
      </c>
      <c r="P322" s="81">
        <v>43627.68488425926</v>
      </c>
      <c r="Q322" s="79" t="s">
        <v>555</v>
      </c>
      <c r="R322" s="79"/>
      <c r="S322" s="79"/>
      <c r="T322" s="79" t="s">
        <v>745</v>
      </c>
      <c r="U322" s="79"/>
      <c r="V322" s="83" t="s">
        <v>928</v>
      </c>
      <c r="W322" s="81">
        <v>43627.68488425926</v>
      </c>
      <c r="X322" s="83" t="s">
        <v>1172</v>
      </c>
      <c r="Y322" s="79"/>
      <c r="Z322" s="79"/>
      <c r="AA322" s="85" t="s">
        <v>1543</v>
      </c>
      <c r="AB322" s="79"/>
      <c r="AC322" s="79" t="b">
        <v>0</v>
      </c>
      <c r="AD322" s="79">
        <v>0</v>
      </c>
      <c r="AE322" s="85" t="s">
        <v>1711</v>
      </c>
      <c r="AF322" s="79" t="b">
        <v>0</v>
      </c>
      <c r="AG322" s="79" t="s">
        <v>1727</v>
      </c>
      <c r="AH322" s="79"/>
      <c r="AI322" s="85" t="s">
        <v>1711</v>
      </c>
      <c r="AJ322" s="79" t="b">
        <v>0</v>
      </c>
      <c r="AK322" s="79">
        <v>1</v>
      </c>
      <c r="AL322" s="85" t="s">
        <v>1541</v>
      </c>
      <c r="AM322" s="79" t="s">
        <v>1753</v>
      </c>
      <c r="AN322" s="79" t="b">
        <v>0</v>
      </c>
      <c r="AO322" s="85" t="s">
        <v>1541</v>
      </c>
      <c r="AP322" s="79" t="s">
        <v>176</v>
      </c>
      <c r="AQ322" s="79">
        <v>0</v>
      </c>
      <c r="AR322" s="79">
        <v>0</v>
      </c>
      <c r="AS322" s="79"/>
      <c r="AT322" s="79"/>
      <c r="AU322" s="79"/>
      <c r="AV322" s="79"/>
      <c r="AW322" s="79"/>
      <c r="AX322" s="79"/>
      <c r="AY322" s="79"/>
      <c r="AZ322" s="79"/>
      <c r="BA322">
        <v>22</v>
      </c>
      <c r="BB322" s="78" t="str">
        <f>REPLACE(INDEX(GroupVertices[Group],MATCH(Edges[[#This Row],[Vertex 1]],GroupVertices[Vertex],0)),1,1,"")</f>
        <v>3</v>
      </c>
      <c r="BC322" s="78" t="str">
        <f>REPLACE(INDEX(GroupVertices[Group],MATCH(Edges[[#This Row],[Vertex 2]],GroupVertices[Vertex],0)),1,1,"")</f>
        <v>1</v>
      </c>
      <c r="BD322" s="48">
        <v>0</v>
      </c>
      <c r="BE322" s="49">
        <v>0</v>
      </c>
      <c r="BF322" s="48">
        <v>0</v>
      </c>
      <c r="BG322" s="49">
        <v>0</v>
      </c>
      <c r="BH322" s="48">
        <v>0</v>
      </c>
      <c r="BI322" s="49">
        <v>0</v>
      </c>
      <c r="BJ322" s="48">
        <v>16</v>
      </c>
      <c r="BK322" s="49">
        <v>100</v>
      </c>
      <c r="BL322" s="48">
        <v>16</v>
      </c>
    </row>
    <row r="323" spans="1:64" ht="15">
      <c r="A323" s="64" t="s">
        <v>332</v>
      </c>
      <c r="B323" s="64" t="s">
        <v>354</v>
      </c>
      <c r="C323" s="65" t="s">
        <v>4083</v>
      </c>
      <c r="D323" s="66">
        <v>10</v>
      </c>
      <c r="E323" s="67" t="s">
        <v>136</v>
      </c>
      <c r="F323" s="68">
        <v>12</v>
      </c>
      <c r="G323" s="65"/>
      <c r="H323" s="69"/>
      <c r="I323" s="70"/>
      <c r="J323" s="70"/>
      <c r="K323" s="34" t="s">
        <v>65</v>
      </c>
      <c r="L323" s="77">
        <v>323</v>
      </c>
      <c r="M323" s="77"/>
      <c r="N323" s="72"/>
      <c r="O323" s="79" t="s">
        <v>378</v>
      </c>
      <c r="P323" s="81">
        <v>43627.685162037036</v>
      </c>
      <c r="Q323" s="79" t="s">
        <v>390</v>
      </c>
      <c r="R323" s="79"/>
      <c r="S323" s="79"/>
      <c r="T323" s="79"/>
      <c r="U323" s="79"/>
      <c r="V323" s="83" t="s">
        <v>928</v>
      </c>
      <c r="W323" s="81">
        <v>43627.685162037036</v>
      </c>
      <c r="X323" s="83" t="s">
        <v>1226</v>
      </c>
      <c r="Y323" s="79"/>
      <c r="Z323" s="79"/>
      <c r="AA323" s="85" t="s">
        <v>1597</v>
      </c>
      <c r="AB323" s="79"/>
      <c r="AC323" s="79" t="b">
        <v>0</v>
      </c>
      <c r="AD323" s="79">
        <v>0</v>
      </c>
      <c r="AE323" s="85" t="s">
        <v>1711</v>
      </c>
      <c r="AF323" s="79" t="b">
        <v>0</v>
      </c>
      <c r="AG323" s="79" t="s">
        <v>1727</v>
      </c>
      <c r="AH323" s="79"/>
      <c r="AI323" s="85" t="s">
        <v>1711</v>
      </c>
      <c r="AJ323" s="79" t="b">
        <v>0</v>
      </c>
      <c r="AK323" s="79">
        <v>3</v>
      </c>
      <c r="AL323" s="85" t="s">
        <v>1593</v>
      </c>
      <c r="AM323" s="79" t="s">
        <v>1753</v>
      </c>
      <c r="AN323" s="79" t="b">
        <v>0</v>
      </c>
      <c r="AO323" s="85" t="s">
        <v>1593</v>
      </c>
      <c r="AP323" s="79" t="s">
        <v>176</v>
      </c>
      <c r="AQ323" s="79">
        <v>0</v>
      </c>
      <c r="AR323" s="79">
        <v>0</v>
      </c>
      <c r="AS323" s="79"/>
      <c r="AT323" s="79"/>
      <c r="AU323" s="79"/>
      <c r="AV323" s="79"/>
      <c r="AW323" s="79"/>
      <c r="AX323" s="79"/>
      <c r="AY323" s="79"/>
      <c r="AZ323" s="79"/>
      <c r="BA323">
        <v>22</v>
      </c>
      <c r="BB323" s="78" t="str">
        <f>REPLACE(INDEX(GroupVertices[Group],MATCH(Edges[[#This Row],[Vertex 1]],GroupVertices[Vertex],0)),1,1,"")</f>
        <v>3</v>
      </c>
      <c r="BC323" s="78" t="str">
        <f>REPLACE(INDEX(GroupVertices[Group],MATCH(Edges[[#This Row],[Vertex 2]],GroupVertices[Vertex],0)),1,1,"")</f>
        <v>1</v>
      </c>
      <c r="BD323" s="48">
        <v>0</v>
      </c>
      <c r="BE323" s="49">
        <v>0</v>
      </c>
      <c r="BF323" s="48">
        <v>0</v>
      </c>
      <c r="BG323" s="49">
        <v>0</v>
      </c>
      <c r="BH323" s="48">
        <v>0</v>
      </c>
      <c r="BI323" s="49">
        <v>0</v>
      </c>
      <c r="BJ323" s="48">
        <v>22</v>
      </c>
      <c r="BK323" s="49">
        <v>100</v>
      </c>
      <c r="BL323" s="48">
        <v>22</v>
      </c>
    </row>
    <row r="324" spans="1:64" ht="15">
      <c r="A324" s="64" t="s">
        <v>332</v>
      </c>
      <c r="B324" s="64" t="s">
        <v>354</v>
      </c>
      <c r="C324" s="65" t="s">
        <v>4083</v>
      </c>
      <c r="D324" s="66">
        <v>10</v>
      </c>
      <c r="E324" s="67" t="s">
        <v>136</v>
      </c>
      <c r="F324" s="68">
        <v>12</v>
      </c>
      <c r="G324" s="65"/>
      <c r="H324" s="69"/>
      <c r="I324" s="70"/>
      <c r="J324" s="70"/>
      <c r="K324" s="34" t="s">
        <v>65</v>
      </c>
      <c r="L324" s="77">
        <v>324</v>
      </c>
      <c r="M324" s="77"/>
      <c r="N324" s="72"/>
      <c r="O324" s="79" t="s">
        <v>378</v>
      </c>
      <c r="P324" s="81">
        <v>43627.69517361111</v>
      </c>
      <c r="Q324" s="79" t="s">
        <v>559</v>
      </c>
      <c r="R324" s="79"/>
      <c r="S324" s="79"/>
      <c r="T324" s="79"/>
      <c r="U324" s="79"/>
      <c r="V324" s="83" t="s">
        <v>928</v>
      </c>
      <c r="W324" s="81">
        <v>43627.69517361111</v>
      </c>
      <c r="X324" s="83" t="s">
        <v>1176</v>
      </c>
      <c r="Y324" s="79"/>
      <c r="Z324" s="79"/>
      <c r="AA324" s="85" t="s">
        <v>1547</v>
      </c>
      <c r="AB324" s="79"/>
      <c r="AC324" s="79" t="b">
        <v>0</v>
      </c>
      <c r="AD324" s="79">
        <v>0</v>
      </c>
      <c r="AE324" s="85" t="s">
        <v>1711</v>
      </c>
      <c r="AF324" s="79" t="b">
        <v>0</v>
      </c>
      <c r="AG324" s="79" t="s">
        <v>1727</v>
      </c>
      <c r="AH324" s="79"/>
      <c r="AI324" s="85" t="s">
        <v>1711</v>
      </c>
      <c r="AJ324" s="79" t="b">
        <v>0</v>
      </c>
      <c r="AK324" s="79">
        <v>1</v>
      </c>
      <c r="AL324" s="85" t="s">
        <v>1546</v>
      </c>
      <c r="AM324" s="79" t="s">
        <v>1753</v>
      </c>
      <c r="AN324" s="79" t="b">
        <v>0</v>
      </c>
      <c r="AO324" s="85" t="s">
        <v>1546</v>
      </c>
      <c r="AP324" s="79" t="s">
        <v>176</v>
      </c>
      <c r="AQ324" s="79">
        <v>0</v>
      </c>
      <c r="AR324" s="79">
        <v>0</v>
      </c>
      <c r="AS324" s="79"/>
      <c r="AT324" s="79"/>
      <c r="AU324" s="79"/>
      <c r="AV324" s="79"/>
      <c r="AW324" s="79"/>
      <c r="AX324" s="79"/>
      <c r="AY324" s="79"/>
      <c r="AZ324" s="79"/>
      <c r="BA324">
        <v>22</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332</v>
      </c>
      <c r="B325" s="64" t="s">
        <v>228</v>
      </c>
      <c r="C325" s="65" t="s">
        <v>4080</v>
      </c>
      <c r="D325" s="66">
        <v>5</v>
      </c>
      <c r="E325" s="67" t="s">
        <v>136</v>
      </c>
      <c r="F325" s="68">
        <v>28.42857142857143</v>
      </c>
      <c r="G325" s="65"/>
      <c r="H325" s="69"/>
      <c r="I325" s="70"/>
      <c r="J325" s="70"/>
      <c r="K325" s="34" t="s">
        <v>65</v>
      </c>
      <c r="L325" s="77">
        <v>325</v>
      </c>
      <c r="M325" s="77"/>
      <c r="N325" s="72"/>
      <c r="O325" s="79" t="s">
        <v>378</v>
      </c>
      <c r="P325" s="81">
        <v>43627.69517361111</v>
      </c>
      <c r="Q325" s="79" t="s">
        <v>559</v>
      </c>
      <c r="R325" s="79"/>
      <c r="S325" s="79"/>
      <c r="T325" s="79"/>
      <c r="U325" s="79"/>
      <c r="V325" s="83" t="s">
        <v>928</v>
      </c>
      <c r="W325" s="81">
        <v>43627.69517361111</v>
      </c>
      <c r="X325" s="83" t="s">
        <v>1176</v>
      </c>
      <c r="Y325" s="79"/>
      <c r="Z325" s="79"/>
      <c r="AA325" s="85" t="s">
        <v>1547</v>
      </c>
      <c r="AB325" s="79"/>
      <c r="AC325" s="79" t="b">
        <v>0</v>
      </c>
      <c r="AD325" s="79">
        <v>0</v>
      </c>
      <c r="AE325" s="85" t="s">
        <v>1711</v>
      </c>
      <c r="AF325" s="79" t="b">
        <v>0</v>
      </c>
      <c r="AG325" s="79" t="s">
        <v>1727</v>
      </c>
      <c r="AH325" s="79"/>
      <c r="AI325" s="85" t="s">
        <v>1711</v>
      </c>
      <c r="AJ325" s="79" t="b">
        <v>0</v>
      </c>
      <c r="AK325" s="79">
        <v>1</v>
      </c>
      <c r="AL325" s="85" t="s">
        <v>1546</v>
      </c>
      <c r="AM325" s="79" t="s">
        <v>1753</v>
      </c>
      <c r="AN325" s="79" t="b">
        <v>0</v>
      </c>
      <c r="AO325" s="85" t="s">
        <v>1546</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332</v>
      </c>
      <c r="B326" s="64" t="s">
        <v>354</v>
      </c>
      <c r="C326" s="65" t="s">
        <v>4083</v>
      </c>
      <c r="D326" s="66">
        <v>10</v>
      </c>
      <c r="E326" s="67" t="s">
        <v>136</v>
      </c>
      <c r="F326" s="68">
        <v>12</v>
      </c>
      <c r="G326" s="65"/>
      <c r="H326" s="69"/>
      <c r="I326" s="70"/>
      <c r="J326" s="70"/>
      <c r="K326" s="34" t="s">
        <v>65</v>
      </c>
      <c r="L326" s="77">
        <v>326</v>
      </c>
      <c r="M326" s="77"/>
      <c r="N326" s="72"/>
      <c r="O326" s="79" t="s">
        <v>378</v>
      </c>
      <c r="P326" s="81">
        <v>43627.695231481484</v>
      </c>
      <c r="Q326" s="79" t="s">
        <v>433</v>
      </c>
      <c r="R326" s="79"/>
      <c r="S326" s="79"/>
      <c r="T326" s="79" t="s">
        <v>745</v>
      </c>
      <c r="U326" s="83" t="s">
        <v>787</v>
      </c>
      <c r="V326" s="83" t="s">
        <v>787</v>
      </c>
      <c r="W326" s="81">
        <v>43627.695231481484</v>
      </c>
      <c r="X326" s="83" t="s">
        <v>1234</v>
      </c>
      <c r="Y326" s="79"/>
      <c r="Z326" s="79"/>
      <c r="AA326" s="85" t="s">
        <v>1605</v>
      </c>
      <c r="AB326" s="79"/>
      <c r="AC326" s="79" t="b">
        <v>0</v>
      </c>
      <c r="AD326" s="79">
        <v>0</v>
      </c>
      <c r="AE326" s="85" t="s">
        <v>1711</v>
      </c>
      <c r="AF326" s="79" t="b">
        <v>0</v>
      </c>
      <c r="AG326" s="79" t="s">
        <v>1727</v>
      </c>
      <c r="AH326" s="79"/>
      <c r="AI326" s="85" t="s">
        <v>1711</v>
      </c>
      <c r="AJ326" s="79" t="b">
        <v>0</v>
      </c>
      <c r="AK326" s="79">
        <v>6</v>
      </c>
      <c r="AL326" s="85" t="s">
        <v>1680</v>
      </c>
      <c r="AM326" s="79" t="s">
        <v>1753</v>
      </c>
      <c r="AN326" s="79" t="b">
        <v>0</v>
      </c>
      <c r="AO326" s="85" t="s">
        <v>1680</v>
      </c>
      <c r="AP326" s="79" t="s">
        <v>176</v>
      </c>
      <c r="AQ326" s="79">
        <v>0</v>
      </c>
      <c r="AR326" s="79">
        <v>0</v>
      </c>
      <c r="AS326" s="79"/>
      <c r="AT326" s="79"/>
      <c r="AU326" s="79"/>
      <c r="AV326" s="79"/>
      <c r="AW326" s="79"/>
      <c r="AX326" s="79"/>
      <c r="AY326" s="79"/>
      <c r="AZ326" s="79"/>
      <c r="BA326">
        <v>22</v>
      </c>
      <c r="BB326" s="78" t="str">
        <f>REPLACE(INDEX(GroupVertices[Group],MATCH(Edges[[#This Row],[Vertex 1]],GroupVertices[Vertex],0)),1,1,"")</f>
        <v>3</v>
      </c>
      <c r="BC326" s="78" t="str">
        <f>REPLACE(INDEX(GroupVertices[Group],MATCH(Edges[[#This Row],[Vertex 2]],GroupVertices[Vertex],0)),1,1,"")</f>
        <v>1</v>
      </c>
      <c r="BD326" s="48">
        <v>1</v>
      </c>
      <c r="BE326" s="49">
        <v>6.25</v>
      </c>
      <c r="BF326" s="48">
        <v>0</v>
      </c>
      <c r="BG326" s="49">
        <v>0</v>
      </c>
      <c r="BH326" s="48">
        <v>0</v>
      </c>
      <c r="BI326" s="49">
        <v>0</v>
      </c>
      <c r="BJ326" s="48">
        <v>15</v>
      </c>
      <c r="BK326" s="49">
        <v>93.75</v>
      </c>
      <c r="BL326" s="48">
        <v>16</v>
      </c>
    </row>
    <row r="327" spans="1:64" ht="15">
      <c r="A327" s="64" t="s">
        <v>332</v>
      </c>
      <c r="B327" s="64" t="s">
        <v>354</v>
      </c>
      <c r="C327" s="65" t="s">
        <v>4083</v>
      </c>
      <c r="D327" s="66">
        <v>10</v>
      </c>
      <c r="E327" s="67" t="s">
        <v>136</v>
      </c>
      <c r="F327" s="68">
        <v>12</v>
      </c>
      <c r="G327" s="65"/>
      <c r="H327" s="69"/>
      <c r="I327" s="70"/>
      <c r="J327" s="70"/>
      <c r="K327" s="34" t="s">
        <v>65</v>
      </c>
      <c r="L327" s="77">
        <v>327</v>
      </c>
      <c r="M327" s="77"/>
      <c r="N327" s="72"/>
      <c r="O327" s="79" t="s">
        <v>378</v>
      </c>
      <c r="P327" s="81">
        <v>43627.695381944446</v>
      </c>
      <c r="Q327" s="79" t="s">
        <v>577</v>
      </c>
      <c r="R327" s="79"/>
      <c r="S327" s="79"/>
      <c r="T327" s="79" t="s">
        <v>745</v>
      </c>
      <c r="U327" s="79"/>
      <c r="V327" s="83" t="s">
        <v>928</v>
      </c>
      <c r="W327" s="81">
        <v>43627.695381944446</v>
      </c>
      <c r="X327" s="83" t="s">
        <v>1196</v>
      </c>
      <c r="Y327" s="79"/>
      <c r="Z327" s="79"/>
      <c r="AA327" s="85" t="s">
        <v>1567</v>
      </c>
      <c r="AB327" s="79"/>
      <c r="AC327" s="79" t="b">
        <v>0</v>
      </c>
      <c r="AD327" s="79">
        <v>0</v>
      </c>
      <c r="AE327" s="85" t="s">
        <v>1711</v>
      </c>
      <c r="AF327" s="79" t="b">
        <v>0</v>
      </c>
      <c r="AG327" s="79" t="s">
        <v>1727</v>
      </c>
      <c r="AH327" s="79"/>
      <c r="AI327" s="85" t="s">
        <v>1711</v>
      </c>
      <c r="AJ327" s="79" t="b">
        <v>0</v>
      </c>
      <c r="AK327" s="79">
        <v>1</v>
      </c>
      <c r="AL327" s="85" t="s">
        <v>1562</v>
      </c>
      <c r="AM327" s="79" t="s">
        <v>1753</v>
      </c>
      <c r="AN327" s="79" t="b">
        <v>0</v>
      </c>
      <c r="AO327" s="85" t="s">
        <v>1562</v>
      </c>
      <c r="AP327" s="79" t="s">
        <v>176</v>
      </c>
      <c r="AQ327" s="79">
        <v>0</v>
      </c>
      <c r="AR327" s="79">
        <v>0</v>
      </c>
      <c r="AS327" s="79"/>
      <c r="AT327" s="79"/>
      <c r="AU327" s="79"/>
      <c r="AV327" s="79"/>
      <c r="AW327" s="79"/>
      <c r="AX327" s="79"/>
      <c r="AY327" s="79"/>
      <c r="AZ327" s="79"/>
      <c r="BA327">
        <v>22</v>
      </c>
      <c r="BB327" s="78" t="str">
        <f>REPLACE(INDEX(GroupVertices[Group],MATCH(Edges[[#This Row],[Vertex 1]],GroupVertices[Vertex],0)),1,1,"")</f>
        <v>3</v>
      </c>
      <c r="BC327" s="78" t="str">
        <f>REPLACE(INDEX(GroupVertices[Group],MATCH(Edges[[#This Row],[Vertex 2]],GroupVertices[Vertex],0)),1,1,"")</f>
        <v>1</v>
      </c>
      <c r="BD327" s="48">
        <v>1</v>
      </c>
      <c r="BE327" s="49">
        <v>10</v>
      </c>
      <c r="BF327" s="48">
        <v>0</v>
      </c>
      <c r="BG327" s="49">
        <v>0</v>
      </c>
      <c r="BH327" s="48">
        <v>0</v>
      </c>
      <c r="BI327" s="49">
        <v>0</v>
      </c>
      <c r="BJ327" s="48">
        <v>9</v>
      </c>
      <c r="BK327" s="49">
        <v>90</v>
      </c>
      <c r="BL327" s="48">
        <v>10</v>
      </c>
    </row>
    <row r="328" spans="1:64" ht="15">
      <c r="A328" s="64" t="s">
        <v>332</v>
      </c>
      <c r="B328" s="64" t="s">
        <v>354</v>
      </c>
      <c r="C328" s="65" t="s">
        <v>4083</v>
      </c>
      <c r="D328" s="66">
        <v>10</v>
      </c>
      <c r="E328" s="67" t="s">
        <v>136</v>
      </c>
      <c r="F328" s="68">
        <v>12</v>
      </c>
      <c r="G328" s="65"/>
      <c r="H328" s="69"/>
      <c r="I328" s="70"/>
      <c r="J328" s="70"/>
      <c r="K328" s="34" t="s">
        <v>65</v>
      </c>
      <c r="L328" s="77">
        <v>328</v>
      </c>
      <c r="M328" s="77"/>
      <c r="N328" s="72"/>
      <c r="O328" s="79" t="s">
        <v>378</v>
      </c>
      <c r="P328" s="81">
        <v>43627.70581018519</v>
      </c>
      <c r="Q328" s="79" t="s">
        <v>438</v>
      </c>
      <c r="R328" s="79"/>
      <c r="S328" s="79"/>
      <c r="T328" s="79" t="s">
        <v>745</v>
      </c>
      <c r="U328" s="79"/>
      <c r="V328" s="83" t="s">
        <v>928</v>
      </c>
      <c r="W328" s="81">
        <v>43627.70581018519</v>
      </c>
      <c r="X328" s="83" t="s">
        <v>1235</v>
      </c>
      <c r="Y328" s="79"/>
      <c r="Z328" s="79"/>
      <c r="AA328" s="85" t="s">
        <v>1606</v>
      </c>
      <c r="AB328" s="79"/>
      <c r="AC328" s="79" t="b">
        <v>0</v>
      </c>
      <c r="AD328" s="79">
        <v>0</v>
      </c>
      <c r="AE328" s="85" t="s">
        <v>1711</v>
      </c>
      <c r="AF328" s="79" t="b">
        <v>0</v>
      </c>
      <c r="AG328" s="79" t="s">
        <v>1727</v>
      </c>
      <c r="AH328" s="79"/>
      <c r="AI328" s="85" t="s">
        <v>1711</v>
      </c>
      <c r="AJ328" s="79" t="b">
        <v>0</v>
      </c>
      <c r="AK328" s="79">
        <v>7</v>
      </c>
      <c r="AL328" s="85" t="s">
        <v>1681</v>
      </c>
      <c r="AM328" s="79" t="s">
        <v>1753</v>
      </c>
      <c r="AN328" s="79" t="b">
        <v>0</v>
      </c>
      <c r="AO328" s="85" t="s">
        <v>1681</v>
      </c>
      <c r="AP328" s="79" t="s">
        <v>176</v>
      </c>
      <c r="AQ328" s="79">
        <v>0</v>
      </c>
      <c r="AR328" s="79">
        <v>0</v>
      </c>
      <c r="AS328" s="79"/>
      <c r="AT328" s="79"/>
      <c r="AU328" s="79"/>
      <c r="AV328" s="79"/>
      <c r="AW328" s="79"/>
      <c r="AX328" s="79"/>
      <c r="AY328" s="79"/>
      <c r="AZ328" s="79"/>
      <c r="BA328">
        <v>22</v>
      </c>
      <c r="BB328" s="78" t="str">
        <f>REPLACE(INDEX(GroupVertices[Group],MATCH(Edges[[#This Row],[Vertex 1]],GroupVertices[Vertex],0)),1,1,"")</f>
        <v>3</v>
      </c>
      <c r="BC328" s="78" t="str">
        <f>REPLACE(INDEX(GroupVertices[Group],MATCH(Edges[[#This Row],[Vertex 2]],GroupVertices[Vertex],0)),1,1,"")</f>
        <v>1</v>
      </c>
      <c r="BD328" s="48">
        <v>0</v>
      </c>
      <c r="BE328" s="49">
        <v>0</v>
      </c>
      <c r="BF328" s="48">
        <v>1</v>
      </c>
      <c r="BG328" s="49">
        <v>4.3478260869565215</v>
      </c>
      <c r="BH328" s="48">
        <v>0</v>
      </c>
      <c r="BI328" s="49">
        <v>0</v>
      </c>
      <c r="BJ328" s="48">
        <v>22</v>
      </c>
      <c r="BK328" s="49">
        <v>95.65217391304348</v>
      </c>
      <c r="BL328" s="48">
        <v>23</v>
      </c>
    </row>
    <row r="329" spans="1:64" ht="15">
      <c r="A329" s="64" t="s">
        <v>332</v>
      </c>
      <c r="B329" s="64" t="s">
        <v>354</v>
      </c>
      <c r="C329" s="65" t="s">
        <v>4083</v>
      </c>
      <c r="D329" s="66">
        <v>10</v>
      </c>
      <c r="E329" s="67" t="s">
        <v>136</v>
      </c>
      <c r="F329" s="68">
        <v>12</v>
      </c>
      <c r="G329" s="65"/>
      <c r="H329" s="69"/>
      <c r="I329" s="70"/>
      <c r="J329" s="70"/>
      <c r="K329" s="34" t="s">
        <v>65</v>
      </c>
      <c r="L329" s="77">
        <v>329</v>
      </c>
      <c r="M329" s="77"/>
      <c r="N329" s="72"/>
      <c r="O329" s="79" t="s">
        <v>378</v>
      </c>
      <c r="P329" s="81">
        <v>43627.70586805556</v>
      </c>
      <c r="Q329" s="79" t="s">
        <v>567</v>
      </c>
      <c r="R329" s="79"/>
      <c r="S329" s="79"/>
      <c r="T329" s="79"/>
      <c r="U329" s="79"/>
      <c r="V329" s="83" t="s">
        <v>928</v>
      </c>
      <c r="W329" s="81">
        <v>43627.70586805556</v>
      </c>
      <c r="X329" s="83" t="s">
        <v>1201</v>
      </c>
      <c r="Y329" s="79"/>
      <c r="Z329" s="79"/>
      <c r="AA329" s="85" t="s">
        <v>1572</v>
      </c>
      <c r="AB329" s="79"/>
      <c r="AC329" s="79" t="b">
        <v>0</v>
      </c>
      <c r="AD329" s="79">
        <v>0</v>
      </c>
      <c r="AE329" s="85" t="s">
        <v>1711</v>
      </c>
      <c r="AF329" s="79" t="b">
        <v>0</v>
      </c>
      <c r="AG329" s="79" t="s">
        <v>1727</v>
      </c>
      <c r="AH329" s="79"/>
      <c r="AI329" s="85" t="s">
        <v>1711</v>
      </c>
      <c r="AJ329" s="79" t="b">
        <v>0</v>
      </c>
      <c r="AK329" s="79">
        <v>2</v>
      </c>
      <c r="AL329" s="85" t="s">
        <v>1570</v>
      </c>
      <c r="AM329" s="79" t="s">
        <v>1753</v>
      </c>
      <c r="AN329" s="79" t="b">
        <v>0</v>
      </c>
      <c r="AO329" s="85" t="s">
        <v>1570</v>
      </c>
      <c r="AP329" s="79" t="s">
        <v>176</v>
      </c>
      <c r="AQ329" s="79">
        <v>0</v>
      </c>
      <c r="AR329" s="79">
        <v>0</v>
      </c>
      <c r="AS329" s="79"/>
      <c r="AT329" s="79"/>
      <c r="AU329" s="79"/>
      <c r="AV329" s="79"/>
      <c r="AW329" s="79"/>
      <c r="AX329" s="79"/>
      <c r="AY329" s="79"/>
      <c r="AZ329" s="79"/>
      <c r="BA329">
        <v>22</v>
      </c>
      <c r="BB329" s="78" t="str">
        <f>REPLACE(INDEX(GroupVertices[Group],MATCH(Edges[[#This Row],[Vertex 1]],GroupVertices[Vertex],0)),1,1,"")</f>
        <v>3</v>
      </c>
      <c r="BC329" s="78" t="str">
        <f>REPLACE(INDEX(GroupVertices[Group],MATCH(Edges[[#This Row],[Vertex 2]],GroupVertices[Vertex],0)),1,1,"")</f>
        <v>1</v>
      </c>
      <c r="BD329" s="48">
        <v>1</v>
      </c>
      <c r="BE329" s="49">
        <v>5.2631578947368425</v>
      </c>
      <c r="BF329" s="48">
        <v>0</v>
      </c>
      <c r="BG329" s="49">
        <v>0</v>
      </c>
      <c r="BH329" s="48">
        <v>0</v>
      </c>
      <c r="BI329" s="49">
        <v>0</v>
      </c>
      <c r="BJ329" s="48">
        <v>18</v>
      </c>
      <c r="BK329" s="49">
        <v>94.73684210526316</v>
      </c>
      <c r="BL329" s="48">
        <v>19</v>
      </c>
    </row>
    <row r="330" spans="1:64" ht="15">
      <c r="A330" s="64" t="s">
        <v>332</v>
      </c>
      <c r="B330" s="64" t="s">
        <v>377</v>
      </c>
      <c r="C330" s="65" t="s">
        <v>4076</v>
      </c>
      <c r="D330" s="66">
        <v>3</v>
      </c>
      <c r="E330" s="67" t="s">
        <v>132</v>
      </c>
      <c r="F330" s="68">
        <v>35</v>
      </c>
      <c r="G330" s="65"/>
      <c r="H330" s="69"/>
      <c r="I330" s="70"/>
      <c r="J330" s="70"/>
      <c r="K330" s="34" t="s">
        <v>65</v>
      </c>
      <c r="L330" s="77">
        <v>330</v>
      </c>
      <c r="M330" s="77"/>
      <c r="N330" s="72"/>
      <c r="O330" s="79" t="s">
        <v>378</v>
      </c>
      <c r="P330" s="81">
        <v>43627.705925925926</v>
      </c>
      <c r="Q330" s="79" t="s">
        <v>608</v>
      </c>
      <c r="R330" s="79"/>
      <c r="S330" s="79"/>
      <c r="T330" s="79"/>
      <c r="U330" s="79"/>
      <c r="V330" s="83" t="s">
        <v>928</v>
      </c>
      <c r="W330" s="81">
        <v>43627.705925925926</v>
      </c>
      <c r="X330" s="83" t="s">
        <v>1236</v>
      </c>
      <c r="Y330" s="79"/>
      <c r="Z330" s="79"/>
      <c r="AA330" s="85" t="s">
        <v>1607</v>
      </c>
      <c r="AB330" s="79"/>
      <c r="AC330" s="79" t="b">
        <v>0</v>
      </c>
      <c r="AD330" s="79">
        <v>0</v>
      </c>
      <c r="AE330" s="85" t="s">
        <v>1711</v>
      </c>
      <c r="AF330" s="79" t="b">
        <v>0</v>
      </c>
      <c r="AG330" s="79" t="s">
        <v>1727</v>
      </c>
      <c r="AH330" s="79"/>
      <c r="AI330" s="85" t="s">
        <v>1711</v>
      </c>
      <c r="AJ330" s="79" t="b">
        <v>0</v>
      </c>
      <c r="AK330" s="79">
        <v>1</v>
      </c>
      <c r="AL330" s="85" t="s">
        <v>1633</v>
      </c>
      <c r="AM330" s="79" t="s">
        <v>1753</v>
      </c>
      <c r="AN330" s="79" t="b">
        <v>0</v>
      </c>
      <c r="AO330" s="85" t="s">
        <v>1633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332</v>
      </c>
      <c r="B331" s="64" t="s">
        <v>355</v>
      </c>
      <c r="C331" s="65" t="s">
        <v>4076</v>
      </c>
      <c r="D331" s="66">
        <v>3</v>
      </c>
      <c r="E331" s="67" t="s">
        <v>132</v>
      </c>
      <c r="F331" s="68">
        <v>35</v>
      </c>
      <c r="G331" s="65"/>
      <c r="H331" s="69"/>
      <c r="I331" s="70"/>
      <c r="J331" s="70"/>
      <c r="K331" s="34" t="s">
        <v>65</v>
      </c>
      <c r="L331" s="77">
        <v>331</v>
      </c>
      <c r="M331" s="77"/>
      <c r="N331" s="72"/>
      <c r="O331" s="79" t="s">
        <v>378</v>
      </c>
      <c r="P331" s="81">
        <v>43627.705925925926</v>
      </c>
      <c r="Q331" s="79" t="s">
        <v>608</v>
      </c>
      <c r="R331" s="79"/>
      <c r="S331" s="79"/>
      <c r="T331" s="79"/>
      <c r="U331" s="79"/>
      <c r="V331" s="83" t="s">
        <v>928</v>
      </c>
      <c r="W331" s="81">
        <v>43627.705925925926</v>
      </c>
      <c r="X331" s="83" t="s">
        <v>1236</v>
      </c>
      <c r="Y331" s="79"/>
      <c r="Z331" s="79"/>
      <c r="AA331" s="85" t="s">
        <v>1607</v>
      </c>
      <c r="AB331" s="79"/>
      <c r="AC331" s="79" t="b">
        <v>0</v>
      </c>
      <c r="AD331" s="79">
        <v>0</v>
      </c>
      <c r="AE331" s="85" t="s">
        <v>1711</v>
      </c>
      <c r="AF331" s="79" t="b">
        <v>0</v>
      </c>
      <c r="AG331" s="79" t="s">
        <v>1727</v>
      </c>
      <c r="AH331" s="79"/>
      <c r="AI331" s="85" t="s">
        <v>1711</v>
      </c>
      <c r="AJ331" s="79" t="b">
        <v>0</v>
      </c>
      <c r="AK331" s="79">
        <v>1</v>
      </c>
      <c r="AL331" s="85" t="s">
        <v>1633</v>
      </c>
      <c r="AM331" s="79" t="s">
        <v>1753</v>
      </c>
      <c r="AN331" s="79" t="b">
        <v>0</v>
      </c>
      <c r="AO331" s="85" t="s">
        <v>1633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v>0</v>
      </c>
      <c r="BE331" s="49">
        <v>0</v>
      </c>
      <c r="BF331" s="48">
        <v>1</v>
      </c>
      <c r="BG331" s="49">
        <v>5.882352941176471</v>
      </c>
      <c r="BH331" s="48">
        <v>0</v>
      </c>
      <c r="BI331" s="49">
        <v>0</v>
      </c>
      <c r="BJ331" s="48">
        <v>16</v>
      </c>
      <c r="BK331" s="49">
        <v>94.11764705882354</v>
      </c>
      <c r="BL331" s="48">
        <v>17</v>
      </c>
    </row>
    <row r="332" spans="1:64" ht="15">
      <c r="A332" s="64" t="s">
        <v>332</v>
      </c>
      <c r="B332" s="64" t="s">
        <v>354</v>
      </c>
      <c r="C332" s="65" t="s">
        <v>4083</v>
      </c>
      <c r="D332" s="66">
        <v>10</v>
      </c>
      <c r="E332" s="67" t="s">
        <v>136</v>
      </c>
      <c r="F332" s="68">
        <v>12</v>
      </c>
      <c r="G332" s="65"/>
      <c r="H332" s="69"/>
      <c r="I332" s="70"/>
      <c r="J332" s="70"/>
      <c r="K332" s="34" t="s">
        <v>65</v>
      </c>
      <c r="L332" s="77">
        <v>332</v>
      </c>
      <c r="M332" s="77"/>
      <c r="N332" s="72"/>
      <c r="O332" s="79" t="s">
        <v>378</v>
      </c>
      <c r="P332" s="81">
        <v>43627.705925925926</v>
      </c>
      <c r="Q332" s="79" t="s">
        <v>608</v>
      </c>
      <c r="R332" s="79"/>
      <c r="S332" s="79"/>
      <c r="T332" s="79"/>
      <c r="U332" s="79"/>
      <c r="V332" s="83" t="s">
        <v>928</v>
      </c>
      <c r="W332" s="81">
        <v>43627.705925925926</v>
      </c>
      <c r="X332" s="83" t="s">
        <v>1236</v>
      </c>
      <c r="Y332" s="79"/>
      <c r="Z332" s="79"/>
      <c r="AA332" s="85" t="s">
        <v>1607</v>
      </c>
      <c r="AB332" s="79"/>
      <c r="AC332" s="79" t="b">
        <v>0</v>
      </c>
      <c r="AD332" s="79">
        <v>0</v>
      </c>
      <c r="AE332" s="85" t="s">
        <v>1711</v>
      </c>
      <c r="AF332" s="79" t="b">
        <v>0</v>
      </c>
      <c r="AG332" s="79" t="s">
        <v>1727</v>
      </c>
      <c r="AH332" s="79"/>
      <c r="AI332" s="85" t="s">
        <v>1711</v>
      </c>
      <c r="AJ332" s="79" t="b">
        <v>0</v>
      </c>
      <c r="AK332" s="79">
        <v>1</v>
      </c>
      <c r="AL332" s="85" t="s">
        <v>1633</v>
      </c>
      <c r="AM332" s="79" t="s">
        <v>1753</v>
      </c>
      <c r="AN332" s="79" t="b">
        <v>0</v>
      </c>
      <c r="AO332" s="85" t="s">
        <v>1633</v>
      </c>
      <c r="AP332" s="79" t="s">
        <v>176</v>
      </c>
      <c r="AQ332" s="79">
        <v>0</v>
      </c>
      <c r="AR332" s="79">
        <v>0</v>
      </c>
      <c r="AS332" s="79"/>
      <c r="AT332" s="79"/>
      <c r="AU332" s="79"/>
      <c r="AV332" s="79"/>
      <c r="AW332" s="79"/>
      <c r="AX332" s="79"/>
      <c r="AY332" s="79"/>
      <c r="AZ332" s="79"/>
      <c r="BA332">
        <v>22</v>
      </c>
      <c r="BB332" s="78" t="str">
        <f>REPLACE(INDEX(GroupVertices[Group],MATCH(Edges[[#This Row],[Vertex 1]],GroupVertices[Vertex],0)),1,1,"")</f>
        <v>3</v>
      </c>
      <c r="BC332" s="78" t="str">
        <f>REPLACE(INDEX(GroupVertices[Group],MATCH(Edges[[#This Row],[Vertex 2]],GroupVertices[Vertex],0)),1,1,"")</f>
        <v>1</v>
      </c>
      <c r="BD332" s="48"/>
      <c r="BE332" s="49"/>
      <c r="BF332" s="48"/>
      <c r="BG332" s="49"/>
      <c r="BH332" s="48"/>
      <c r="BI332" s="49"/>
      <c r="BJ332" s="48"/>
      <c r="BK332" s="49"/>
      <c r="BL332" s="48"/>
    </row>
    <row r="333" spans="1:64" ht="15">
      <c r="A333" s="64" t="s">
        <v>332</v>
      </c>
      <c r="B333" s="64" t="s">
        <v>228</v>
      </c>
      <c r="C333" s="65" t="s">
        <v>4080</v>
      </c>
      <c r="D333" s="66">
        <v>5</v>
      </c>
      <c r="E333" s="67" t="s">
        <v>136</v>
      </c>
      <c r="F333" s="68">
        <v>28.42857142857143</v>
      </c>
      <c r="G333" s="65"/>
      <c r="H333" s="69"/>
      <c r="I333" s="70"/>
      <c r="J333" s="70"/>
      <c r="K333" s="34" t="s">
        <v>65</v>
      </c>
      <c r="L333" s="77">
        <v>333</v>
      </c>
      <c r="M333" s="77"/>
      <c r="N333" s="72"/>
      <c r="O333" s="79" t="s">
        <v>378</v>
      </c>
      <c r="P333" s="81">
        <v>43627.705925925926</v>
      </c>
      <c r="Q333" s="79" t="s">
        <v>608</v>
      </c>
      <c r="R333" s="79"/>
      <c r="S333" s="79"/>
      <c r="T333" s="79"/>
      <c r="U333" s="79"/>
      <c r="V333" s="83" t="s">
        <v>928</v>
      </c>
      <c r="W333" s="81">
        <v>43627.705925925926</v>
      </c>
      <c r="X333" s="83" t="s">
        <v>1236</v>
      </c>
      <c r="Y333" s="79"/>
      <c r="Z333" s="79"/>
      <c r="AA333" s="85" t="s">
        <v>1607</v>
      </c>
      <c r="AB333" s="79"/>
      <c r="AC333" s="79" t="b">
        <v>0</v>
      </c>
      <c r="AD333" s="79">
        <v>0</v>
      </c>
      <c r="AE333" s="85" t="s">
        <v>1711</v>
      </c>
      <c r="AF333" s="79" t="b">
        <v>0</v>
      </c>
      <c r="AG333" s="79" t="s">
        <v>1727</v>
      </c>
      <c r="AH333" s="79"/>
      <c r="AI333" s="85" t="s">
        <v>1711</v>
      </c>
      <c r="AJ333" s="79" t="b">
        <v>0</v>
      </c>
      <c r="AK333" s="79">
        <v>1</v>
      </c>
      <c r="AL333" s="85" t="s">
        <v>1633</v>
      </c>
      <c r="AM333" s="79" t="s">
        <v>1753</v>
      </c>
      <c r="AN333" s="79" t="b">
        <v>0</v>
      </c>
      <c r="AO333" s="85" t="s">
        <v>1633</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332</v>
      </c>
      <c r="B334" s="64" t="s">
        <v>354</v>
      </c>
      <c r="C334" s="65" t="s">
        <v>4083</v>
      </c>
      <c r="D334" s="66">
        <v>10</v>
      </c>
      <c r="E334" s="67" t="s">
        <v>136</v>
      </c>
      <c r="F334" s="68">
        <v>12</v>
      </c>
      <c r="G334" s="65"/>
      <c r="H334" s="69"/>
      <c r="I334" s="70"/>
      <c r="J334" s="70"/>
      <c r="K334" s="34" t="s">
        <v>65</v>
      </c>
      <c r="L334" s="77">
        <v>334</v>
      </c>
      <c r="M334" s="77"/>
      <c r="N334" s="72"/>
      <c r="O334" s="79" t="s">
        <v>378</v>
      </c>
      <c r="P334" s="81">
        <v>43627.716203703705</v>
      </c>
      <c r="Q334" s="79" t="s">
        <v>385</v>
      </c>
      <c r="R334" s="79"/>
      <c r="S334" s="79"/>
      <c r="T334" s="79"/>
      <c r="U334" s="79"/>
      <c r="V334" s="83" t="s">
        <v>928</v>
      </c>
      <c r="W334" s="81">
        <v>43627.716203703705</v>
      </c>
      <c r="X334" s="83" t="s">
        <v>1237</v>
      </c>
      <c r="Y334" s="79"/>
      <c r="Z334" s="79"/>
      <c r="AA334" s="85" t="s">
        <v>1608</v>
      </c>
      <c r="AB334" s="79"/>
      <c r="AC334" s="79" t="b">
        <v>0</v>
      </c>
      <c r="AD334" s="79">
        <v>0</v>
      </c>
      <c r="AE334" s="85" t="s">
        <v>1711</v>
      </c>
      <c r="AF334" s="79" t="b">
        <v>0</v>
      </c>
      <c r="AG334" s="79" t="s">
        <v>1727</v>
      </c>
      <c r="AH334" s="79"/>
      <c r="AI334" s="85" t="s">
        <v>1711</v>
      </c>
      <c r="AJ334" s="79" t="b">
        <v>0</v>
      </c>
      <c r="AK334" s="79">
        <v>6</v>
      </c>
      <c r="AL334" s="85" t="s">
        <v>1676</v>
      </c>
      <c r="AM334" s="79" t="s">
        <v>1753</v>
      </c>
      <c r="AN334" s="79" t="b">
        <v>0</v>
      </c>
      <c r="AO334" s="85" t="s">
        <v>1676</v>
      </c>
      <c r="AP334" s="79" t="s">
        <v>176</v>
      </c>
      <c r="AQ334" s="79">
        <v>0</v>
      </c>
      <c r="AR334" s="79">
        <v>0</v>
      </c>
      <c r="AS334" s="79"/>
      <c r="AT334" s="79"/>
      <c r="AU334" s="79"/>
      <c r="AV334" s="79"/>
      <c r="AW334" s="79"/>
      <c r="AX334" s="79"/>
      <c r="AY334" s="79"/>
      <c r="AZ334" s="79"/>
      <c r="BA334">
        <v>22</v>
      </c>
      <c r="BB334" s="78" t="str">
        <f>REPLACE(INDEX(GroupVertices[Group],MATCH(Edges[[#This Row],[Vertex 1]],GroupVertices[Vertex],0)),1,1,"")</f>
        <v>3</v>
      </c>
      <c r="BC334" s="78" t="str">
        <f>REPLACE(INDEX(GroupVertices[Group],MATCH(Edges[[#This Row],[Vertex 2]],GroupVertices[Vertex],0)),1,1,"")</f>
        <v>1</v>
      </c>
      <c r="BD334" s="48">
        <v>0</v>
      </c>
      <c r="BE334" s="49">
        <v>0</v>
      </c>
      <c r="BF334" s="48">
        <v>0</v>
      </c>
      <c r="BG334" s="49">
        <v>0</v>
      </c>
      <c r="BH334" s="48">
        <v>0</v>
      </c>
      <c r="BI334" s="49">
        <v>0</v>
      </c>
      <c r="BJ334" s="48">
        <v>20</v>
      </c>
      <c r="BK334" s="49">
        <v>100</v>
      </c>
      <c r="BL334" s="48">
        <v>20</v>
      </c>
    </row>
    <row r="335" spans="1:64" ht="15">
      <c r="A335" s="64" t="s">
        <v>332</v>
      </c>
      <c r="B335" s="64" t="s">
        <v>354</v>
      </c>
      <c r="C335" s="65" t="s">
        <v>4083</v>
      </c>
      <c r="D335" s="66">
        <v>10</v>
      </c>
      <c r="E335" s="67" t="s">
        <v>136</v>
      </c>
      <c r="F335" s="68">
        <v>12</v>
      </c>
      <c r="G335" s="65"/>
      <c r="H335" s="69"/>
      <c r="I335" s="70"/>
      <c r="J335" s="70"/>
      <c r="K335" s="34" t="s">
        <v>65</v>
      </c>
      <c r="L335" s="77">
        <v>335</v>
      </c>
      <c r="M335" s="77"/>
      <c r="N335" s="72"/>
      <c r="O335" s="79" t="s">
        <v>378</v>
      </c>
      <c r="P335" s="81">
        <v>43627.72644675926</v>
      </c>
      <c r="Q335" s="79" t="s">
        <v>584</v>
      </c>
      <c r="R335" s="79"/>
      <c r="S335" s="79"/>
      <c r="T335" s="79"/>
      <c r="U335" s="79"/>
      <c r="V335" s="83" t="s">
        <v>928</v>
      </c>
      <c r="W335" s="81">
        <v>43627.72644675926</v>
      </c>
      <c r="X335" s="83" t="s">
        <v>1206</v>
      </c>
      <c r="Y335" s="79"/>
      <c r="Z335" s="79"/>
      <c r="AA335" s="85" t="s">
        <v>1577</v>
      </c>
      <c r="AB335" s="79"/>
      <c r="AC335" s="79" t="b">
        <v>0</v>
      </c>
      <c r="AD335" s="79">
        <v>0</v>
      </c>
      <c r="AE335" s="85" t="s">
        <v>1711</v>
      </c>
      <c r="AF335" s="79" t="b">
        <v>0</v>
      </c>
      <c r="AG335" s="79" t="s">
        <v>1727</v>
      </c>
      <c r="AH335" s="79"/>
      <c r="AI335" s="85" t="s">
        <v>1711</v>
      </c>
      <c r="AJ335" s="79" t="b">
        <v>0</v>
      </c>
      <c r="AK335" s="79">
        <v>1</v>
      </c>
      <c r="AL335" s="85" t="s">
        <v>1576</v>
      </c>
      <c r="AM335" s="79" t="s">
        <v>1753</v>
      </c>
      <c r="AN335" s="79" t="b">
        <v>0</v>
      </c>
      <c r="AO335" s="85" t="s">
        <v>1576</v>
      </c>
      <c r="AP335" s="79" t="s">
        <v>176</v>
      </c>
      <c r="AQ335" s="79">
        <v>0</v>
      </c>
      <c r="AR335" s="79">
        <v>0</v>
      </c>
      <c r="AS335" s="79"/>
      <c r="AT335" s="79"/>
      <c r="AU335" s="79"/>
      <c r="AV335" s="79"/>
      <c r="AW335" s="79"/>
      <c r="AX335" s="79"/>
      <c r="AY335" s="79"/>
      <c r="AZ335" s="79"/>
      <c r="BA335">
        <v>22</v>
      </c>
      <c r="BB335" s="78" t="str">
        <f>REPLACE(INDEX(GroupVertices[Group],MATCH(Edges[[#This Row],[Vertex 1]],GroupVertices[Vertex],0)),1,1,"")</f>
        <v>3</v>
      </c>
      <c r="BC335" s="78" t="str">
        <f>REPLACE(INDEX(GroupVertices[Group],MATCH(Edges[[#This Row],[Vertex 2]],GroupVertices[Vertex],0)),1,1,"")</f>
        <v>1</v>
      </c>
      <c r="BD335" s="48"/>
      <c r="BE335" s="49"/>
      <c r="BF335" s="48"/>
      <c r="BG335" s="49"/>
      <c r="BH335" s="48"/>
      <c r="BI335" s="49"/>
      <c r="BJ335" s="48"/>
      <c r="BK335" s="49"/>
      <c r="BL335" s="48"/>
    </row>
    <row r="336" spans="1:64" ht="15">
      <c r="A336" s="64" t="s">
        <v>332</v>
      </c>
      <c r="B336" s="64" t="s">
        <v>354</v>
      </c>
      <c r="C336" s="65" t="s">
        <v>4083</v>
      </c>
      <c r="D336" s="66">
        <v>10</v>
      </c>
      <c r="E336" s="67" t="s">
        <v>136</v>
      </c>
      <c r="F336" s="68">
        <v>12</v>
      </c>
      <c r="G336" s="65"/>
      <c r="H336" s="69"/>
      <c r="I336" s="70"/>
      <c r="J336" s="70"/>
      <c r="K336" s="34" t="s">
        <v>65</v>
      </c>
      <c r="L336" s="77">
        <v>336</v>
      </c>
      <c r="M336" s="77"/>
      <c r="N336" s="72"/>
      <c r="O336" s="79" t="s">
        <v>378</v>
      </c>
      <c r="P336" s="81">
        <v>43627.72659722222</v>
      </c>
      <c r="Q336" s="79" t="s">
        <v>586</v>
      </c>
      <c r="R336" s="79"/>
      <c r="S336" s="79"/>
      <c r="T336" s="79"/>
      <c r="U336" s="79"/>
      <c r="V336" s="83" t="s">
        <v>928</v>
      </c>
      <c r="W336" s="81">
        <v>43627.72659722222</v>
      </c>
      <c r="X336" s="83" t="s">
        <v>1208</v>
      </c>
      <c r="Y336" s="79"/>
      <c r="Z336" s="79"/>
      <c r="AA336" s="85" t="s">
        <v>1579</v>
      </c>
      <c r="AB336" s="79"/>
      <c r="AC336" s="79" t="b">
        <v>0</v>
      </c>
      <c r="AD336" s="79">
        <v>0</v>
      </c>
      <c r="AE336" s="85" t="s">
        <v>1711</v>
      </c>
      <c r="AF336" s="79" t="b">
        <v>0</v>
      </c>
      <c r="AG336" s="79" t="s">
        <v>1727</v>
      </c>
      <c r="AH336" s="79"/>
      <c r="AI336" s="85" t="s">
        <v>1711</v>
      </c>
      <c r="AJ336" s="79" t="b">
        <v>0</v>
      </c>
      <c r="AK336" s="79">
        <v>1</v>
      </c>
      <c r="AL336" s="85" t="s">
        <v>1578</v>
      </c>
      <c r="AM336" s="79" t="s">
        <v>1753</v>
      </c>
      <c r="AN336" s="79" t="b">
        <v>0</v>
      </c>
      <c r="AO336" s="85" t="s">
        <v>1578</v>
      </c>
      <c r="AP336" s="79" t="s">
        <v>176</v>
      </c>
      <c r="AQ336" s="79">
        <v>0</v>
      </c>
      <c r="AR336" s="79">
        <v>0</v>
      </c>
      <c r="AS336" s="79"/>
      <c r="AT336" s="79"/>
      <c r="AU336" s="79"/>
      <c r="AV336" s="79"/>
      <c r="AW336" s="79"/>
      <c r="AX336" s="79"/>
      <c r="AY336" s="79"/>
      <c r="AZ336" s="79"/>
      <c r="BA336">
        <v>22</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332</v>
      </c>
      <c r="B337" s="64" t="s">
        <v>354</v>
      </c>
      <c r="C337" s="65" t="s">
        <v>4083</v>
      </c>
      <c r="D337" s="66">
        <v>10</v>
      </c>
      <c r="E337" s="67" t="s">
        <v>136</v>
      </c>
      <c r="F337" s="68">
        <v>12</v>
      </c>
      <c r="G337" s="65"/>
      <c r="H337" s="69"/>
      <c r="I337" s="70"/>
      <c r="J337" s="70"/>
      <c r="K337" s="34" t="s">
        <v>65</v>
      </c>
      <c r="L337" s="77">
        <v>337</v>
      </c>
      <c r="M337" s="77"/>
      <c r="N337" s="72"/>
      <c r="O337" s="79" t="s">
        <v>378</v>
      </c>
      <c r="P337" s="81">
        <v>43627.73684027778</v>
      </c>
      <c r="Q337" s="79" t="s">
        <v>593</v>
      </c>
      <c r="R337" s="79"/>
      <c r="S337" s="79"/>
      <c r="T337" s="79"/>
      <c r="U337" s="79"/>
      <c r="V337" s="83" t="s">
        <v>928</v>
      </c>
      <c r="W337" s="81">
        <v>43627.73684027778</v>
      </c>
      <c r="X337" s="83" t="s">
        <v>1215</v>
      </c>
      <c r="Y337" s="79"/>
      <c r="Z337" s="79"/>
      <c r="AA337" s="85" t="s">
        <v>1586</v>
      </c>
      <c r="AB337" s="79"/>
      <c r="AC337" s="79" t="b">
        <v>0</v>
      </c>
      <c r="AD337" s="79">
        <v>0</v>
      </c>
      <c r="AE337" s="85" t="s">
        <v>1711</v>
      </c>
      <c r="AF337" s="79" t="b">
        <v>0</v>
      </c>
      <c r="AG337" s="79" t="s">
        <v>1727</v>
      </c>
      <c r="AH337" s="79"/>
      <c r="AI337" s="85" t="s">
        <v>1711</v>
      </c>
      <c r="AJ337" s="79" t="b">
        <v>0</v>
      </c>
      <c r="AK337" s="79">
        <v>1</v>
      </c>
      <c r="AL337" s="85" t="s">
        <v>1585</v>
      </c>
      <c r="AM337" s="79" t="s">
        <v>1753</v>
      </c>
      <c r="AN337" s="79" t="b">
        <v>0</v>
      </c>
      <c r="AO337" s="85" t="s">
        <v>1585</v>
      </c>
      <c r="AP337" s="79" t="s">
        <v>176</v>
      </c>
      <c r="AQ337" s="79">
        <v>0</v>
      </c>
      <c r="AR337" s="79">
        <v>0</v>
      </c>
      <c r="AS337" s="79"/>
      <c r="AT337" s="79"/>
      <c r="AU337" s="79"/>
      <c r="AV337" s="79"/>
      <c r="AW337" s="79"/>
      <c r="AX337" s="79"/>
      <c r="AY337" s="79"/>
      <c r="AZ337" s="79"/>
      <c r="BA337">
        <v>22</v>
      </c>
      <c r="BB337" s="78" t="str">
        <f>REPLACE(INDEX(GroupVertices[Group],MATCH(Edges[[#This Row],[Vertex 1]],GroupVertices[Vertex],0)),1,1,"")</f>
        <v>3</v>
      </c>
      <c r="BC337" s="78" t="str">
        <f>REPLACE(INDEX(GroupVertices[Group],MATCH(Edges[[#This Row],[Vertex 2]],GroupVertices[Vertex],0)),1,1,"")</f>
        <v>1</v>
      </c>
      <c r="BD337" s="48"/>
      <c r="BE337" s="49"/>
      <c r="BF337" s="48"/>
      <c r="BG337" s="49"/>
      <c r="BH337" s="48"/>
      <c r="BI337" s="49"/>
      <c r="BJ337" s="48"/>
      <c r="BK337" s="49"/>
      <c r="BL337" s="48"/>
    </row>
    <row r="338" spans="1:64" ht="15">
      <c r="A338" s="64" t="s">
        <v>332</v>
      </c>
      <c r="B338" s="64" t="s">
        <v>354</v>
      </c>
      <c r="C338" s="65" t="s">
        <v>4083</v>
      </c>
      <c r="D338" s="66">
        <v>10</v>
      </c>
      <c r="E338" s="67" t="s">
        <v>136</v>
      </c>
      <c r="F338" s="68">
        <v>12</v>
      </c>
      <c r="G338" s="65"/>
      <c r="H338" s="69"/>
      <c r="I338" s="70"/>
      <c r="J338" s="70"/>
      <c r="K338" s="34" t="s">
        <v>65</v>
      </c>
      <c r="L338" s="77">
        <v>338</v>
      </c>
      <c r="M338" s="77"/>
      <c r="N338" s="72"/>
      <c r="O338" s="79" t="s">
        <v>378</v>
      </c>
      <c r="P338" s="81">
        <v>43627.73715277778</v>
      </c>
      <c r="Q338" s="79" t="s">
        <v>594</v>
      </c>
      <c r="R338" s="79"/>
      <c r="S338" s="79"/>
      <c r="T338" s="79" t="s">
        <v>745</v>
      </c>
      <c r="U338" s="79"/>
      <c r="V338" s="83" t="s">
        <v>928</v>
      </c>
      <c r="W338" s="81">
        <v>43627.73715277778</v>
      </c>
      <c r="X338" s="83" t="s">
        <v>1216</v>
      </c>
      <c r="Y338" s="79"/>
      <c r="Z338" s="79"/>
      <c r="AA338" s="85" t="s">
        <v>1587</v>
      </c>
      <c r="AB338" s="79"/>
      <c r="AC338" s="79" t="b">
        <v>0</v>
      </c>
      <c r="AD338" s="79">
        <v>0</v>
      </c>
      <c r="AE338" s="85" t="s">
        <v>1711</v>
      </c>
      <c r="AF338" s="79" t="b">
        <v>0</v>
      </c>
      <c r="AG338" s="79" t="s">
        <v>1727</v>
      </c>
      <c r="AH338" s="79"/>
      <c r="AI338" s="85" t="s">
        <v>1711</v>
      </c>
      <c r="AJ338" s="79" t="b">
        <v>0</v>
      </c>
      <c r="AK338" s="79">
        <v>1</v>
      </c>
      <c r="AL338" s="85" t="s">
        <v>1584</v>
      </c>
      <c r="AM338" s="79" t="s">
        <v>1753</v>
      </c>
      <c r="AN338" s="79" t="b">
        <v>0</v>
      </c>
      <c r="AO338" s="85" t="s">
        <v>1584</v>
      </c>
      <c r="AP338" s="79" t="s">
        <v>176</v>
      </c>
      <c r="AQ338" s="79">
        <v>0</v>
      </c>
      <c r="AR338" s="79">
        <v>0</v>
      </c>
      <c r="AS338" s="79"/>
      <c r="AT338" s="79"/>
      <c r="AU338" s="79"/>
      <c r="AV338" s="79"/>
      <c r="AW338" s="79"/>
      <c r="AX338" s="79"/>
      <c r="AY338" s="79"/>
      <c r="AZ338" s="79"/>
      <c r="BA338">
        <v>22</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332</v>
      </c>
      <c r="B339" s="64" t="s">
        <v>354</v>
      </c>
      <c r="C339" s="65" t="s">
        <v>4083</v>
      </c>
      <c r="D339" s="66">
        <v>10</v>
      </c>
      <c r="E339" s="67" t="s">
        <v>136</v>
      </c>
      <c r="F339" s="68">
        <v>12</v>
      </c>
      <c r="G339" s="65"/>
      <c r="H339" s="69"/>
      <c r="I339" s="70"/>
      <c r="J339" s="70"/>
      <c r="K339" s="34" t="s">
        <v>65</v>
      </c>
      <c r="L339" s="77">
        <v>339</v>
      </c>
      <c r="M339" s="77"/>
      <c r="N339" s="72"/>
      <c r="O339" s="79" t="s">
        <v>378</v>
      </c>
      <c r="P339" s="81">
        <v>43627.74752314815</v>
      </c>
      <c r="Q339" s="79" t="s">
        <v>437</v>
      </c>
      <c r="R339" s="79"/>
      <c r="S339" s="79"/>
      <c r="T339" s="79"/>
      <c r="U339" s="79"/>
      <c r="V339" s="83" t="s">
        <v>928</v>
      </c>
      <c r="W339" s="81">
        <v>43627.74752314815</v>
      </c>
      <c r="X339" s="83" t="s">
        <v>1218</v>
      </c>
      <c r="Y339" s="79"/>
      <c r="Z339" s="79"/>
      <c r="AA339" s="85" t="s">
        <v>1589</v>
      </c>
      <c r="AB339" s="79"/>
      <c r="AC339" s="79" t="b">
        <v>0</v>
      </c>
      <c r="AD339" s="79">
        <v>0</v>
      </c>
      <c r="AE339" s="85" t="s">
        <v>1711</v>
      </c>
      <c r="AF339" s="79" t="b">
        <v>0</v>
      </c>
      <c r="AG339" s="79" t="s">
        <v>1727</v>
      </c>
      <c r="AH339" s="79"/>
      <c r="AI339" s="85" t="s">
        <v>1711</v>
      </c>
      <c r="AJ339" s="79" t="b">
        <v>0</v>
      </c>
      <c r="AK339" s="79">
        <v>2</v>
      </c>
      <c r="AL339" s="85" t="s">
        <v>1588</v>
      </c>
      <c r="AM339" s="79" t="s">
        <v>1753</v>
      </c>
      <c r="AN339" s="79" t="b">
        <v>0</v>
      </c>
      <c r="AO339" s="85" t="s">
        <v>1588</v>
      </c>
      <c r="AP339" s="79" t="s">
        <v>176</v>
      </c>
      <c r="AQ339" s="79">
        <v>0</v>
      </c>
      <c r="AR339" s="79">
        <v>0</v>
      </c>
      <c r="AS339" s="79"/>
      <c r="AT339" s="79"/>
      <c r="AU339" s="79"/>
      <c r="AV339" s="79"/>
      <c r="AW339" s="79"/>
      <c r="AX339" s="79"/>
      <c r="AY339" s="79"/>
      <c r="AZ339" s="79"/>
      <c r="BA339">
        <v>22</v>
      </c>
      <c r="BB339" s="78" t="str">
        <f>REPLACE(INDEX(GroupVertices[Group],MATCH(Edges[[#This Row],[Vertex 1]],GroupVertices[Vertex],0)),1,1,"")</f>
        <v>3</v>
      </c>
      <c r="BC339" s="78" t="str">
        <f>REPLACE(INDEX(GroupVertices[Group],MATCH(Edges[[#This Row],[Vertex 2]],GroupVertices[Vertex],0)),1,1,"")</f>
        <v>1</v>
      </c>
      <c r="BD339" s="48">
        <v>0</v>
      </c>
      <c r="BE339" s="49">
        <v>0</v>
      </c>
      <c r="BF339" s="48">
        <v>0</v>
      </c>
      <c r="BG339" s="49">
        <v>0</v>
      </c>
      <c r="BH339" s="48">
        <v>0</v>
      </c>
      <c r="BI339" s="49">
        <v>0</v>
      </c>
      <c r="BJ339" s="48">
        <v>21</v>
      </c>
      <c r="BK339" s="49">
        <v>100</v>
      </c>
      <c r="BL339" s="48">
        <v>21</v>
      </c>
    </row>
    <row r="340" spans="1:64" ht="15">
      <c r="A340" s="64" t="s">
        <v>332</v>
      </c>
      <c r="B340" s="64" t="s">
        <v>354</v>
      </c>
      <c r="C340" s="65" t="s">
        <v>4083</v>
      </c>
      <c r="D340" s="66">
        <v>10</v>
      </c>
      <c r="E340" s="67" t="s">
        <v>136</v>
      </c>
      <c r="F340" s="68">
        <v>12</v>
      </c>
      <c r="G340" s="65"/>
      <c r="H340" s="69"/>
      <c r="I340" s="70"/>
      <c r="J340" s="70"/>
      <c r="K340" s="34" t="s">
        <v>65</v>
      </c>
      <c r="L340" s="77">
        <v>340</v>
      </c>
      <c r="M340" s="77"/>
      <c r="N340" s="72"/>
      <c r="O340" s="79" t="s">
        <v>378</v>
      </c>
      <c r="P340" s="81">
        <v>43627.74762731481</v>
      </c>
      <c r="Q340" s="79" t="s">
        <v>436</v>
      </c>
      <c r="R340" s="79"/>
      <c r="S340" s="79"/>
      <c r="T340" s="79"/>
      <c r="U340" s="79"/>
      <c r="V340" s="83" t="s">
        <v>928</v>
      </c>
      <c r="W340" s="81">
        <v>43627.74762731481</v>
      </c>
      <c r="X340" s="83" t="s">
        <v>1227</v>
      </c>
      <c r="Y340" s="79"/>
      <c r="Z340" s="79"/>
      <c r="AA340" s="85" t="s">
        <v>1598</v>
      </c>
      <c r="AB340" s="79"/>
      <c r="AC340" s="79" t="b">
        <v>0</v>
      </c>
      <c r="AD340" s="79">
        <v>0</v>
      </c>
      <c r="AE340" s="85" t="s">
        <v>1711</v>
      </c>
      <c r="AF340" s="79" t="b">
        <v>0</v>
      </c>
      <c r="AG340" s="79" t="s">
        <v>1727</v>
      </c>
      <c r="AH340" s="79"/>
      <c r="AI340" s="85" t="s">
        <v>1711</v>
      </c>
      <c r="AJ340" s="79" t="b">
        <v>0</v>
      </c>
      <c r="AK340" s="79">
        <v>2</v>
      </c>
      <c r="AL340" s="85" t="s">
        <v>1591</v>
      </c>
      <c r="AM340" s="79" t="s">
        <v>1753</v>
      </c>
      <c r="AN340" s="79" t="b">
        <v>0</v>
      </c>
      <c r="AO340" s="85" t="s">
        <v>1591</v>
      </c>
      <c r="AP340" s="79" t="s">
        <v>176</v>
      </c>
      <c r="AQ340" s="79">
        <v>0</v>
      </c>
      <c r="AR340" s="79">
        <v>0</v>
      </c>
      <c r="AS340" s="79"/>
      <c r="AT340" s="79"/>
      <c r="AU340" s="79"/>
      <c r="AV340" s="79"/>
      <c r="AW340" s="79"/>
      <c r="AX340" s="79"/>
      <c r="AY340" s="79"/>
      <c r="AZ340" s="79"/>
      <c r="BA340">
        <v>22</v>
      </c>
      <c r="BB340" s="78" t="str">
        <f>REPLACE(INDEX(GroupVertices[Group],MATCH(Edges[[#This Row],[Vertex 1]],GroupVertices[Vertex],0)),1,1,"")</f>
        <v>3</v>
      </c>
      <c r="BC340" s="78" t="str">
        <f>REPLACE(INDEX(GroupVertices[Group],MATCH(Edges[[#This Row],[Vertex 2]],GroupVertices[Vertex],0)),1,1,"")</f>
        <v>1</v>
      </c>
      <c r="BD340" s="48">
        <v>0</v>
      </c>
      <c r="BE340" s="49">
        <v>0</v>
      </c>
      <c r="BF340" s="48">
        <v>0</v>
      </c>
      <c r="BG340" s="49">
        <v>0</v>
      </c>
      <c r="BH340" s="48">
        <v>0</v>
      </c>
      <c r="BI340" s="49">
        <v>0</v>
      </c>
      <c r="BJ340" s="48">
        <v>20</v>
      </c>
      <c r="BK340" s="49">
        <v>100</v>
      </c>
      <c r="BL340" s="48">
        <v>20</v>
      </c>
    </row>
    <row r="341" spans="1:64" ht="15">
      <c r="A341" s="64" t="s">
        <v>332</v>
      </c>
      <c r="B341" s="64" t="s">
        <v>354</v>
      </c>
      <c r="C341" s="65" t="s">
        <v>4083</v>
      </c>
      <c r="D341" s="66">
        <v>10</v>
      </c>
      <c r="E341" s="67" t="s">
        <v>136</v>
      </c>
      <c r="F341" s="68">
        <v>12</v>
      </c>
      <c r="G341" s="65"/>
      <c r="H341" s="69"/>
      <c r="I341" s="70"/>
      <c r="J341" s="70"/>
      <c r="K341" s="34" t="s">
        <v>65</v>
      </c>
      <c r="L341" s="77">
        <v>341</v>
      </c>
      <c r="M341" s="77"/>
      <c r="N341" s="72"/>
      <c r="O341" s="79" t="s">
        <v>378</v>
      </c>
      <c r="P341" s="81">
        <v>43632.685011574074</v>
      </c>
      <c r="Q341" s="79" t="s">
        <v>604</v>
      </c>
      <c r="R341" s="79"/>
      <c r="S341" s="79"/>
      <c r="T341" s="79" t="s">
        <v>772</v>
      </c>
      <c r="U341" s="79"/>
      <c r="V341" s="83" t="s">
        <v>928</v>
      </c>
      <c r="W341" s="81">
        <v>43632.685011574074</v>
      </c>
      <c r="X341" s="83" t="s">
        <v>1229</v>
      </c>
      <c r="Y341" s="79"/>
      <c r="Z341" s="79"/>
      <c r="AA341" s="85" t="s">
        <v>1600</v>
      </c>
      <c r="AB341" s="79"/>
      <c r="AC341" s="79" t="b">
        <v>0</v>
      </c>
      <c r="AD341" s="79">
        <v>0</v>
      </c>
      <c r="AE341" s="85" t="s">
        <v>1711</v>
      </c>
      <c r="AF341" s="79" t="b">
        <v>0</v>
      </c>
      <c r="AG341" s="79" t="s">
        <v>1727</v>
      </c>
      <c r="AH341" s="79"/>
      <c r="AI341" s="85" t="s">
        <v>1711</v>
      </c>
      <c r="AJ341" s="79" t="b">
        <v>0</v>
      </c>
      <c r="AK341" s="79">
        <v>1</v>
      </c>
      <c r="AL341" s="85" t="s">
        <v>1599</v>
      </c>
      <c r="AM341" s="79" t="s">
        <v>1753</v>
      </c>
      <c r="AN341" s="79" t="b">
        <v>0</v>
      </c>
      <c r="AO341" s="85" t="s">
        <v>1599</v>
      </c>
      <c r="AP341" s="79" t="s">
        <v>176</v>
      </c>
      <c r="AQ341" s="79">
        <v>0</v>
      </c>
      <c r="AR341" s="79">
        <v>0</v>
      </c>
      <c r="AS341" s="79"/>
      <c r="AT341" s="79"/>
      <c r="AU341" s="79"/>
      <c r="AV341" s="79"/>
      <c r="AW341" s="79"/>
      <c r="AX341" s="79"/>
      <c r="AY341" s="79"/>
      <c r="AZ341" s="79"/>
      <c r="BA341">
        <v>22</v>
      </c>
      <c r="BB341" s="78" t="str">
        <f>REPLACE(INDEX(GroupVertices[Group],MATCH(Edges[[#This Row],[Vertex 1]],GroupVertices[Vertex],0)),1,1,"")</f>
        <v>3</v>
      </c>
      <c r="BC341" s="78" t="str">
        <f>REPLACE(INDEX(GroupVertices[Group],MATCH(Edges[[#This Row],[Vertex 2]],GroupVertices[Vertex],0)),1,1,"")</f>
        <v>1</v>
      </c>
      <c r="BD341" s="48"/>
      <c r="BE341" s="49"/>
      <c r="BF341" s="48"/>
      <c r="BG341" s="49"/>
      <c r="BH341" s="48"/>
      <c r="BI341" s="49"/>
      <c r="BJ341" s="48"/>
      <c r="BK341" s="49"/>
      <c r="BL341" s="48"/>
    </row>
    <row r="342" spans="1:64" ht="15">
      <c r="A342" s="64" t="s">
        <v>332</v>
      </c>
      <c r="B342" s="64" t="s">
        <v>354</v>
      </c>
      <c r="C342" s="65" t="s">
        <v>4083</v>
      </c>
      <c r="D342" s="66">
        <v>10</v>
      </c>
      <c r="E342" s="67" t="s">
        <v>136</v>
      </c>
      <c r="F342" s="68">
        <v>12</v>
      </c>
      <c r="G342" s="65"/>
      <c r="H342" s="69"/>
      <c r="I342" s="70"/>
      <c r="J342" s="70"/>
      <c r="K342" s="34" t="s">
        <v>65</v>
      </c>
      <c r="L342" s="77">
        <v>342</v>
      </c>
      <c r="M342" s="77"/>
      <c r="N342" s="72"/>
      <c r="O342" s="79" t="s">
        <v>378</v>
      </c>
      <c r="P342" s="81">
        <v>43634.64329861111</v>
      </c>
      <c r="Q342" s="79" t="s">
        <v>606</v>
      </c>
      <c r="R342" s="83" t="s">
        <v>691</v>
      </c>
      <c r="S342" s="79" t="s">
        <v>732</v>
      </c>
      <c r="T342" s="79" t="s">
        <v>774</v>
      </c>
      <c r="U342" s="79"/>
      <c r="V342" s="83" t="s">
        <v>928</v>
      </c>
      <c r="W342" s="81">
        <v>43634.64329861111</v>
      </c>
      <c r="X342" s="83" t="s">
        <v>1231</v>
      </c>
      <c r="Y342" s="79"/>
      <c r="Z342" s="79"/>
      <c r="AA342" s="85" t="s">
        <v>1602</v>
      </c>
      <c r="AB342" s="79"/>
      <c r="AC342" s="79" t="b">
        <v>0</v>
      </c>
      <c r="AD342" s="79">
        <v>0</v>
      </c>
      <c r="AE342" s="85" t="s">
        <v>1711</v>
      </c>
      <c r="AF342" s="79" t="b">
        <v>0</v>
      </c>
      <c r="AG342" s="79" t="s">
        <v>1727</v>
      </c>
      <c r="AH342" s="79"/>
      <c r="AI342" s="85" t="s">
        <v>1711</v>
      </c>
      <c r="AJ342" s="79" t="b">
        <v>0</v>
      </c>
      <c r="AK342" s="79">
        <v>1</v>
      </c>
      <c r="AL342" s="85" t="s">
        <v>1601</v>
      </c>
      <c r="AM342" s="79" t="s">
        <v>1753</v>
      </c>
      <c r="AN342" s="79" t="b">
        <v>0</v>
      </c>
      <c r="AO342" s="85" t="s">
        <v>1601</v>
      </c>
      <c r="AP342" s="79" t="s">
        <v>176</v>
      </c>
      <c r="AQ342" s="79">
        <v>0</v>
      </c>
      <c r="AR342" s="79">
        <v>0</v>
      </c>
      <c r="AS342" s="79"/>
      <c r="AT342" s="79"/>
      <c r="AU342" s="79"/>
      <c r="AV342" s="79"/>
      <c r="AW342" s="79"/>
      <c r="AX342" s="79"/>
      <c r="AY342" s="79"/>
      <c r="AZ342" s="79"/>
      <c r="BA342">
        <v>22</v>
      </c>
      <c r="BB342" s="78" t="str">
        <f>REPLACE(INDEX(GroupVertices[Group],MATCH(Edges[[#This Row],[Vertex 1]],GroupVertices[Vertex],0)),1,1,"")</f>
        <v>3</v>
      </c>
      <c r="BC342" s="78" t="str">
        <f>REPLACE(INDEX(GroupVertices[Group],MATCH(Edges[[#This Row],[Vertex 2]],GroupVertices[Vertex],0)),1,1,"")</f>
        <v>1</v>
      </c>
      <c r="BD342" s="48"/>
      <c r="BE342" s="49"/>
      <c r="BF342" s="48"/>
      <c r="BG342" s="49"/>
      <c r="BH342" s="48"/>
      <c r="BI342" s="49"/>
      <c r="BJ342" s="48"/>
      <c r="BK342" s="49"/>
      <c r="BL342" s="48"/>
    </row>
    <row r="343" spans="1:64" ht="15">
      <c r="A343" s="64" t="s">
        <v>332</v>
      </c>
      <c r="B343" s="64" t="s">
        <v>354</v>
      </c>
      <c r="C343" s="65" t="s">
        <v>4083</v>
      </c>
      <c r="D343" s="66">
        <v>10</v>
      </c>
      <c r="E343" s="67" t="s">
        <v>136</v>
      </c>
      <c r="F343" s="68">
        <v>12</v>
      </c>
      <c r="G343" s="65"/>
      <c r="H343" s="69"/>
      <c r="I343" s="70"/>
      <c r="J343" s="70"/>
      <c r="K343" s="34" t="s">
        <v>65</v>
      </c>
      <c r="L343" s="77">
        <v>343</v>
      </c>
      <c r="M343" s="77"/>
      <c r="N343" s="72"/>
      <c r="O343" s="79" t="s">
        <v>378</v>
      </c>
      <c r="P343" s="81">
        <v>43634.80978009259</v>
      </c>
      <c r="Q343" s="79" t="s">
        <v>508</v>
      </c>
      <c r="R343" s="79"/>
      <c r="S343" s="79"/>
      <c r="T343" s="79" t="s">
        <v>745</v>
      </c>
      <c r="U343" s="79"/>
      <c r="V343" s="83" t="s">
        <v>928</v>
      </c>
      <c r="W343" s="81">
        <v>43634.80978009259</v>
      </c>
      <c r="X343" s="83" t="s">
        <v>1238</v>
      </c>
      <c r="Y343" s="79"/>
      <c r="Z343" s="79"/>
      <c r="AA343" s="85" t="s">
        <v>1609</v>
      </c>
      <c r="AB343" s="79"/>
      <c r="AC343" s="79" t="b">
        <v>0</v>
      </c>
      <c r="AD343" s="79">
        <v>0</v>
      </c>
      <c r="AE343" s="85" t="s">
        <v>1711</v>
      </c>
      <c r="AF343" s="79" t="b">
        <v>0</v>
      </c>
      <c r="AG343" s="79" t="s">
        <v>1727</v>
      </c>
      <c r="AH343" s="79"/>
      <c r="AI343" s="85" t="s">
        <v>1711</v>
      </c>
      <c r="AJ343" s="79" t="b">
        <v>0</v>
      </c>
      <c r="AK343" s="79">
        <v>3</v>
      </c>
      <c r="AL343" s="85" t="s">
        <v>1690</v>
      </c>
      <c r="AM343" s="79" t="s">
        <v>1753</v>
      </c>
      <c r="AN343" s="79" t="b">
        <v>0</v>
      </c>
      <c r="AO343" s="85" t="s">
        <v>1690</v>
      </c>
      <c r="AP343" s="79" t="s">
        <v>176</v>
      </c>
      <c r="AQ343" s="79">
        <v>0</v>
      </c>
      <c r="AR343" s="79">
        <v>0</v>
      </c>
      <c r="AS343" s="79"/>
      <c r="AT343" s="79"/>
      <c r="AU343" s="79"/>
      <c r="AV343" s="79"/>
      <c r="AW343" s="79"/>
      <c r="AX343" s="79"/>
      <c r="AY343" s="79"/>
      <c r="AZ343" s="79"/>
      <c r="BA343">
        <v>22</v>
      </c>
      <c r="BB343" s="78" t="str">
        <f>REPLACE(INDEX(GroupVertices[Group],MATCH(Edges[[#This Row],[Vertex 1]],GroupVertices[Vertex],0)),1,1,"")</f>
        <v>3</v>
      </c>
      <c r="BC343" s="78" t="str">
        <f>REPLACE(INDEX(GroupVertices[Group],MATCH(Edges[[#This Row],[Vertex 2]],GroupVertices[Vertex],0)),1,1,"")</f>
        <v>1</v>
      </c>
      <c r="BD343" s="48">
        <v>1</v>
      </c>
      <c r="BE343" s="49">
        <v>4.761904761904762</v>
      </c>
      <c r="BF343" s="48">
        <v>0</v>
      </c>
      <c r="BG343" s="49">
        <v>0</v>
      </c>
      <c r="BH343" s="48">
        <v>0</v>
      </c>
      <c r="BI343" s="49">
        <v>0</v>
      </c>
      <c r="BJ343" s="48">
        <v>20</v>
      </c>
      <c r="BK343" s="49">
        <v>95.23809523809524</v>
      </c>
      <c r="BL343" s="48">
        <v>21</v>
      </c>
    </row>
    <row r="344" spans="1:64" ht="15">
      <c r="A344" s="64" t="s">
        <v>332</v>
      </c>
      <c r="B344" s="64" t="s">
        <v>354</v>
      </c>
      <c r="C344" s="65" t="s">
        <v>4083</v>
      </c>
      <c r="D344" s="66">
        <v>10</v>
      </c>
      <c r="E344" s="67" t="s">
        <v>136</v>
      </c>
      <c r="F344" s="68">
        <v>12</v>
      </c>
      <c r="G344" s="65"/>
      <c r="H344" s="69"/>
      <c r="I344" s="70"/>
      <c r="J344" s="70"/>
      <c r="K344" s="34" t="s">
        <v>65</v>
      </c>
      <c r="L344" s="77">
        <v>344</v>
      </c>
      <c r="M344" s="77"/>
      <c r="N344" s="72"/>
      <c r="O344" s="79" t="s">
        <v>378</v>
      </c>
      <c r="P344" s="81">
        <v>43636.64325231482</v>
      </c>
      <c r="Q344" s="79" t="s">
        <v>609</v>
      </c>
      <c r="R344" s="83" t="s">
        <v>691</v>
      </c>
      <c r="S344" s="79" t="s">
        <v>732</v>
      </c>
      <c r="T344" s="79" t="s">
        <v>766</v>
      </c>
      <c r="U344" s="79"/>
      <c r="V344" s="83" t="s">
        <v>928</v>
      </c>
      <c r="W344" s="81">
        <v>43636.64325231482</v>
      </c>
      <c r="X344" s="83" t="s">
        <v>1239</v>
      </c>
      <c r="Y344" s="79"/>
      <c r="Z344" s="79"/>
      <c r="AA344" s="85" t="s">
        <v>1610</v>
      </c>
      <c r="AB344" s="79"/>
      <c r="AC344" s="79" t="b">
        <v>0</v>
      </c>
      <c r="AD344" s="79">
        <v>0</v>
      </c>
      <c r="AE344" s="85" t="s">
        <v>1711</v>
      </c>
      <c r="AF344" s="79" t="b">
        <v>0</v>
      </c>
      <c r="AG344" s="79" t="s">
        <v>1727</v>
      </c>
      <c r="AH344" s="79"/>
      <c r="AI344" s="85" t="s">
        <v>1711</v>
      </c>
      <c r="AJ344" s="79" t="b">
        <v>0</v>
      </c>
      <c r="AK344" s="79">
        <v>4</v>
      </c>
      <c r="AL344" s="85" t="s">
        <v>1666</v>
      </c>
      <c r="AM344" s="79" t="s">
        <v>1753</v>
      </c>
      <c r="AN344" s="79" t="b">
        <v>0</v>
      </c>
      <c r="AO344" s="85" t="s">
        <v>1666</v>
      </c>
      <c r="AP344" s="79" t="s">
        <v>176</v>
      </c>
      <c r="AQ344" s="79">
        <v>0</v>
      </c>
      <c r="AR344" s="79">
        <v>0</v>
      </c>
      <c r="AS344" s="79"/>
      <c r="AT344" s="79"/>
      <c r="AU344" s="79"/>
      <c r="AV344" s="79"/>
      <c r="AW344" s="79"/>
      <c r="AX344" s="79"/>
      <c r="AY344" s="79"/>
      <c r="AZ344" s="79"/>
      <c r="BA344">
        <v>22</v>
      </c>
      <c r="BB344" s="78" t="str">
        <f>REPLACE(INDEX(GroupVertices[Group],MATCH(Edges[[#This Row],[Vertex 1]],GroupVertices[Vertex],0)),1,1,"")</f>
        <v>3</v>
      </c>
      <c r="BC344" s="78" t="str">
        <f>REPLACE(INDEX(GroupVertices[Group],MATCH(Edges[[#This Row],[Vertex 2]],GroupVertices[Vertex],0)),1,1,"")</f>
        <v>1</v>
      </c>
      <c r="BD344" s="48"/>
      <c r="BE344" s="49"/>
      <c r="BF344" s="48"/>
      <c r="BG344" s="49"/>
      <c r="BH344" s="48"/>
      <c r="BI344" s="49"/>
      <c r="BJ344" s="48"/>
      <c r="BK344" s="49"/>
      <c r="BL344" s="48"/>
    </row>
    <row r="345" spans="1:64" ht="15">
      <c r="A345" s="64" t="s">
        <v>332</v>
      </c>
      <c r="B345" s="64" t="s">
        <v>357</v>
      </c>
      <c r="C345" s="65" t="s">
        <v>4076</v>
      </c>
      <c r="D345" s="66">
        <v>3</v>
      </c>
      <c r="E345" s="67" t="s">
        <v>132</v>
      </c>
      <c r="F345" s="68">
        <v>35</v>
      </c>
      <c r="G345" s="65"/>
      <c r="H345" s="69"/>
      <c r="I345" s="70"/>
      <c r="J345" s="70"/>
      <c r="K345" s="34" t="s">
        <v>65</v>
      </c>
      <c r="L345" s="77">
        <v>345</v>
      </c>
      <c r="M345" s="77"/>
      <c r="N345" s="72"/>
      <c r="O345" s="79" t="s">
        <v>378</v>
      </c>
      <c r="P345" s="81">
        <v>43636.64325231482</v>
      </c>
      <c r="Q345" s="79" t="s">
        <v>609</v>
      </c>
      <c r="R345" s="83" t="s">
        <v>691</v>
      </c>
      <c r="S345" s="79" t="s">
        <v>732</v>
      </c>
      <c r="T345" s="79" t="s">
        <v>766</v>
      </c>
      <c r="U345" s="79"/>
      <c r="V345" s="83" t="s">
        <v>928</v>
      </c>
      <c r="W345" s="81">
        <v>43636.64325231482</v>
      </c>
      <c r="X345" s="83" t="s">
        <v>1239</v>
      </c>
      <c r="Y345" s="79"/>
      <c r="Z345" s="79"/>
      <c r="AA345" s="85" t="s">
        <v>1610</v>
      </c>
      <c r="AB345" s="79"/>
      <c r="AC345" s="79" t="b">
        <v>0</v>
      </c>
      <c r="AD345" s="79">
        <v>0</v>
      </c>
      <c r="AE345" s="85" t="s">
        <v>1711</v>
      </c>
      <c r="AF345" s="79" t="b">
        <v>0</v>
      </c>
      <c r="AG345" s="79" t="s">
        <v>1727</v>
      </c>
      <c r="AH345" s="79"/>
      <c r="AI345" s="85" t="s">
        <v>1711</v>
      </c>
      <c r="AJ345" s="79" t="b">
        <v>0</v>
      </c>
      <c r="AK345" s="79">
        <v>4</v>
      </c>
      <c r="AL345" s="85" t="s">
        <v>1666</v>
      </c>
      <c r="AM345" s="79" t="s">
        <v>1753</v>
      </c>
      <c r="AN345" s="79" t="b">
        <v>0</v>
      </c>
      <c r="AO345" s="85" t="s">
        <v>1666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1</v>
      </c>
      <c r="BD345" s="48">
        <v>1</v>
      </c>
      <c r="BE345" s="49">
        <v>8.333333333333334</v>
      </c>
      <c r="BF345" s="48">
        <v>0</v>
      </c>
      <c r="BG345" s="49">
        <v>0</v>
      </c>
      <c r="BH345" s="48">
        <v>0</v>
      </c>
      <c r="BI345" s="49">
        <v>0</v>
      </c>
      <c r="BJ345" s="48">
        <v>11</v>
      </c>
      <c r="BK345" s="49">
        <v>91.66666666666667</v>
      </c>
      <c r="BL345" s="48">
        <v>12</v>
      </c>
    </row>
    <row r="346" spans="1:64" ht="15">
      <c r="A346" s="64" t="s">
        <v>332</v>
      </c>
      <c r="B346" s="64" t="s">
        <v>354</v>
      </c>
      <c r="C346" s="65" t="s">
        <v>4083</v>
      </c>
      <c r="D346" s="66">
        <v>10</v>
      </c>
      <c r="E346" s="67" t="s">
        <v>136</v>
      </c>
      <c r="F346" s="68">
        <v>12</v>
      </c>
      <c r="G346" s="65"/>
      <c r="H346" s="69"/>
      <c r="I346" s="70"/>
      <c r="J346" s="70"/>
      <c r="K346" s="34" t="s">
        <v>65</v>
      </c>
      <c r="L346" s="77">
        <v>346</v>
      </c>
      <c r="M346" s="77"/>
      <c r="N346" s="72"/>
      <c r="O346" s="79" t="s">
        <v>378</v>
      </c>
      <c r="P346" s="81">
        <v>43636.7890625</v>
      </c>
      <c r="Q346" s="79" t="s">
        <v>540</v>
      </c>
      <c r="R346" s="79"/>
      <c r="S346" s="79"/>
      <c r="T346" s="79" t="s">
        <v>766</v>
      </c>
      <c r="U346" s="79"/>
      <c r="V346" s="83" t="s">
        <v>928</v>
      </c>
      <c r="W346" s="81">
        <v>43636.7890625</v>
      </c>
      <c r="X346" s="83" t="s">
        <v>1240</v>
      </c>
      <c r="Y346" s="79"/>
      <c r="Z346" s="79"/>
      <c r="AA346" s="85" t="s">
        <v>1611</v>
      </c>
      <c r="AB346" s="79"/>
      <c r="AC346" s="79" t="b">
        <v>0</v>
      </c>
      <c r="AD346" s="79">
        <v>0</v>
      </c>
      <c r="AE346" s="85" t="s">
        <v>1711</v>
      </c>
      <c r="AF346" s="79" t="b">
        <v>0</v>
      </c>
      <c r="AG346" s="79" t="s">
        <v>1727</v>
      </c>
      <c r="AH346" s="79"/>
      <c r="AI346" s="85" t="s">
        <v>1711</v>
      </c>
      <c r="AJ346" s="79" t="b">
        <v>0</v>
      </c>
      <c r="AK346" s="79">
        <v>5</v>
      </c>
      <c r="AL346" s="85" t="s">
        <v>1693</v>
      </c>
      <c r="AM346" s="79" t="s">
        <v>1753</v>
      </c>
      <c r="AN346" s="79" t="b">
        <v>0</v>
      </c>
      <c r="AO346" s="85" t="s">
        <v>1693</v>
      </c>
      <c r="AP346" s="79" t="s">
        <v>176</v>
      </c>
      <c r="AQ346" s="79">
        <v>0</v>
      </c>
      <c r="AR346" s="79">
        <v>0</v>
      </c>
      <c r="AS346" s="79"/>
      <c r="AT346" s="79"/>
      <c r="AU346" s="79"/>
      <c r="AV346" s="79"/>
      <c r="AW346" s="79"/>
      <c r="AX346" s="79"/>
      <c r="AY346" s="79"/>
      <c r="AZ346" s="79"/>
      <c r="BA346">
        <v>22</v>
      </c>
      <c r="BB346" s="78" t="str">
        <f>REPLACE(INDEX(GroupVertices[Group],MATCH(Edges[[#This Row],[Vertex 1]],GroupVertices[Vertex],0)),1,1,"")</f>
        <v>3</v>
      </c>
      <c r="BC346" s="78" t="str">
        <f>REPLACE(INDEX(GroupVertices[Group],MATCH(Edges[[#This Row],[Vertex 2]],GroupVertices[Vertex],0)),1,1,"")</f>
        <v>1</v>
      </c>
      <c r="BD346" s="48">
        <v>0</v>
      </c>
      <c r="BE346" s="49">
        <v>0</v>
      </c>
      <c r="BF346" s="48">
        <v>1</v>
      </c>
      <c r="BG346" s="49">
        <v>4.761904761904762</v>
      </c>
      <c r="BH346" s="48">
        <v>0</v>
      </c>
      <c r="BI346" s="49">
        <v>0</v>
      </c>
      <c r="BJ346" s="48">
        <v>20</v>
      </c>
      <c r="BK346" s="49">
        <v>95.23809523809524</v>
      </c>
      <c r="BL346" s="48">
        <v>21</v>
      </c>
    </row>
    <row r="347" spans="1:64" ht="15">
      <c r="A347" s="64" t="s">
        <v>341</v>
      </c>
      <c r="B347" s="64" t="s">
        <v>354</v>
      </c>
      <c r="C347" s="65" t="s">
        <v>4078</v>
      </c>
      <c r="D347" s="66">
        <v>4</v>
      </c>
      <c r="E347" s="67" t="s">
        <v>136</v>
      </c>
      <c r="F347" s="68">
        <v>31.714285714285715</v>
      </c>
      <c r="G347" s="65"/>
      <c r="H347" s="69"/>
      <c r="I347" s="70"/>
      <c r="J347" s="70"/>
      <c r="K347" s="34" t="s">
        <v>65</v>
      </c>
      <c r="L347" s="77">
        <v>347</v>
      </c>
      <c r="M347" s="77"/>
      <c r="N347" s="72"/>
      <c r="O347" s="79" t="s">
        <v>378</v>
      </c>
      <c r="P347" s="81">
        <v>43636.78640046297</v>
      </c>
      <c r="Q347" s="79" t="s">
        <v>540</v>
      </c>
      <c r="R347" s="79"/>
      <c r="S347" s="79"/>
      <c r="T347" s="79" t="s">
        <v>766</v>
      </c>
      <c r="U347" s="79"/>
      <c r="V347" s="83" t="s">
        <v>935</v>
      </c>
      <c r="W347" s="81">
        <v>43636.78640046297</v>
      </c>
      <c r="X347" s="83" t="s">
        <v>1241</v>
      </c>
      <c r="Y347" s="79"/>
      <c r="Z347" s="79"/>
      <c r="AA347" s="85" t="s">
        <v>1612</v>
      </c>
      <c r="AB347" s="79"/>
      <c r="AC347" s="79" t="b">
        <v>0</v>
      </c>
      <c r="AD347" s="79">
        <v>0</v>
      </c>
      <c r="AE347" s="85" t="s">
        <v>1711</v>
      </c>
      <c r="AF347" s="79" t="b">
        <v>0</v>
      </c>
      <c r="AG347" s="79" t="s">
        <v>1727</v>
      </c>
      <c r="AH347" s="79"/>
      <c r="AI347" s="85" t="s">
        <v>1711</v>
      </c>
      <c r="AJ347" s="79" t="b">
        <v>0</v>
      </c>
      <c r="AK347" s="79">
        <v>5</v>
      </c>
      <c r="AL347" s="85" t="s">
        <v>1693</v>
      </c>
      <c r="AM347" s="79" t="s">
        <v>1736</v>
      </c>
      <c r="AN347" s="79" t="b">
        <v>0</v>
      </c>
      <c r="AO347" s="85" t="s">
        <v>1693</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1</v>
      </c>
      <c r="BG347" s="49">
        <v>4.761904761904762</v>
      </c>
      <c r="BH347" s="48">
        <v>0</v>
      </c>
      <c r="BI347" s="49">
        <v>0</v>
      </c>
      <c r="BJ347" s="48">
        <v>20</v>
      </c>
      <c r="BK347" s="49">
        <v>95.23809523809524</v>
      </c>
      <c r="BL347" s="48">
        <v>21</v>
      </c>
    </row>
    <row r="348" spans="1:64" ht="15">
      <c r="A348" s="64" t="s">
        <v>341</v>
      </c>
      <c r="B348" s="64" t="s">
        <v>354</v>
      </c>
      <c r="C348" s="65" t="s">
        <v>4078</v>
      </c>
      <c r="D348" s="66">
        <v>4</v>
      </c>
      <c r="E348" s="67" t="s">
        <v>136</v>
      </c>
      <c r="F348" s="68">
        <v>31.714285714285715</v>
      </c>
      <c r="G348" s="65"/>
      <c r="H348" s="69"/>
      <c r="I348" s="70"/>
      <c r="J348" s="70"/>
      <c r="K348" s="34" t="s">
        <v>65</v>
      </c>
      <c r="L348" s="77">
        <v>348</v>
      </c>
      <c r="M348" s="77"/>
      <c r="N348" s="72"/>
      <c r="O348" s="79" t="s">
        <v>378</v>
      </c>
      <c r="P348" s="81">
        <v>43636.822222222225</v>
      </c>
      <c r="Q348" s="79" t="s">
        <v>609</v>
      </c>
      <c r="R348" s="83" t="s">
        <v>691</v>
      </c>
      <c r="S348" s="79" t="s">
        <v>732</v>
      </c>
      <c r="T348" s="79" t="s">
        <v>766</v>
      </c>
      <c r="U348" s="79"/>
      <c r="V348" s="83" t="s">
        <v>935</v>
      </c>
      <c r="W348" s="81">
        <v>43636.822222222225</v>
      </c>
      <c r="X348" s="83" t="s">
        <v>1242</v>
      </c>
      <c r="Y348" s="79"/>
      <c r="Z348" s="79"/>
      <c r="AA348" s="85" t="s">
        <v>1613</v>
      </c>
      <c r="AB348" s="79"/>
      <c r="AC348" s="79" t="b">
        <v>0</v>
      </c>
      <c r="AD348" s="79">
        <v>0</v>
      </c>
      <c r="AE348" s="85" t="s">
        <v>1711</v>
      </c>
      <c r="AF348" s="79" t="b">
        <v>0</v>
      </c>
      <c r="AG348" s="79" t="s">
        <v>1727</v>
      </c>
      <c r="AH348" s="79"/>
      <c r="AI348" s="85" t="s">
        <v>1711</v>
      </c>
      <c r="AJ348" s="79" t="b">
        <v>0</v>
      </c>
      <c r="AK348" s="79">
        <v>4</v>
      </c>
      <c r="AL348" s="85" t="s">
        <v>1666</v>
      </c>
      <c r="AM348" s="79" t="s">
        <v>1736</v>
      </c>
      <c r="AN348" s="79" t="b">
        <v>0</v>
      </c>
      <c r="AO348" s="85" t="s">
        <v>1666</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341</v>
      </c>
      <c r="B349" s="64" t="s">
        <v>357</v>
      </c>
      <c r="C349" s="65" t="s">
        <v>4076</v>
      </c>
      <c r="D349" s="66">
        <v>3</v>
      </c>
      <c r="E349" s="67" t="s">
        <v>132</v>
      </c>
      <c r="F349" s="68">
        <v>35</v>
      </c>
      <c r="G349" s="65"/>
      <c r="H349" s="69"/>
      <c r="I349" s="70"/>
      <c r="J349" s="70"/>
      <c r="K349" s="34" t="s">
        <v>65</v>
      </c>
      <c r="L349" s="77">
        <v>349</v>
      </c>
      <c r="M349" s="77"/>
      <c r="N349" s="72"/>
      <c r="O349" s="79" t="s">
        <v>378</v>
      </c>
      <c r="P349" s="81">
        <v>43636.822222222225</v>
      </c>
      <c r="Q349" s="79" t="s">
        <v>609</v>
      </c>
      <c r="R349" s="83" t="s">
        <v>691</v>
      </c>
      <c r="S349" s="79" t="s">
        <v>732</v>
      </c>
      <c r="T349" s="79" t="s">
        <v>766</v>
      </c>
      <c r="U349" s="79"/>
      <c r="V349" s="83" t="s">
        <v>935</v>
      </c>
      <c r="W349" s="81">
        <v>43636.822222222225</v>
      </c>
      <c r="X349" s="83" t="s">
        <v>1242</v>
      </c>
      <c r="Y349" s="79"/>
      <c r="Z349" s="79"/>
      <c r="AA349" s="85" t="s">
        <v>1613</v>
      </c>
      <c r="AB349" s="79"/>
      <c r="AC349" s="79" t="b">
        <v>0</v>
      </c>
      <c r="AD349" s="79">
        <v>0</v>
      </c>
      <c r="AE349" s="85" t="s">
        <v>1711</v>
      </c>
      <c r="AF349" s="79" t="b">
        <v>0</v>
      </c>
      <c r="AG349" s="79" t="s">
        <v>1727</v>
      </c>
      <c r="AH349" s="79"/>
      <c r="AI349" s="85" t="s">
        <v>1711</v>
      </c>
      <c r="AJ349" s="79" t="b">
        <v>0</v>
      </c>
      <c r="AK349" s="79">
        <v>4</v>
      </c>
      <c r="AL349" s="85" t="s">
        <v>1666</v>
      </c>
      <c r="AM349" s="79" t="s">
        <v>1736</v>
      </c>
      <c r="AN349" s="79" t="b">
        <v>0</v>
      </c>
      <c r="AO349" s="85" t="s">
        <v>1666</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1</v>
      </c>
      <c r="BE349" s="49">
        <v>8.333333333333334</v>
      </c>
      <c r="BF349" s="48">
        <v>0</v>
      </c>
      <c r="BG349" s="49">
        <v>0</v>
      </c>
      <c r="BH349" s="48">
        <v>0</v>
      </c>
      <c r="BI349" s="49">
        <v>0</v>
      </c>
      <c r="BJ349" s="48">
        <v>11</v>
      </c>
      <c r="BK349" s="49">
        <v>91.66666666666667</v>
      </c>
      <c r="BL349" s="48">
        <v>12</v>
      </c>
    </row>
    <row r="350" spans="1:64" ht="15">
      <c r="A350" s="64" t="s">
        <v>342</v>
      </c>
      <c r="B350" s="64" t="s">
        <v>354</v>
      </c>
      <c r="C350" s="65" t="s">
        <v>4078</v>
      </c>
      <c r="D350" s="66">
        <v>4</v>
      </c>
      <c r="E350" s="67" t="s">
        <v>136</v>
      </c>
      <c r="F350" s="68">
        <v>31.714285714285715</v>
      </c>
      <c r="G350" s="65"/>
      <c r="H350" s="69"/>
      <c r="I350" s="70"/>
      <c r="J350" s="70"/>
      <c r="K350" s="34" t="s">
        <v>65</v>
      </c>
      <c r="L350" s="77">
        <v>350</v>
      </c>
      <c r="M350" s="77"/>
      <c r="N350" s="72"/>
      <c r="O350" s="79" t="s">
        <v>378</v>
      </c>
      <c r="P350" s="81">
        <v>43636.86145833333</v>
      </c>
      <c r="Q350" s="79" t="s">
        <v>609</v>
      </c>
      <c r="R350" s="83" t="s">
        <v>691</v>
      </c>
      <c r="S350" s="79" t="s">
        <v>732</v>
      </c>
      <c r="T350" s="79" t="s">
        <v>766</v>
      </c>
      <c r="U350" s="79"/>
      <c r="V350" s="83" t="s">
        <v>936</v>
      </c>
      <c r="W350" s="81">
        <v>43636.86145833333</v>
      </c>
      <c r="X350" s="83" t="s">
        <v>1243</v>
      </c>
      <c r="Y350" s="79"/>
      <c r="Z350" s="79"/>
      <c r="AA350" s="85" t="s">
        <v>1614</v>
      </c>
      <c r="AB350" s="79"/>
      <c r="AC350" s="79" t="b">
        <v>0</v>
      </c>
      <c r="AD350" s="79">
        <v>0</v>
      </c>
      <c r="AE350" s="85" t="s">
        <v>1711</v>
      </c>
      <c r="AF350" s="79" t="b">
        <v>0</v>
      </c>
      <c r="AG350" s="79" t="s">
        <v>1727</v>
      </c>
      <c r="AH350" s="79"/>
      <c r="AI350" s="85" t="s">
        <v>1711</v>
      </c>
      <c r="AJ350" s="79" t="b">
        <v>0</v>
      </c>
      <c r="AK350" s="79">
        <v>4</v>
      </c>
      <c r="AL350" s="85" t="s">
        <v>1666</v>
      </c>
      <c r="AM350" s="79" t="s">
        <v>1736</v>
      </c>
      <c r="AN350" s="79" t="b">
        <v>0</v>
      </c>
      <c r="AO350" s="85" t="s">
        <v>1666</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342</v>
      </c>
      <c r="B351" s="64" t="s">
        <v>357</v>
      </c>
      <c r="C351" s="65" t="s">
        <v>4076</v>
      </c>
      <c r="D351" s="66">
        <v>3</v>
      </c>
      <c r="E351" s="67" t="s">
        <v>132</v>
      </c>
      <c r="F351" s="68">
        <v>35</v>
      </c>
      <c r="G351" s="65"/>
      <c r="H351" s="69"/>
      <c r="I351" s="70"/>
      <c r="J351" s="70"/>
      <c r="K351" s="34" t="s">
        <v>65</v>
      </c>
      <c r="L351" s="77">
        <v>351</v>
      </c>
      <c r="M351" s="77"/>
      <c r="N351" s="72"/>
      <c r="O351" s="79" t="s">
        <v>378</v>
      </c>
      <c r="P351" s="81">
        <v>43636.86145833333</v>
      </c>
      <c r="Q351" s="79" t="s">
        <v>609</v>
      </c>
      <c r="R351" s="83" t="s">
        <v>691</v>
      </c>
      <c r="S351" s="79" t="s">
        <v>732</v>
      </c>
      <c r="T351" s="79" t="s">
        <v>766</v>
      </c>
      <c r="U351" s="79"/>
      <c r="V351" s="83" t="s">
        <v>936</v>
      </c>
      <c r="W351" s="81">
        <v>43636.86145833333</v>
      </c>
      <c r="X351" s="83" t="s">
        <v>1243</v>
      </c>
      <c r="Y351" s="79"/>
      <c r="Z351" s="79"/>
      <c r="AA351" s="85" t="s">
        <v>1614</v>
      </c>
      <c r="AB351" s="79"/>
      <c r="AC351" s="79" t="b">
        <v>0</v>
      </c>
      <c r="AD351" s="79">
        <v>0</v>
      </c>
      <c r="AE351" s="85" t="s">
        <v>1711</v>
      </c>
      <c r="AF351" s="79" t="b">
        <v>0</v>
      </c>
      <c r="AG351" s="79" t="s">
        <v>1727</v>
      </c>
      <c r="AH351" s="79"/>
      <c r="AI351" s="85" t="s">
        <v>1711</v>
      </c>
      <c r="AJ351" s="79" t="b">
        <v>0</v>
      </c>
      <c r="AK351" s="79">
        <v>4</v>
      </c>
      <c r="AL351" s="85" t="s">
        <v>1666</v>
      </c>
      <c r="AM351" s="79" t="s">
        <v>1736</v>
      </c>
      <c r="AN351" s="79" t="b">
        <v>0</v>
      </c>
      <c r="AO351" s="85" t="s">
        <v>1666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1</v>
      </c>
      <c r="BE351" s="49">
        <v>8.333333333333334</v>
      </c>
      <c r="BF351" s="48">
        <v>0</v>
      </c>
      <c r="BG351" s="49">
        <v>0</v>
      </c>
      <c r="BH351" s="48">
        <v>0</v>
      </c>
      <c r="BI351" s="49">
        <v>0</v>
      </c>
      <c r="BJ351" s="48">
        <v>11</v>
      </c>
      <c r="BK351" s="49">
        <v>91.66666666666667</v>
      </c>
      <c r="BL351" s="48">
        <v>12</v>
      </c>
    </row>
    <row r="352" spans="1:64" ht="15">
      <c r="A352" s="64" t="s">
        <v>342</v>
      </c>
      <c r="B352" s="64" t="s">
        <v>354</v>
      </c>
      <c r="C352" s="65" t="s">
        <v>4078</v>
      </c>
      <c r="D352" s="66">
        <v>4</v>
      </c>
      <c r="E352" s="67" t="s">
        <v>136</v>
      </c>
      <c r="F352" s="68">
        <v>31.714285714285715</v>
      </c>
      <c r="G352" s="65"/>
      <c r="H352" s="69"/>
      <c r="I352" s="70"/>
      <c r="J352" s="70"/>
      <c r="K352" s="34" t="s">
        <v>65</v>
      </c>
      <c r="L352" s="77">
        <v>352</v>
      </c>
      <c r="M352" s="77"/>
      <c r="N352" s="72"/>
      <c r="O352" s="79" t="s">
        <v>378</v>
      </c>
      <c r="P352" s="81">
        <v>43636.86583333334</v>
      </c>
      <c r="Q352" s="79" t="s">
        <v>540</v>
      </c>
      <c r="R352" s="79"/>
      <c r="S352" s="79"/>
      <c r="T352" s="79" t="s">
        <v>766</v>
      </c>
      <c r="U352" s="79"/>
      <c r="V352" s="83" t="s">
        <v>936</v>
      </c>
      <c r="W352" s="81">
        <v>43636.86583333334</v>
      </c>
      <c r="X352" s="83" t="s">
        <v>1244</v>
      </c>
      <c r="Y352" s="79"/>
      <c r="Z352" s="79"/>
      <c r="AA352" s="85" t="s">
        <v>1615</v>
      </c>
      <c r="AB352" s="79"/>
      <c r="AC352" s="79" t="b">
        <v>0</v>
      </c>
      <c r="AD352" s="79">
        <v>0</v>
      </c>
      <c r="AE352" s="85" t="s">
        <v>1711</v>
      </c>
      <c r="AF352" s="79" t="b">
        <v>0</v>
      </c>
      <c r="AG352" s="79" t="s">
        <v>1727</v>
      </c>
      <c r="AH352" s="79"/>
      <c r="AI352" s="85" t="s">
        <v>1711</v>
      </c>
      <c r="AJ352" s="79" t="b">
        <v>0</v>
      </c>
      <c r="AK352" s="79">
        <v>5</v>
      </c>
      <c r="AL352" s="85" t="s">
        <v>1693</v>
      </c>
      <c r="AM352" s="79" t="s">
        <v>1736</v>
      </c>
      <c r="AN352" s="79" t="b">
        <v>0</v>
      </c>
      <c r="AO352" s="85" t="s">
        <v>1693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v>0</v>
      </c>
      <c r="BE352" s="49">
        <v>0</v>
      </c>
      <c r="BF352" s="48">
        <v>1</v>
      </c>
      <c r="BG352" s="49">
        <v>4.761904761904762</v>
      </c>
      <c r="BH352" s="48">
        <v>0</v>
      </c>
      <c r="BI352" s="49">
        <v>0</v>
      </c>
      <c r="BJ352" s="48">
        <v>20</v>
      </c>
      <c r="BK352" s="49">
        <v>95.23809523809524</v>
      </c>
      <c r="BL352" s="48">
        <v>21</v>
      </c>
    </row>
    <row r="353" spans="1:64" ht="15">
      <c r="A353" s="64" t="s">
        <v>343</v>
      </c>
      <c r="B353" s="64" t="s">
        <v>354</v>
      </c>
      <c r="C353" s="65" t="s">
        <v>4076</v>
      </c>
      <c r="D353" s="66">
        <v>3</v>
      </c>
      <c r="E353" s="67" t="s">
        <v>132</v>
      </c>
      <c r="F353" s="68">
        <v>35</v>
      </c>
      <c r="G353" s="65"/>
      <c r="H353" s="69"/>
      <c r="I353" s="70"/>
      <c r="J353" s="70"/>
      <c r="K353" s="34" t="s">
        <v>65</v>
      </c>
      <c r="L353" s="77">
        <v>353</v>
      </c>
      <c r="M353" s="77"/>
      <c r="N353" s="72"/>
      <c r="O353" s="79" t="s">
        <v>378</v>
      </c>
      <c r="P353" s="81">
        <v>43636.97724537037</v>
      </c>
      <c r="Q353" s="79" t="s">
        <v>499</v>
      </c>
      <c r="R353" s="79"/>
      <c r="S353" s="79"/>
      <c r="T353" s="79"/>
      <c r="U353" s="79"/>
      <c r="V353" s="83" t="s">
        <v>937</v>
      </c>
      <c r="W353" s="81">
        <v>43636.97724537037</v>
      </c>
      <c r="X353" s="83" t="s">
        <v>1245</v>
      </c>
      <c r="Y353" s="79"/>
      <c r="Z353" s="79"/>
      <c r="AA353" s="85" t="s">
        <v>1616</v>
      </c>
      <c r="AB353" s="79"/>
      <c r="AC353" s="79" t="b">
        <v>0</v>
      </c>
      <c r="AD353" s="79">
        <v>0</v>
      </c>
      <c r="AE353" s="85" t="s">
        <v>1711</v>
      </c>
      <c r="AF353" s="79" t="b">
        <v>0</v>
      </c>
      <c r="AG353" s="79" t="s">
        <v>1727</v>
      </c>
      <c r="AH353" s="79"/>
      <c r="AI353" s="85" t="s">
        <v>1711</v>
      </c>
      <c r="AJ353" s="79" t="b">
        <v>0</v>
      </c>
      <c r="AK353" s="79">
        <v>8</v>
      </c>
      <c r="AL353" s="85" t="s">
        <v>1694</v>
      </c>
      <c r="AM353" s="79" t="s">
        <v>1736</v>
      </c>
      <c r="AN353" s="79" t="b">
        <v>0</v>
      </c>
      <c r="AO353" s="85" t="s">
        <v>1694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24</v>
      </c>
      <c r="BK353" s="49">
        <v>100</v>
      </c>
      <c r="BL353" s="48">
        <v>24</v>
      </c>
    </row>
    <row r="354" spans="1:64" ht="15">
      <c r="A354" s="64" t="s">
        <v>344</v>
      </c>
      <c r="B354" s="64" t="s">
        <v>354</v>
      </c>
      <c r="C354" s="65" t="s">
        <v>4076</v>
      </c>
      <c r="D354" s="66">
        <v>3</v>
      </c>
      <c r="E354" s="67" t="s">
        <v>132</v>
      </c>
      <c r="F354" s="68">
        <v>35</v>
      </c>
      <c r="G354" s="65"/>
      <c r="H354" s="69"/>
      <c r="I354" s="70"/>
      <c r="J354" s="70"/>
      <c r="K354" s="34" t="s">
        <v>65</v>
      </c>
      <c r="L354" s="77">
        <v>354</v>
      </c>
      <c r="M354" s="77"/>
      <c r="N354" s="72"/>
      <c r="O354" s="79" t="s">
        <v>378</v>
      </c>
      <c r="P354" s="81">
        <v>43636.98724537037</v>
      </c>
      <c r="Q354" s="79" t="s">
        <v>499</v>
      </c>
      <c r="R354" s="79"/>
      <c r="S354" s="79"/>
      <c r="T354" s="79"/>
      <c r="U354" s="79"/>
      <c r="V354" s="83" t="s">
        <v>938</v>
      </c>
      <c r="W354" s="81">
        <v>43636.98724537037</v>
      </c>
      <c r="X354" s="83" t="s">
        <v>1246</v>
      </c>
      <c r="Y354" s="79"/>
      <c r="Z354" s="79"/>
      <c r="AA354" s="85" t="s">
        <v>1617</v>
      </c>
      <c r="AB354" s="79"/>
      <c r="AC354" s="79" t="b">
        <v>0</v>
      </c>
      <c r="AD354" s="79">
        <v>0</v>
      </c>
      <c r="AE354" s="85" t="s">
        <v>1711</v>
      </c>
      <c r="AF354" s="79" t="b">
        <v>0</v>
      </c>
      <c r="AG354" s="79" t="s">
        <v>1727</v>
      </c>
      <c r="AH354" s="79"/>
      <c r="AI354" s="85" t="s">
        <v>1711</v>
      </c>
      <c r="AJ354" s="79" t="b">
        <v>0</v>
      </c>
      <c r="AK354" s="79">
        <v>8</v>
      </c>
      <c r="AL354" s="85" t="s">
        <v>1694</v>
      </c>
      <c r="AM354" s="79" t="s">
        <v>1737</v>
      </c>
      <c r="AN354" s="79" t="b">
        <v>0</v>
      </c>
      <c r="AO354" s="85" t="s">
        <v>1694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24</v>
      </c>
      <c r="BK354" s="49">
        <v>100</v>
      </c>
      <c r="BL354" s="48">
        <v>24</v>
      </c>
    </row>
    <row r="355" spans="1:64" ht="15">
      <c r="A355" s="64" t="s">
        <v>345</v>
      </c>
      <c r="B355" s="64" t="s">
        <v>354</v>
      </c>
      <c r="C355" s="65" t="s">
        <v>4076</v>
      </c>
      <c r="D355" s="66">
        <v>3</v>
      </c>
      <c r="E355" s="67" t="s">
        <v>132</v>
      </c>
      <c r="F355" s="68">
        <v>35</v>
      </c>
      <c r="G355" s="65"/>
      <c r="H355" s="69"/>
      <c r="I355" s="70"/>
      <c r="J355" s="70"/>
      <c r="K355" s="34" t="s">
        <v>65</v>
      </c>
      <c r="L355" s="77">
        <v>355</v>
      </c>
      <c r="M355" s="77"/>
      <c r="N355" s="72"/>
      <c r="O355" s="79" t="s">
        <v>378</v>
      </c>
      <c r="P355" s="81">
        <v>43636.99023148148</v>
      </c>
      <c r="Q355" s="79" t="s">
        <v>499</v>
      </c>
      <c r="R355" s="79"/>
      <c r="S355" s="79"/>
      <c r="T355" s="79"/>
      <c r="U355" s="79"/>
      <c r="V355" s="83" t="s">
        <v>939</v>
      </c>
      <c r="W355" s="81">
        <v>43636.99023148148</v>
      </c>
      <c r="X355" s="83" t="s">
        <v>1247</v>
      </c>
      <c r="Y355" s="79"/>
      <c r="Z355" s="79"/>
      <c r="AA355" s="85" t="s">
        <v>1618</v>
      </c>
      <c r="AB355" s="79"/>
      <c r="AC355" s="79" t="b">
        <v>0</v>
      </c>
      <c r="AD355" s="79">
        <v>0</v>
      </c>
      <c r="AE355" s="85" t="s">
        <v>1711</v>
      </c>
      <c r="AF355" s="79" t="b">
        <v>0</v>
      </c>
      <c r="AG355" s="79" t="s">
        <v>1727</v>
      </c>
      <c r="AH355" s="79"/>
      <c r="AI355" s="85" t="s">
        <v>1711</v>
      </c>
      <c r="AJ355" s="79" t="b">
        <v>0</v>
      </c>
      <c r="AK355" s="79">
        <v>8</v>
      </c>
      <c r="AL355" s="85" t="s">
        <v>1694</v>
      </c>
      <c r="AM355" s="79" t="s">
        <v>1737</v>
      </c>
      <c r="AN355" s="79" t="b">
        <v>0</v>
      </c>
      <c r="AO355" s="85" t="s">
        <v>1694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24</v>
      </c>
      <c r="BK355" s="49">
        <v>100</v>
      </c>
      <c r="BL355" s="48">
        <v>24</v>
      </c>
    </row>
    <row r="356" spans="1:64" ht="15">
      <c r="A356" s="64" t="s">
        <v>346</v>
      </c>
      <c r="B356" s="64" t="s">
        <v>354</v>
      </c>
      <c r="C356" s="65" t="s">
        <v>4076</v>
      </c>
      <c r="D356" s="66">
        <v>3</v>
      </c>
      <c r="E356" s="67" t="s">
        <v>132</v>
      </c>
      <c r="F356" s="68">
        <v>35</v>
      </c>
      <c r="G356" s="65"/>
      <c r="H356" s="69"/>
      <c r="I356" s="70"/>
      <c r="J356" s="70"/>
      <c r="K356" s="34" t="s">
        <v>65</v>
      </c>
      <c r="L356" s="77">
        <v>356</v>
      </c>
      <c r="M356" s="77"/>
      <c r="N356" s="72"/>
      <c r="O356" s="79" t="s">
        <v>378</v>
      </c>
      <c r="P356" s="81">
        <v>43636.99068287037</v>
      </c>
      <c r="Q356" s="79" t="s">
        <v>499</v>
      </c>
      <c r="R356" s="79"/>
      <c r="S356" s="79"/>
      <c r="T356" s="79"/>
      <c r="U356" s="79"/>
      <c r="V356" s="83" t="s">
        <v>940</v>
      </c>
      <c r="W356" s="81">
        <v>43636.99068287037</v>
      </c>
      <c r="X356" s="83" t="s">
        <v>1248</v>
      </c>
      <c r="Y356" s="79"/>
      <c r="Z356" s="79"/>
      <c r="AA356" s="85" t="s">
        <v>1619</v>
      </c>
      <c r="AB356" s="79"/>
      <c r="AC356" s="79" t="b">
        <v>0</v>
      </c>
      <c r="AD356" s="79">
        <v>0</v>
      </c>
      <c r="AE356" s="85" t="s">
        <v>1711</v>
      </c>
      <c r="AF356" s="79" t="b">
        <v>0</v>
      </c>
      <c r="AG356" s="79" t="s">
        <v>1727</v>
      </c>
      <c r="AH356" s="79"/>
      <c r="AI356" s="85" t="s">
        <v>1711</v>
      </c>
      <c r="AJ356" s="79" t="b">
        <v>0</v>
      </c>
      <c r="AK356" s="79">
        <v>8</v>
      </c>
      <c r="AL356" s="85" t="s">
        <v>1694</v>
      </c>
      <c r="AM356" s="79" t="s">
        <v>1737</v>
      </c>
      <c r="AN356" s="79" t="b">
        <v>0</v>
      </c>
      <c r="AO356" s="85" t="s">
        <v>1694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24</v>
      </c>
      <c r="BK356" s="49">
        <v>100</v>
      </c>
      <c r="BL356" s="48">
        <v>24</v>
      </c>
    </row>
    <row r="357" spans="1:64" ht="15">
      <c r="A357" s="64" t="s">
        <v>347</v>
      </c>
      <c r="B357" s="64" t="s">
        <v>354</v>
      </c>
      <c r="C357" s="65" t="s">
        <v>4076</v>
      </c>
      <c r="D357" s="66">
        <v>3</v>
      </c>
      <c r="E357" s="67" t="s">
        <v>132</v>
      </c>
      <c r="F357" s="68">
        <v>35</v>
      </c>
      <c r="G357" s="65"/>
      <c r="H357" s="69"/>
      <c r="I357" s="70"/>
      <c r="J357" s="70"/>
      <c r="K357" s="34" t="s">
        <v>65</v>
      </c>
      <c r="L357" s="77">
        <v>357</v>
      </c>
      <c r="M357" s="77"/>
      <c r="N357" s="72"/>
      <c r="O357" s="79" t="s">
        <v>378</v>
      </c>
      <c r="P357" s="81">
        <v>43636.99332175926</v>
      </c>
      <c r="Q357" s="79" t="s">
        <v>499</v>
      </c>
      <c r="R357" s="79"/>
      <c r="S357" s="79"/>
      <c r="T357" s="79"/>
      <c r="U357" s="79"/>
      <c r="V357" s="83" t="s">
        <v>941</v>
      </c>
      <c r="W357" s="81">
        <v>43636.99332175926</v>
      </c>
      <c r="X357" s="83" t="s">
        <v>1249</v>
      </c>
      <c r="Y357" s="79"/>
      <c r="Z357" s="79"/>
      <c r="AA357" s="85" t="s">
        <v>1620</v>
      </c>
      <c r="AB357" s="79"/>
      <c r="AC357" s="79" t="b">
        <v>0</v>
      </c>
      <c r="AD357" s="79">
        <v>0</v>
      </c>
      <c r="AE357" s="85" t="s">
        <v>1711</v>
      </c>
      <c r="AF357" s="79" t="b">
        <v>0</v>
      </c>
      <c r="AG357" s="79" t="s">
        <v>1727</v>
      </c>
      <c r="AH357" s="79"/>
      <c r="AI357" s="85" t="s">
        <v>1711</v>
      </c>
      <c r="AJ357" s="79" t="b">
        <v>0</v>
      </c>
      <c r="AK357" s="79">
        <v>8</v>
      </c>
      <c r="AL357" s="85" t="s">
        <v>1694</v>
      </c>
      <c r="AM357" s="79" t="s">
        <v>1737</v>
      </c>
      <c r="AN357" s="79" t="b">
        <v>0</v>
      </c>
      <c r="AO357" s="85" t="s">
        <v>1694</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24</v>
      </c>
      <c r="BK357" s="49">
        <v>100</v>
      </c>
      <c r="BL357" s="48">
        <v>24</v>
      </c>
    </row>
    <row r="358" spans="1:64" ht="15">
      <c r="A358" s="64" t="s">
        <v>348</v>
      </c>
      <c r="B358" s="64" t="s">
        <v>354</v>
      </c>
      <c r="C358" s="65" t="s">
        <v>4078</v>
      </c>
      <c r="D358" s="66">
        <v>4</v>
      </c>
      <c r="E358" s="67" t="s">
        <v>136</v>
      </c>
      <c r="F358" s="68">
        <v>31.714285714285715</v>
      </c>
      <c r="G358" s="65"/>
      <c r="H358" s="69"/>
      <c r="I358" s="70"/>
      <c r="J358" s="70"/>
      <c r="K358" s="34" t="s">
        <v>65</v>
      </c>
      <c r="L358" s="77">
        <v>358</v>
      </c>
      <c r="M358" s="77"/>
      <c r="N358" s="72"/>
      <c r="O358" s="79" t="s">
        <v>378</v>
      </c>
      <c r="P358" s="81">
        <v>43627.853217592594</v>
      </c>
      <c r="Q358" s="79" t="s">
        <v>438</v>
      </c>
      <c r="R358" s="79"/>
      <c r="S358" s="79"/>
      <c r="T358" s="79" t="s">
        <v>745</v>
      </c>
      <c r="U358" s="79"/>
      <c r="V358" s="83" t="s">
        <v>942</v>
      </c>
      <c r="W358" s="81">
        <v>43627.853217592594</v>
      </c>
      <c r="X358" s="83" t="s">
        <v>1250</v>
      </c>
      <c r="Y358" s="79"/>
      <c r="Z358" s="79"/>
      <c r="AA358" s="85" t="s">
        <v>1621</v>
      </c>
      <c r="AB358" s="79"/>
      <c r="AC358" s="79" t="b">
        <v>0</v>
      </c>
      <c r="AD358" s="79">
        <v>0</v>
      </c>
      <c r="AE358" s="85" t="s">
        <v>1711</v>
      </c>
      <c r="AF358" s="79" t="b">
        <v>0</v>
      </c>
      <c r="AG358" s="79" t="s">
        <v>1727</v>
      </c>
      <c r="AH358" s="79"/>
      <c r="AI358" s="85" t="s">
        <v>1711</v>
      </c>
      <c r="AJ358" s="79" t="b">
        <v>0</v>
      </c>
      <c r="AK358" s="79">
        <v>7</v>
      </c>
      <c r="AL358" s="85" t="s">
        <v>1681</v>
      </c>
      <c r="AM358" s="79" t="s">
        <v>1735</v>
      </c>
      <c r="AN358" s="79" t="b">
        <v>0</v>
      </c>
      <c r="AO358" s="85" t="s">
        <v>1681</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1</v>
      </c>
      <c r="BG358" s="49">
        <v>4.3478260869565215</v>
      </c>
      <c r="BH358" s="48">
        <v>0</v>
      </c>
      <c r="BI358" s="49">
        <v>0</v>
      </c>
      <c r="BJ358" s="48">
        <v>22</v>
      </c>
      <c r="BK358" s="49">
        <v>95.65217391304348</v>
      </c>
      <c r="BL358" s="48">
        <v>23</v>
      </c>
    </row>
    <row r="359" spans="1:64" ht="15">
      <c r="A359" s="64" t="s">
        <v>348</v>
      </c>
      <c r="B359" s="64" t="s">
        <v>354</v>
      </c>
      <c r="C359" s="65" t="s">
        <v>4078</v>
      </c>
      <c r="D359" s="66">
        <v>4</v>
      </c>
      <c r="E359" s="67" t="s">
        <v>136</v>
      </c>
      <c r="F359" s="68">
        <v>31.714285714285715</v>
      </c>
      <c r="G359" s="65"/>
      <c r="H359" s="69"/>
      <c r="I359" s="70"/>
      <c r="J359" s="70"/>
      <c r="K359" s="34" t="s">
        <v>65</v>
      </c>
      <c r="L359" s="77">
        <v>359</v>
      </c>
      <c r="M359" s="77"/>
      <c r="N359" s="72"/>
      <c r="O359" s="79" t="s">
        <v>378</v>
      </c>
      <c r="P359" s="81">
        <v>43637.036469907405</v>
      </c>
      <c r="Q359" s="79" t="s">
        <v>499</v>
      </c>
      <c r="R359" s="79"/>
      <c r="S359" s="79"/>
      <c r="T359" s="79"/>
      <c r="U359" s="79"/>
      <c r="V359" s="83" t="s">
        <v>942</v>
      </c>
      <c r="W359" s="81">
        <v>43637.036469907405</v>
      </c>
      <c r="X359" s="83" t="s">
        <v>1251</v>
      </c>
      <c r="Y359" s="79"/>
      <c r="Z359" s="79"/>
      <c r="AA359" s="85" t="s">
        <v>1622</v>
      </c>
      <c r="AB359" s="79"/>
      <c r="AC359" s="79" t="b">
        <v>0</v>
      </c>
      <c r="AD359" s="79">
        <v>0</v>
      </c>
      <c r="AE359" s="85" t="s">
        <v>1711</v>
      </c>
      <c r="AF359" s="79" t="b">
        <v>0</v>
      </c>
      <c r="AG359" s="79" t="s">
        <v>1727</v>
      </c>
      <c r="AH359" s="79"/>
      <c r="AI359" s="85" t="s">
        <v>1711</v>
      </c>
      <c r="AJ359" s="79" t="b">
        <v>0</v>
      </c>
      <c r="AK359" s="79">
        <v>8</v>
      </c>
      <c r="AL359" s="85" t="s">
        <v>1694</v>
      </c>
      <c r="AM359" s="79" t="s">
        <v>1735</v>
      </c>
      <c r="AN359" s="79" t="b">
        <v>0</v>
      </c>
      <c r="AO359" s="85" t="s">
        <v>1694</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24</v>
      </c>
      <c r="BK359" s="49">
        <v>100</v>
      </c>
      <c r="BL359" s="48">
        <v>24</v>
      </c>
    </row>
    <row r="360" spans="1:64" ht="15">
      <c r="A360" s="64" t="s">
        <v>349</v>
      </c>
      <c r="B360" s="64" t="s">
        <v>354</v>
      </c>
      <c r="C360" s="65" t="s">
        <v>4076</v>
      </c>
      <c r="D360" s="66">
        <v>3</v>
      </c>
      <c r="E360" s="67" t="s">
        <v>132</v>
      </c>
      <c r="F360" s="68">
        <v>35</v>
      </c>
      <c r="G360" s="65"/>
      <c r="H360" s="69"/>
      <c r="I360" s="70"/>
      <c r="J360" s="70"/>
      <c r="K360" s="34" t="s">
        <v>65</v>
      </c>
      <c r="L360" s="77">
        <v>360</v>
      </c>
      <c r="M360" s="77"/>
      <c r="N360" s="72"/>
      <c r="O360" s="79" t="s">
        <v>378</v>
      </c>
      <c r="P360" s="81">
        <v>43637.15012731482</v>
      </c>
      <c r="Q360" s="79" t="s">
        <v>499</v>
      </c>
      <c r="R360" s="79"/>
      <c r="S360" s="79"/>
      <c r="T360" s="79"/>
      <c r="U360" s="79"/>
      <c r="V360" s="83" t="s">
        <v>943</v>
      </c>
      <c r="W360" s="81">
        <v>43637.15012731482</v>
      </c>
      <c r="X360" s="83" t="s">
        <v>1252</v>
      </c>
      <c r="Y360" s="79"/>
      <c r="Z360" s="79"/>
      <c r="AA360" s="85" t="s">
        <v>1623</v>
      </c>
      <c r="AB360" s="79"/>
      <c r="AC360" s="79" t="b">
        <v>0</v>
      </c>
      <c r="AD360" s="79">
        <v>0</v>
      </c>
      <c r="AE360" s="85" t="s">
        <v>1711</v>
      </c>
      <c r="AF360" s="79" t="b">
        <v>0</v>
      </c>
      <c r="AG360" s="79" t="s">
        <v>1727</v>
      </c>
      <c r="AH360" s="79"/>
      <c r="AI360" s="85" t="s">
        <v>1711</v>
      </c>
      <c r="AJ360" s="79" t="b">
        <v>0</v>
      </c>
      <c r="AK360" s="79">
        <v>8</v>
      </c>
      <c r="AL360" s="85" t="s">
        <v>1694</v>
      </c>
      <c r="AM360" s="79" t="s">
        <v>1733</v>
      </c>
      <c r="AN360" s="79" t="b">
        <v>0</v>
      </c>
      <c r="AO360" s="85" t="s">
        <v>1694</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24</v>
      </c>
      <c r="BK360" s="49">
        <v>100</v>
      </c>
      <c r="BL360" s="48">
        <v>24</v>
      </c>
    </row>
    <row r="361" spans="1:64" ht="15">
      <c r="A361" s="64" t="s">
        <v>350</v>
      </c>
      <c r="B361" s="64" t="s">
        <v>354</v>
      </c>
      <c r="C361" s="65" t="s">
        <v>4076</v>
      </c>
      <c r="D361" s="66">
        <v>3</v>
      </c>
      <c r="E361" s="67" t="s">
        <v>132</v>
      </c>
      <c r="F361" s="68">
        <v>35</v>
      </c>
      <c r="G361" s="65"/>
      <c r="H361" s="69"/>
      <c r="I361" s="70"/>
      <c r="J361" s="70"/>
      <c r="K361" s="34" t="s">
        <v>65</v>
      </c>
      <c r="L361" s="77">
        <v>361</v>
      </c>
      <c r="M361" s="77"/>
      <c r="N361" s="72"/>
      <c r="O361" s="79" t="s">
        <v>378</v>
      </c>
      <c r="P361" s="81">
        <v>43637.24107638889</v>
      </c>
      <c r="Q361" s="79" t="s">
        <v>499</v>
      </c>
      <c r="R361" s="79"/>
      <c r="S361" s="79"/>
      <c r="T361" s="79"/>
      <c r="U361" s="79"/>
      <c r="V361" s="83" t="s">
        <v>944</v>
      </c>
      <c r="W361" s="81">
        <v>43637.24107638889</v>
      </c>
      <c r="X361" s="83" t="s">
        <v>1253</v>
      </c>
      <c r="Y361" s="79"/>
      <c r="Z361" s="79"/>
      <c r="AA361" s="85" t="s">
        <v>1624</v>
      </c>
      <c r="AB361" s="79"/>
      <c r="AC361" s="79" t="b">
        <v>0</v>
      </c>
      <c r="AD361" s="79">
        <v>0</v>
      </c>
      <c r="AE361" s="85" t="s">
        <v>1711</v>
      </c>
      <c r="AF361" s="79" t="b">
        <v>0</v>
      </c>
      <c r="AG361" s="79" t="s">
        <v>1727</v>
      </c>
      <c r="AH361" s="79"/>
      <c r="AI361" s="85" t="s">
        <v>1711</v>
      </c>
      <c r="AJ361" s="79" t="b">
        <v>0</v>
      </c>
      <c r="AK361" s="79">
        <v>15</v>
      </c>
      <c r="AL361" s="85" t="s">
        <v>1694</v>
      </c>
      <c r="AM361" s="79" t="s">
        <v>1736</v>
      </c>
      <c r="AN361" s="79" t="b">
        <v>0</v>
      </c>
      <c r="AO361" s="85" t="s">
        <v>1694</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24</v>
      </c>
      <c r="BK361" s="49">
        <v>100</v>
      </c>
      <c r="BL361" s="48">
        <v>24</v>
      </c>
    </row>
    <row r="362" spans="1:64" ht="15">
      <c r="A362" s="64" t="s">
        <v>351</v>
      </c>
      <c r="B362" s="64" t="s">
        <v>351</v>
      </c>
      <c r="C362" s="65" t="s">
        <v>4076</v>
      </c>
      <c r="D362" s="66">
        <v>3</v>
      </c>
      <c r="E362" s="67" t="s">
        <v>132</v>
      </c>
      <c r="F362" s="68">
        <v>35</v>
      </c>
      <c r="G362" s="65"/>
      <c r="H362" s="69"/>
      <c r="I362" s="70"/>
      <c r="J362" s="70"/>
      <c r="K362" s="34" t="s">
        <v>65</v>
      </c>
      <c r="L362" s="77">
        <v>362</v>
      </c>
      <c r="M362" s="77"/>
      <c r="N362" s="72"/>
      <c r="O362" s="79" t="s">
        <v>176</v>
      </c>
      <c r="P362" s="81">
        <v>43637.29362268518</v>
      </c>
      <c r="Q362" s="79" t="s">
        <v>610</v>
      </c>
      <c r="R362" s="83" t="s">
        <v>691</v>
      </c>
      <c r="S362" s="79" t="s">
        <v>732</v>
      </c>
      <c r="T362" s="79" t="s">
        <v>775</v>
      </c>
      <c r="U362" s="79"/>
      <c r="V362" s="83" t="s">
        <v>945</v>
      </c>
      <c r="W362" s="81">
        <v>43637.29362268518</v>
      </c>
      <c r="X362" s="83" t="s">
        <v>1254</v>
      </c>
      <c r="Y362" s="79"/>
      <c r="Z362" s="79"/>
      <c r="AA362" s="85" t="s">
        <v>1625</v>
      </c>
      <c r="AB362" s="79"/>
      <c r="AC362" s="79" t="b">
        <v>0</v>
      </c>
      <c r="AD362" s="79">
        <v>0</v>
      </c>
      <c r="AE362" s="85" t="s">
        <v>1711</v>
      </c>
      <c r="AF362" s="79" t="b">
        <v>0</v>
      </c>
      <c r="AG362" s="79" t="s">
        <v>1727</v>
      </c>
      <c r="AH362" s="79"/>
      <c r="AI362" s="85" t="s">
        <v>1711</v>
      </c>
      <c r="AJ362" s="79" t="b">
        <v>0</v>
      </c>
      <c r="AK362" s="79">
        <v>0</v>
      </c>
      <c r="AL362" s="85" t="s">
        <v>1711</v>
      </c>
      <c r="AM362" s="79" t="s">
        <v>1742</v>
      </c>
      <c r="AN362" s="79" t="b">
        <v>0</v>
      </c>
      <c r="AO362" s="85" t="s">
        <v>1625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v>0</v>
      </c>
      <c r="BE362" s="49">
        <v>0</v>
      </c>
      <c r="BF362" s="48">
        <v>0</v>
      </c>
      <c r="BG362" s="49">
        <v>0</v>
      </c>
      <c r="BH362" s="48">
        <v>0</v>
      </c>
      <c r="BI362" s="49">
        <v>0</v>
      </c>
      <c r="BJ362" s="48">
        <v>25</v>
      </c>
      <c r="BK362" s="49">
        <v>100</v>
      </c>
      <c r="BL362" s="48">
        <v>25</v>
      </c>
    </row>
    <row r="363" spans="1:64" ht="15">
      <c r="A363" s="64" t="s">
        <v>352</v>
      </c>
      <c r="B363" s="64" t="s">
        <v>354</v>
      </c>
      <c r="C363" s="65" t="s">
        <v>4076</v>
      </c>
      <c r="D363" s="66">
        <v>3</v>
      </c>
      <c r="E363" s="67" t="s">
        <v>132</v>
      </c>
      <c r="F363" s="68">
        <v>35</v>
      </c>
      <c r="G363" s="65"/>
      <c r="H363" s="69"/>
      <c r="I363" s="70"/>
      <c r="J363" s="70"/>
      <c r="K363" s="34" t="s">
        <v>65</v>
      </c>
      <c r="L363" s="77">
        <v>363</v>
      </c>
      <c r="M363" s="77"/>
      <c r="N363" s="72"/>
      <c r="O363" s="79" t="s">
        <v>378</v>
      </c>
      <c r="P363" s="81">
        <v>43637.643229166664</v>
      </c>
      <c r="Q363" s="79" t="s">
        <v>499</v>
      </c>
      <c r="R363" s="79"/>
      <c r="S363" s="79"/>
      <c r="T363" s="79"/>
      <c r="U363" s="79"/>
      <c r="V363" s="83" t="s">
        <v>946</v>
      </c>
      <c r="W363" s="81">
        <v>43637.643229166664</v>
      </c>
      <c r="X363" s="83" t="s">
        <v>1255</v>
      </c>
      <c r="Y363" s="79"/>
      <c r="Z363" s="79"/>
      <c r="AA363" s="85" t="s">
        <v>1626</v>
      </c>
      <c r="AB363" s="79"/>
      <c r="AC363" s="79" t="b">
        <v>0</v>
      </c>
      <c r="AD363" s="79">
        <v>0</v>
      </c>
      <c r="AE363" s="85" t="s">
        <v>1711</v>
      </c>
      <c r="AF363" s="79" t="b">
        <v>0</v>
      </c>
      <c r="AG363" s="79" t="s">
        <v>1727</v>
      </c>
      <c r="AH363" s="79"/>
      <c r="AI363" s="85" t="s">
        <v>1711</v>
      </c>
      <c r="AJ363" s="79" t="b">
        <v>0</v>
      </c>
      <c r="AK363" s="79">
        <v>15</v>
      </c>
      <c r="AL363" s="85" t="s">
        <v>1694</v>
      </c>
      <c r="AM363" s="79" t="s">
        <v>1748</v>
      </c>
      <c r="AN363" s="79" t="b">
        <v>0</v>
      </c>
      <c r="AO363" s="85" t="s">
        <v>1694</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24</v>
      </c>
      <c r="BK363" s="49">
        <v>100</v>
      </c>
      <c r="BL363" s="48">
        <v>24</v>
      </c>
    </row>
    <row r="364" spans="1:64" ht="15">
      <c r="A364" s="64" t="s">
        <v>353</v>
      </c>
      <c r="B364" s="64" t="s">
        <v>354</v>
      </c>
      <c r="C364" s="65" t="s">
        <v>4076</v>
      </c>
      <c r="D364" s="66">
        <v>3</v>
      </c>
      <c r="E364" s="67" t="s">
        <v>132</v>
      </c>
      <c r="F364" s="68">
        <v>35</v>
      </c>
      <c r="G364" s="65"/>
      <c r="H364" s="69"/>
      <c r="I364" s="70"/>
      <c r="J364" s="70"/>
      <c r="K364" s="34" t="s">
        <v>65</v>
      </c>
      <c r="L364" s="77">
        <v>364</v>
      </c>
      <c r="M364" s="77"/>
      <c r="N364" s="72"/>
      <c r="O364" s="79" t="s">
        <v>378</v>
      </c>
      <c r="P364" s="81">
        <v>43637.648043981484</v>
      </c>
      <c r="Q364" s="79" t="s">
        <v>499</v>
      </c>
      <c r="R364" s="79"/>
      <c r="S364" s="79"/>
      <c r="T364" s="79"/>
      <c r="U364" s="79"/>
      <c r="V364" s="83" t="s">
        <v>947</v>
      </c>
      <c r="W364" s="81">
        <v>43637.648043981484</v>
      </c>
      <c r="X364" s="83" t="s">
        <v>1256</v>
      </c>
      <c r="Y364" s="79"/>
      <c r="Z364" s="79"/>
      <c r="AA364" s="85" t="s">
        <v>1627</v>
      </c>
      <c r="AB364" s="79"/>
      <c r="AC364" s="79" t="b">
        <v>0</v>
      </c>
      <c r="AD364" s="79">
        <v>0</v>
      </c>
      <c r="AE364" s="85" t="s">
        <v>1711</v>
      </c>
      <c r="AF364" s="79" t="b">
        <v>0</v>
      </c>
      <c r="AG364" s="79" t="s">
        <v>1727</v>
      </c>
      <c r="AH364" s="79"/>
      <c r="AI364" s="85" t="s">
        <v>1711</v>
      </c>
      <c r="AJ364" s="79" t="b">
        <v>0</v>
      </c>
      <c r="AK364" s="79">
        <v>15</v>
      </c>
      <c r="AL364" s="85" t="s">
        <v>1694</v>
      </c>
      <c r="AM364" s="79" t="s">
        <v>1748</v>
      </c>
      <c r="AN364" s="79" t="b">
        <v>0</v>
      </c>
      <c r="AO364" s="85" t="s">
        <v>1694</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24</v>
      </c>
      <c r="BK364" s="49">
        <v>100</v>
      </c>
      <c r="BL364" s="48">
        <v>24</v>
      </c>
    </row>
    <row r="365" spans="1:64" ht="15">
      <c r="A365" s="64" t="s">
        <v>228</v>
      </c>
      <c r="B365" s="64" t="s">
        <v>354</v>
      </c>
      <c r="C365" s="65" t="s">
        <v>4082</v>
      </c>
      <c r="D365" s="66">
        <v>9</v>
      </c>
      <c r="E365" s="67" t="s">
        <v>136</v>
      </c>
      <c r="F365" s="68">
        <v>15.285714285714285</v>
      </c>
      <c r="G365" s="65"/>
      <c r="H365" s="69"/>
      <c r="I365" s="70"/>
      <c r="J365" s="70"/>
      <c r="K365" s="34" t="s">
        <v>66</v>
      </c>
      <c r="L365" s="77">
        <v>365</v>
      </c>
      <c r="M365" s="77"/>
      <c r="N365" s="72"/>
      <c r="O365" s="79" t="s">
        <v>379</v>
      </c>
      <c r="P365" s="81">
        <v>43627.670266203706</v>
      </c>
      <c r="Q365" s="79" t="s">
        <v>556</v>
      </c>
      <c r="R365" s="79"/>
      <c r="S365" s="79"/>
      <c r="T365" s="79" t="s">
        <v>769</v>
      </c>
      <c r="U365" s="79"/>
      <c r="V365" s="83" t="s">
        <v>845</v>
      </c>
      <c r="W365" s="81">
        <v>43627.670266203706</v>
      </c>
      <c r="X365" s="83" t="s">
        <v>1173</v>
      </c>
      <c r="Y365" s="79"/>
      <c r="Z365" s="79"/>
      <c r="AA365" s="85" t="s">
        <v>1544</v>
      </c>
      <c r="AB365" s="85" t="s">
        <v>1675</v>
      </c>
      <c r="AC365" s="79" t="b">
        <v>0</v>
      </c>
      <c r="AD365" s="79">
        <v>5</v>
      </c>
      <c r="AE365" s="85" t="s">
        <v>1713</v>
      </c>
      <c r="AF365" s="79" t="b">
        <v>0</v>
      </c>
      <c r="AG365" s="79" t="s">
        <v>1727</v>
      </c>
      <c r="AH365" s="79"/>
      <c r="AI365" s="85" t="s">
        <v>1711</v>
      </c>
      <c r="AJ365" s="79" t="b">
        <v>0</v>
      </c>
      <c r="AK365" s="79">
        <v>0</v>
      </c>
      <c r="AL365" s="85" t="s">
        <v>1711</v>
      </c>
      <c r="AM365" s="79" t="s">
        <v>1736</v>
      </c>
      <c r="AN365" s="79" t="b">
        <v>0</v>
      </c>
      <c r="AO365" s="85" t="s">
        <v>1675</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3</v>
      </c>
      <c r="BC365" s="78" t="str">
        <f>REPLACE(INDEX(GroupVertices[Group],MATCH(Edges[[#This Row],[Vertex 2]],GroupVertices[Vertex],0)),1,1,"")</f>
        <v>1</v>
      </c>
      <c r="BD365" s="48"/>
      <c r="BE365" s="49"/>
      <c r="BF365" s="48"/>
      <c r="BG365" s="49"/>
      <c r="BH365" s="48"/>
      <c r="BI365" s="49"/>
      <c r="BJ365" s="48"/>
      <c r="BK365" s="49"/>
      <c r="BL365" s="48"/>
    </row>
    <row r="366" spans="1:64" ht="15">
      <c r="A366" s="64" t="s">
        <v>228</v>
      </c>
      <c r="B366" s="64" t="s">
        <v>354</v>
      </c>
      <c r="C366" s="65" t="s">
        <v>4082</v>
      </c>
      <c r="D366" s="66">
        <v>9</v>
      </c>
      <c r="E366" s="67" t="s">
        <v>136</v>
      </c>
      <c r="F366" s="68">
        <v>15.285714285714285</v>
      </c>
      <c r="G366" s="65"/>
      <c r="H366" s="69"/>
      <c r="I366" s="70"/>
      <c r="J366" s="70"/>
      <c r="K366" s="34" t="s">
        <v>66</v>
      </c>
      <c r="L366" s="77">
        <v>366</v>
      </c>
      <c r="M366" s="77"/>
      <c r="N366" s="72"/>
      <c r="O366" s="79" t="s">
        <v>379</v>
      </c>
      <c r="P366" s="81">
        <v>43627.67204861111</v>
      </c>
      <c r="Q366" s="79" t="s">
        <v>611</v>
      </c>
      <c r="R366" s="79"/>
      <c r="S366" s="79"/>
      <c r="T366" s="79" t="s">
        <v>745</v>
      </c>
      <c r="U366" s="79"/>
      <c r="V366" s="83" t="s">
        <v>845</v>
      </c>
      <c r="W366" s="81">
        <v>43627.67204861111</v>
      </c>
      <c r="X366" s="83" t="s">
        <v>1257</v>
      </c>
      <c r="Y366" s="79"/>
      <c r="Z366" s="79"/>
      <c r="AA366" s="85" t="s">
        <v>1628</v>
      </c>
      <c r="AB366" s="85" t="s">
        <v>1676</v>
      </c>
      <c r="AC366" s="79" t="b">
        <v>0</v>
      </c>
      <c r="AD366" s="79">
        <v>6</v>
      </c>
      <c r="AE366" s="85" t="s">
        <v>1713</v>
      </c>
      <c r="AF366" s="79" t="b">
        <v>0</v>
      </c>
      <c r="AG366" s="79" t="s">
        <v>1727</v>
      </c>
      <c r="AH366" s="79"/>
      <c r="AI366" s="85" t="s">
        <v>1711</v>
      </c>
      <c r="AJ366" s="79" t="b">
        <v>0</v>
      </c>
      <c r="AK366" s="79">
        <v>1</v>
      </c>
      <c r="AL366" s="85" t="s">
        <v>1711</v>
      </c>
      <c r="AM366" s="79" t="s">
        <v>1736</v>
      </c>
      <c r="AN366" s="79" t="b">
        <v>0</v>
      </c>
      <c r="AO366" s="85" t="s">
        <v>1676</v>
      </c>
      <c r="AP366" s="79" t="s">
        <v>176</v>
      </c>
      <c r="AQ366" s="79">
        <v>0</v>
      </c>
      <c r="AR366" s="79">
        <v>0</v>
      </c>
      <c r="AS366" s="79"/>
      <c r="AT366" s="79"/>
      <c r="AU366" s="79"/>
      <c r="AV366" s="79"/>
      <c r="AW366" s="79"/>
      <c r="AX366" s="79"/>
      <c r="AY366" s="79"/>
      <c r="AZ366" s="79"/>
      <c r="BA366">
        <v>7</v>
      </c>
      <c r="BB366" s="78" t="str">
        <f>REPLACE(INDEX(GroupVertices[Group],MATCH(Edges[[#This Row],[Vertex 1]],GroupVertices[Vertex],0)),1,1,"")</f>
        <v>3</v>
      </c>
      <c r="BC366" s="78" t="str">
        <f>REPLACE(INDEX(GroupVertices[Group],MATCH(Edges[[#This Row],[Vertex 2]],GroupVertices[Vertex],0)),1,1,"")</f>
        <v>1</v>
      </c>
      <c r="BD366" s="48">
        <v>2</v>
      </c>
      <c r="BE366" s="49">
        <v>4.25531914893617</v>
      </c>
      <c r="BF366" s="48">
        <v>0</v>
      </c>
      <c r="BG366" s="49">
        <v>0</v>
      </c>
      <c r="BH366" s="48">
        <v>0</v>
      </c>
      <c r="BI366" s="49">
        <v>0</v>
      </c>
      <c r="BJ366" s="48">
        <v>45</v>
      </c>
      <c r="BK366" s="49">
        <v>95.74468085106383</v>
      </c>
      <c r="BL366" s="48">
        <v>47</v>
      </c>
    </row>
    <row r="367" spans="1:64" ht="15">
      <c r="A367" s="64" t="s">
        <v>228</v>
      </c>
      <c r="B367" s="64" t="s">
        <v>354</v>
      </c>
      <c r="C367" s="65" t="s">
        <v>4082</v>
      </c>
      <c r="D367" s="66">
        <v>9</v>
      </c>
      <c r="E367" s="67" t="s">
        <v>136</v>
      </c>
      <c r="F367" s="68">
        <v>15.285714285714285</v>
      </c>
      <c r="G367" s="65"/>
      <c r="H367" s="69"/>
      <c r="I367" s="70"/>
      <c r="J367" s="70"/>
      <c r="K367" s="34" t="s">
        <v>66</v>
      </c>
      <c r="L367" s="77">
        <v>367</v>
      </c>
      <c r="M367" s="77"/>
      <c r="N367" s="72"/>
      <c r="O367" s="79" t="s">
        <v>379</v>
      </c>
      <c r="P367" s="81">
        <v>43627.67471064815</v>
      </c>
      <c r="Q367" s="79" t="s">
        <v>612</v>
      </c>
      <c r="R367" s="79"/>
      <c r="S367" s="79"/>
      <c r="T367" s="79" t="s">
        <v>745</v>
      </c>
      <c r="U367" s="79"/>
      <c r="V367" s="83" t="s">
        <v>845</v>
      </c>
      <c r="W367" s="81">
        <v>43627.67471064815</v>
      </c>
      <c r="X367" s="83" t="s">
        <v>1258</v>
      </c>
      <c r="Y367" s="79"/>
      <c r="Z367" s="79"/>
      <c r="AA367" s="85" t="s">
        <v>1629</v>
      </c>
      <c r="AB367" s="85" t="s">
        <v>1677</v>
      </c>
      <c r="AC367" s="79" t="b">
        <v>0</v>
      </c>
      <c r="AD367" s="79">
        <v>14</v>
      </c>
      <c r="AE367" s="85" t="s">
        <v>1713</v>
      </c>
      <c r="AF367" s="79" t="b">
        <v>0</v>
      </c>
      <c r="AG367" s="79" t="s">
        <v>1727</v>
      </c>
      <c r="AH367" s="79"/>
      <c r="AI367" s="85" t="s">
        <v>1711</v>
      </c>
      <c r="AJ367" s="79" t="b">
        <v>0</v>
      </c>
      <c r="AK367" s="79">
        <v>3</v>
      </c>
      <c r="AL367" s="85" t="s">
        <v>1711</v>
      </c>
      <c r="AM367" s="79" t="s">
        <v>1736</v>
      </c>
      <c r="AN367" s="79" t="b">
        <v>0</v>
      </c>
      <c r="AO367" s="85" t="s">
        <v>1677</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3</v>
      </c>
      <c r="BC367" s="78" t="str">
        <f>REPLACE(INDEX(GroupVertices[Group],MATCH(Edges[[#This Row],[Vertex 2]],GroupVertices[Vertex],0)),1,1,"")</f>
        <v>1</v>
      </c>
      <c r="BD367" s="48">
        <v>0</v>
      </c>
      <c r="BE367" s="49">
        <v>0</v>
      </c>
      <c r="BF367" s="48">
        <v>1</v>
      </c>
      <c r="BG367" s="49">
        <v>2.272727272727273</v>
      </c>
      <c r="BH367" s="48">
        <v>0</v>
      </c>
      <c r="BI367" s="49">
        <v>0</v>
      </c>
      <c r="BJ367" s="48">
        <v>43</v>
      </c>
      <c r="BK367" s="49">
        <v>97.72727272727273</v>
      </c>
      <c r="BL367" s="48">
        <v>44</v>
      </c>
    </row>
    <row r="368" spans="1:64" ht="15">
      <c r="A368" s="64" t="s">
        <v>228</v>
      </c>
      <c r="B368" s="64" t="s">
        <v>354</v>
      </c>
      <c r="C368" s="65" t="s">
        <v>4080</v>
      </c>
      <c r="D368" s="66">
        <v>5</v>
      </c>
      <c r="E368" s="67" t="s">
        <v>136</v>
      </c>
      <c r="F368" s="68">
        <v>28.42857142857143</v>
      </c>
      <c r="G368" s="65"/>
      <c r="H368" s="69"/>
      <c r="I368" s="70"/>
      <c r="J368" s="70"/>
      <c r="K368" s="34" t="s">
        <v>66</v>
      </c>
      <c r="L368" s="77">
        <v>368</v>
      </c>
      <c r="M368" s="77"/>
      <c r="N368" s="72"/>
      <c r="O368" s="79" t="s">
        <v>378</v>
      </c>
      <c r="P368" s="81">
        <v>43627.676620370374</v>
      </c>
      <c r="Q368" s="79" t="s">
        <v>561</v>
      </c>
      <c r="R368" s="79"/>
      <c r="S368" s="79"/>
      <c r="T368" s="79" t="s">
        <v>745</v>
      </c>
      <c r="U368" s="79"/>
      <c r="V368" s="83" t="s">
        <v>845</v>
      </c>
      <c r="W368" s="81">
        <v>43627.676620370374</v>
      </c>
      <c r="X368" s="83" t="s">
        <v>1179</v>
      </c>
      <c r="Y368" s="79"/>
      <c r="Z368" s="79"/>
      <c r="AA368" s="85" t="s">
        <v>1550</v>
      </c>
      <c r="AB368" s="85" t="s">
        <v>1708</v>
      </c>
      <c r="AC368" s="79" t="b">
        <v>0</v>
      </c>
      <c r="AD368" s="79">
        <v>3</v>
      </c>
      <c r="AE368" s="85" t="s">
        <v>1715</v>
      </c>
      <c r="AF368" s="79" t="b">
        <v>0</v>
      </c>
      <c r="AG368" s="79" t="s">
        <v>1727</v>
      </c>
      <c r="AH368" s="79"/>
      <c r="AI368" s="85" t="s">
        <v>1711</v>
      </c>
      <c r="AJ368" s="79" t="b">
        <v>0</v>
      </c>
      <c r="AK368" s="79">
        <v>0</v>
      </c>
      <c r="AL368" s="85" t="s">
        <v>1711</v>
      </c>
      <c r="AM368" s="79" t="s">
        <v>1736</v>
      </c>
      <c r="AN368" s="79" t="b">
        <v>0</v>
      </c>
      <c r="AO368" s="85" t="s">
        <v>1708</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3</v>
      </c>
      <c r="BC368" s="78" t="str">
        <f>REPLACE(INDEX(GroupVertices[Group],MATCH(Edges[[#This Row],[Vertex 2]],GroupVertices[Vertex],0)),1,1,"")</f>
        <v>1</v>
      </c>
      <c r="BD368" s="48"/>
      <c r="BE368" s="49"/>
      <c r="BF368" s="48"/>
      <c r="BG368" s="49"/>
      <c r="BH368" s="48"/>
      <c r="BI368" s="49"/>
      <c r="BJ368" s="48"/>
      <c r="BK368" s="49"/>
      <c r="BL368" s="48"/>
    </row>
    <row r="369" spans="1:64" ht="15">
      <c r="A369" s="64" t="s">
        <v>228</v>
      </c>
      <c r="B369" s="64" t="s">
        <v>354</v>
      </c>
      <c r="C369" s="65" t="s">
        <v>4082</v>
      </c>
      <c r="D369" s="66">
        <v>9</v>
      </c>
      <c r="E369" s="67" t="s">
        <v>136</v>
      </c>
      <c r="F369" s="68">
        <v>15.285714285714285</v>
      </c>
      <c r="G369" s="65"/>
      <c r="H369" s="69"/>
      <c r="I369" s="70"/>
      <c r="J369" s="70"/>
      <c r="K369" s="34" t="s">
        <v>66</v>
      </c>
      <c r="L369" s="77">
        <v>369</v>
      </c>
      <c r="M369" s="77"/>
      <c r="N369" s="72"/>
      <c r="O369" s="79" t="s">
        <v>379</v>
      </c>
      <c r="P369" s="81">
        <v>43627.67899305555</v>
      </c>
      <c r="Q369" s="79" t="s">
        <v>613</v>
      </c>
      <c r="R369" s="79"/>
      <c r="S369" s="79"/>
      <c r="T369" s="79" t="s">
        <v>745</v>
      </c>
      <c r="U369" s="79"/>
      <c r="V369" s="83" t="s">
        <v>845</v>
      </c>
      <c r="W369" s="81">
        <v>43627.67899305555</v>
      </c>
      <c r="X369" s="83" t="s">
        <v>1259</v>
      </c>
      <c r="Y369" s="79"/>
      <c r="Z369" s="79"/>
      <c r="AA369" s="85" t="s">
        <v>1630</v>
      </c>
      <c r="AB369" s="85" t="s">
        <v>1634</v>
      </c>
      <c r="AC369" s="79" t="b">
        <v>0</v>
      </c>
      <c r="AD369" s="79">
        <v>7</v>
      </c>
      <c r="AE369" s="85" t="s">
        <v>1713</v>
      </c>
      <c r="AF369" s="79" t="b">
        <v>0</v>
      </c>
      <c r="AG369" s="79" t="s">
        <v>1727</v>
      </c>
      <c r="AH369" s="79"/>
      <c r="AI369" s="85" t="s">
        <v>1711</v>
      </c>
      <c r="AJ369" s="79" t="b">
        <v>0</v>
      </c>
      <c r="AK369" s="79">
        <v>0</v>
      </c>
      <c r="AL369" s="85" t="s">
        <v>1711</v>
      </c>
      <c r="AM369" s="79" t="s">
        <v>1736</v>
      </c>
      <c r="AN369" s="79" t="b">
        <v>0</v>
      </c>
      <c r="AO369" s="85" t="s">
        <v>1634</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3</v>
      </c>
      <c r="BC369" s="78" t="str">
        <f>REPLACE(INDEX(GroupVertices[Group],MATCH(Edges[[#This Row],[Vertex 2]],GroupVertices[Vertex],0)),1,1,"")</f>
        <v>1</v>
      </c>
      <c r="BD369" s="48">
        <v>4</v>
      </c>
      <c r="BE369" s="49">
        <v>7.407407407407407</v>
      </c>
      <c r="BF369" s="48">
        <v>1</v>
      </c>
      <c r="BG369" s="49">
        <v>1.8518518518518519</v>
      </c>
      <c r="BH369" s="48">
        <v>0</v>
      </c>
      <c r="BI369" s="49">
        <v>0</v>
      </c>
      <c r="BJ369" s="48">
        <v>49</v>
      </c>
      <c r="BK369" s="49">
        <v>90.74074074074075</v>
      </c>
      <c r="BL369" s="48">
        <v>54</v>
      </c>
    </row>
    <row r="370" spans="1:64" ht="15">
      <c r="A370" s="64" t="s">
        <v>228</v>
      </c>
      <c r="B370" s="64" t="s">
        <v>354</v>
      </c>
      <c r="C370" s="65" t="s">
        <v>4082</v>
      </c>
      <c r="D370" s="66">
        <v>9</v>
      </c>
      <c r="E370" s="67" t="s">
        <v>136</v>
      </c>
      <c r="F370" s="68">
        <v>15.285714285714285</v>
      </c>
      <c r="G370" s="65"/>
      <c r="H370" s="69"/>
      <c r="I370" s="70"/>
      <c r="J370" s="70"/>
      <c r="K370" s="34" t="s">
        <v>66</v>
      </c>
      <c r="L370" s="77">
        <v>370</v>
      </c>
      <c r="M370" s="77"/>
      <c r="N370" s="72"/>
      <c r="O370" s="79" t="s">
        <v>379</v>
      </c>
      <c r="P370" s="81">
        <v>43627.68255787037</v>
      </c>
      <c r="Q370" s="79" t="s">
        <v>614</v>
      </c>
      <c r="R370" s="79"/>
      <c r="S370" s="79"/>
      <c r="T370" s="79" t="s">
        <v>745</v>
      </c>
      <c r="U370" s="79"/>
      <c r="V370" s="83" t="s">
        <v>845</v>
      </c>
      <c r="W370" s="81">
        <v>43627.68255787037</v>
      </c>
      <c r="X370" s="83" t="s">
        <v>1260</v>
      </c>
      <c r="Y370" s="79"/>
      <c r="Z370" s="79"/>
      <c r="AA370" s="85" t="s">
        <v>1631</v>
      </c>
      <c r="AB370" s="85" t="s">
        <v>1678</v>
      </c>
      <c r="AC370" s="79" t="b">
        <v>0</v>
      </c>
      <c r="AD370" s="79">
        <v>7</v>
      </c>
      <c r="AE370" s="85" t="s">
        <v>1713</v>
      </c>
      <c r="AF370" s="79" t="b">
        <v>0</v>
      </c>
      <c r="AG370" s="79" t="s">
        <v>1727</v>
      </c>
      <c r="AH370" s="79"/>
      <c r="AI370" s="85" t="s">
        <v>1711</v>
      </c>
      <c r="AJ370" s="79" t="b">
        <v>0</v>
      </c>
      <c r="AK370" s="79">
        <v>0</v>
      </c>
      <c r="AL370" s="85" t="s">
        <v>1711</v>
      </c>
      <c r="AM370" s="79" t="s">
        <v>1736</v>
      </c>
      <c r="AN370" s="79" t="b">
        <v>0</v>
      </c>
      <c r="AO370" s="85" t="s">
        <v>1678</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3</v>
      </c>
      <c r="BC370" s="78" t="str">
        <f>REPLACE(INDEX(GroupVertices[Group],MATCH(Edges[[#This Row],[Vertex 2]],GroupVertices[Vertex],0)),1,1,"")</f>
        <v>1</v>
      </c>
      <c r="BD370" s="48">
        <v>0</v>
      </c>
      <c r="BE370" s="49">
        <v>0</v>
      </c>
      <c r="BF370" s="48">
        <v>2</v>
      </c>
      <c r="BG370" s="49">
        <v>3.8461538461538463</v>
      </c>
      <c r="BH370" s="48">
        <v>0</v>
      </c>
      <c r="BI370" s="49">
        <v>0</v>
      </c>
      <c r="BJ370" s="48">
        <v>50</v>
      </c>
      <c r="BK370" s="49">
        <v>96.15384615384616</v>
      </c>
      <c r="BL370" s="48">
        <v>52</v>
      </c>
    </row>
    <row r="371" spans="1:64" ht="15">
      <c r="A371" s="64" t="s">
        <v>228</v>
      </c>
      <c r="B371" s="64" t="s">
        <v>354</v>
      </c>
      <c r="C371" s="65" t="s">
        <v>4080</v>
      </c>
      <c r="D371" s="66">
        <v>5</v>
      </c>
      <c r="E371" s="67" t="s">
        <v>136</v>
      </c>
      <c r="F371" s="68">
        <v>28.42857142857143</v>
      </c>
      <c r="G371" s="65"/>
      <c r="H371" s="69"/>
      <c r="I371" s="70"/>
      <c r="J371" s="70"/>
      <c r="K371" s="34" t="s">
        <v>66</v>
      </c>
      <c r="L371" s="77">
        <v>371</v>
      </c>
      <c r="M371" s="77"/>
      <c r="N371" s="72"/>
      <c r="O371" s="79" t="s">
        <v>378</v>
      </c>
      <c r="P371" s="81">
        <v>43627.68854166667</v>
      </c>
      <c r="Q371" s="79" t="s">
        <v>557</v>
      </c>
      <c r="R371" s="79"/>
      <c r="S371" s="79"/>
      <c r="T371" s="79" t="s">
        <v>745</v>
      </c>
      <c r="U371" s="79"/>
      <c r="V371" s="83" t="s">
        <v>845</v>
      </c>
      <c r="W371" s="81">
        <v>43627.68854166667</v>
      </c>
      <c r="X371" s="83" t="s">
        <v>1174</v>
      </c>
      <c r="Y371" s="79"/>
      <c r="Z371" s="79"/>
      <c r="AA371" s="85" t="s">
        <v>1545</v>
      </c>
      <c r="AB371" s="85" t="s">
        <v>1707</v>
      </c>
      <c r="AC371" s="79" t="b">
        <v>0</v>
      </c>
      <c r="AD371" s="79">
        <v>5</v>
      </c>
      <c r="AE371" s="85" t="s">
        <v>1715</v>
      </c>
      <c r="AF371" s="79" t="b">
        <v>0</v>
      </c>
      <c r="AG371" s="79" t="s">
        <v>1727</v>
      </c>
      <c r="AH371" s="79"/>
      <c r="AI371" s="85" t="s">
        <v>1711</v>
      </c>
      <c r="AJ371" s="79" t="b">
        <v>0</v>
      </c>
      <c r="AK371" s="79">
        <v>0</v>
      </c>
      <c r="AL371" s="85" t="s">
        <v>1711</v>
      </c>
      <c r="AM371" s="79" t="s">
        <v>1736</v>
      </c>
      <c r="AN371" s="79" t="b">
        <v>0</v>
      </c>
      <c r="AO371" s="85" t="s">
        <v>1707</v>
      </c>
      <c r="AP371" s="79" t="s">
        <v>176</v>
      </c>
      <c r="AQ371" s="79">
        <v>0</v>
      </c>
      <c r="AR371" s="79">
        <v>0</v>
      </c>
      <c r="AS371" s="79"/>
      <c r="AT371" s="79"/>
      <c r="AU371" s="79"/>
      <c r="AV371" s="79"/>
      <c r="AW371" s="79"/>
      <c r="AX371" s="79"/>
      <c r="AY371" s="79"/>
      <c r="AZ371" s="79"/>
      <c r="BA371">
        <v>3</v>
      </c>
      <c r="BB371" s="78" t="str">
        <f>REPLACE(INDEX(GroupVertices[Group],MATCH(Edges[[#This Row],[Vertex 1]],GroupVertices[Vertex],0)),1,1,"")</f>
        <v>3</v>
      </c>
      <c r="BC371" s="78" t="str">
        <f>REPLACE(INDEX(GroupVertices[Group],MATCH(Edges[[#This Row],[Vertex 2]],GroupVertices[Vertex],0)),1,1,"")</f>
        <v>1</v>
      </c>
      <c r="BD371" s="48"/>
      <c r="BE371" s="49"/>
      <c r="BF371" s="48"/>
      <c r="BG371" s="49"/>
      <c r="BH371" s="48"/>
      <c r="BI371" s="49"/>
      <c r="BJ371" s="48"/>
      <c r="BK371" s="49"/>
      <c r="BL371" s="48"/>
    </row>
    <row r="372" spans="1:64" ht="15">
      <c r="A372" s="64" t="s">
        <v>228</v>
      </c>
      <c r="B372" s="64" t="s">
        <v>354</v>
      </c>
      <c r="C372" s="65" t="s">
        <v>4080</v>
      </c>
      <c r="D372" s="66">
        <v>5</v>
      </c>
      <c r="E372" s="67" t="s">
        <v>136</v>
      </c>
      <c r="F372" s="68">
        <v>28.42857142857143</v>
      </c>
      <c r="G372" s="65"/>
      <c r="H372" s="69"/>
      <c r="I372" s="70"/>
      <c r="J372" s="70"/>
      <c r="K372" s="34" t="s">
        <v>66</v>
      </c>
      <c r="L372" s="77">
        <v>372</v>
      </c>
      <c r="M372" s="77"/>
      <c r="N372" s="72"/>
      <c r="O372" s="79" t="s">
        <v>378</v>
      </c>
      <c r="P372" s="81">
        <v>43627.69157407407</v>
      </c>
      <c r="Q372" s="79" t="s">
        <v>395</v>
      </c>
      <c r="R372" s="79"/>
      <c r="S372" s="79"/>
      <c r="T372" s="79" t="s">
        <v>745</v>
      </c>
      <c r="U372" s="79"/>
      <c r="V372" s="83" t="s">
        <v>845</v>
      </c>
      <c r="W372" s="81">
        <v>43627.69157407407</v>
      </c>
      <c r="X372" s="83" t="s">
        <v>974</v>
      </c>
      <c r="Y372" s="79"/>
      <c r="Z372" s="79"/>
      <c r="AA372" s="85" t="s">
        <v>1345</v>
      </c>
      <c r="AB372" s="85" t="s">
        <v>1701</v>
      </c>
      <c r="AC372" s="79" t="b">
        <v>0</v>
      </c>
      <c r="AD372" s="79">
        <v>6</v>
      </c>
      <c r="AE372" s="85" t="s">
        <v>1715</v>
      </c>
      <c r="AF372" s="79" t="b">
        <v>0</v>
      </c>
      <c r="AG372" s="79" t="s">
        <v>1727</v>
      </c>
      <c r="AH372" s="79"/>
      <c r="AI372" s="85" t="s">
        <v>1711</v>
      </c>
      <c r="AJ372" s="79" t="b">
        <v>0</v>
      </c>
      <c r="AK372" s="79">
        <v>0</v>
      </c>
      <c r="AL372" s="85" t="s">
        <v>1711</v>
      </c>
      <c r="AM372" s="79" t="s">
        <v>1736</v>
      </c>
      <c r="AN372" s="79" t="b">
        <v>0</v>
      </c>
      <c r="AO372" s="85" t="s">
        <v>1701</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1</v>
      </c>
      <c r="BD372" s="48"/>
      <c r="BE372" s="49"/>
      <c r="BF372" s="48"/>
      <c r="BG372" s="49"/>
      <c r="BH372" s="48"/>
      <c r="BI372" s="49"/>
      <c r="BJ372" s="48"/>
      <c r="BK372" s="49"/>
      <c r="BL372" s="48"/>
    </row>
    <row r="373" spans="1:64" ht="15">
      <c r="A373" s="64" t="s">
        <v>228</v>
      </c>
      <c r="B373" s="64" t="s">
        <v>354</v>
      </c>
      <c r="C373" s="65" t="s">
        <v>4082</v>
      </c>
      <c r="D373" s="66">
        <v>9</v>
      </c>
      <c r="E373" s="67" t="s">
        <v>136</v>
      </c>
      <c r="F373" s="68">
        <v>15.285714285714285</v>
      </c>
      <c r="G373" s="65"/>
      <c r="H373" s="69"/>
      <c r="I373" s="70"/>
      <c r="J373" s="70"/>
      <c r="K373" s="34" t="s">
        <v>66</v>
      </c>
      <c r="L373" s="77">
        <v>373</v>
      </c>
      <c r="M373" s="77"/>
      <c r="N373" s="72"/>
      <c r="O373" s="79" t="s">
        <v>379</v>
      </c>
      <c r="P373" s="81">
        <v>43627.70261574074</v>
      </c>
      <c r="Q373" s="79" t="s">
        <v>615</v>
      </c>
      <c r="R373" s="79"/>
      <c r="S373" s="79"/>
      <c r="T373" s="79" t="s">
        <v>745</v>
      </c>
      <c r="U373" s="83" t="s">
        <v>827</v>
      </c>
      <c r="V373" s="83" t="s">
        <v>827</v>
      </c>
      <c r="W373" s="81">
        <v>43627.70261574074</v>
      </c>
      <c r="X373" s="83" t="s">
        <v>1261</v>
      </c>
      <c r="Y373" s="79"/>
      <c r="Z373" s="79"/>
      <c r="AA373" s="85" t="s">
        <v>1632</v>
      </c>
      <c r="AB373" s="85" t="s">
        <v>1681</v>
      </c>
      <c r="AC373" s="79" t="b">
        <v>0</v>
      </c>
      <c r="AD373" s="79">
        <v>8</v>
      </c>
      <c r="AE373" s="85" t="s">
        <v>1713</v>
      </c>
      <c r="AF373" s="79" t="b">
        <v>0</v>
      </c>
      <c r="AG373" s="79" t="s">
        <v>1727</v>
      </c>
      <c r="AH373" s="79"/>
      <c r="AI373" s="85" t="s">
        <v>1711</v>
      </c>
      <c r="AJ373" s="79" t="b">
        <v>0</v>
      </c>
      <c r="AK373" s="79">
        <v>0</v>
      </c>
      <c r="AL373" s="85" t="s">
        <v>1711</v>
      </c>
      <c r="AM373" s="79" t="s">
        <v>1736</v>
      </c>
      <c r="AN373" s="79" t="b">
        <v>0</v>
      </c>
      <c r="AO373" s="85" t="s">
        <v>1681</v>
      </c>
      <c r="AP373" s="79" t="s">
        <v>176</v>
      </c>
      <c r="AQ373" s="79">
        <v>0</v>
      </c>
      <c r="AR373" s="79">
        <v>0</v>
      </c>
      <c r="AS373" s="79"/>
      <c r="AT373" s="79"/>
      <c r="AU373" s="79"/>
      <c r="AV373" s="79"/>
      <c r="AW373" s="79"/>
      <c r="AX373" s="79"/>
      <c r="AY373" s="79"/>
      <c r="AZ373" s="79"/>
      <c r="BA373">
        <v>7</v>
      </c>
      <c r="BB373" s="78" t="str">
        <f>REPLACE(INDEX(GroupVertices[Group],MATCH(Edges[[#This Row],[Vertex 1]],GroupVertices[Vertex],0)),1,1,"")</f>
        <v>3</v>
      </c>
      <c r="BC373" s="78" t="str">
        <f>REPLACE(INDEX(GroupVertices[Group],MATCH(Edges[[#This Row],[Vertex 2]],GroupVertices[Vertex],0)),1,1,"")</f>
        <v>1</v>
      </c>
      <c r="BD373" s="48">
        <v>1</v>
      </c>
      <c r="BE373" s="49">
        <v>3.125</v>
      </c>
      <c r="BF373" s="48">
        <v>2</v>
      </c>
      <c r="BG373" s="49">
        <v>6.25</v>
      </c>
      <c r="BH373" s="48">
        <v>0</v>
      </c>
      <c r="BI373" s="49">
        <v>0</v>
      </c>
      <c r="BJ373" s="48">
        <v>29</v>
      </c>
      <c r="BK373" s="49">
        <v>90.625</v>
      </c>
      <c r="BL373" s="48">
        <v>32</v>
      </c>
    </row>
    <row r="374" spans="1:64" ht="15">
      <c r="A374" s="64" t="s">
        <v>228</v>
      </c>
      <c r="B374" s="64" t="s">
        <v>377</v>
      </c>
      <c r="C374" s="65" t="s">
        <v>4076</v>
      </c>
      <c r="D374" s="66">
        <v>3</v>
      </c>
      <c r="E374" s="67" t="s">
        <v>132</v>
      </c>
      <c r="F374" s="68">
        <v>35</v>
      </c>
      <c r="G374" s="65"/>
      <c r="H374" s="69"/>
      <c r="I374" s="70"/>
      <c r="J374" s="70"/>
      <c r="K374" s="34" t="s">
        <v>65</v>
      </c>
      <c r="L374" s="77">
        <v>374</v>
      </c>
      <c r="M374" s="77"/>
      <c r="N374" s="72"/>
      <c r="O374" s="79" t="s">
        <v>378</v>
      </c>
      <c r="P374" s="81">
        <v>43627.70479166666</v>
      </c>
      <c r="Q374" s="79" t="s">
        <v>616</v>
      </c>
      <c r="R374" s="79"/>
      <c r="S374" s="79"/>
      <c r="T374" s="79" t="s">
        <v>745</v>
      </c>
      <c r="U374" s="79"/>
      <c r="V374" s="83" t="s">
        <v>845</v>
      </c>
      <c r="W374" s="81">
        <v>43627.70479166666</v>
      </c>
      <c r="X374" s="83" t="s">
        <v>1262</v>
      </c>
      <c r="Y374" s="79"/>
      <c r="Z374" s="79"/>
      <c r="AA374" s="85" t="s">
        <v>1633</v>
      </c>
      <c r="AB374" s="85" t="s">
        <v>1637</v>
      </c>
      <c r="AC374" s="79" t="b">
        <v>0</v>
      </c>
      <c r="AD374" s="79">
        <v>2</v>
      </c>
      <c r="AE374" s="85" t="s">
        <v>1713</v>
      </c>
      <c r="AF374" s="79" t="b">
        <v>0</v>
      </c>
      <c r="AG374" s="79" t="s">
        <v>1727</v>
      </c>
      <c r="AH374" s="79"/>
      <c r="AI374" s="85" t="s">
        <v>1711</v>
      </c>
      <c r="AJ374" s="79" t="b">
        <v>0</v>
      </c>
      <c r="AK374" s="79">
        <v>1</v>
      </c>
      <c r="AL374" s="85" t="s">
        <v>1711</v>
      </c>
      <c r="AM374" s="79" t="s">
        <v>1736</v>
      </c>
      <c r="AN374" s="79" t="b">
        <v>0</v>
      </c>
      <c r="AO374" s="85" t="s">
        <v>1637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228</v>
      </c>
      <c r="B375" s="64" t="s">
        <v>355</v>
      </c>
      <c r="C375" s="65" t="s">
        <v>4076</v>
      </c>
      <c r="D375" s="66">
        <v>3</v>
      </c>
      <c r="E375" s="67" t="s">
        <v>132</v>
      </c>
      <c r="F375" s="68">
        <v>35</v>
      </c>
      <c r="G375" s="65"/>
      <c r="H375" s="69"/>
      <c r="I375" s="70"/>
      <c r="J375" s="70"/>
      <c r="K375" s="34" t="s">
        <v>65</v>
      </c>
      <c r="L375" s="77">
        <v>375</v>
      </c>
      <c r="M375" s="77"/>
      <c r="N375" s="72"/>
      <c r="O375" s="79" t="s">
        <v>378</v>
      </c>
      <c r="P375" s="81">
        <v>43627.70479166666</v>
      </c>
      <c r="Q375" s="79" t="s">
        <v>616</v>
      </c>
      <c r="R375" s="79"/>
      <c r="S375" s="79"/>
      <c r="T375" s="79" t="s">
        <v>745</v>
      </c>
      <c r="U375" s="79"/>
      <c r="V375" s="83" t="s">
        <v>845</v>
      </c>
      <c r="W375" s="81">
        <v>43627.70479166666</v>
      </c>
      <c r="X375" s="83" t="s">
        <v>1262</v>
      </c>
      <c r="Y375" s="79"/>
      <c r="Z375" s="79"/>
      <c r="AA375" s="85" t="s">
        <v>1633</v>
      </c>
      <c r="AB375" s="85" t="s">
        <v>1637</v>
      </c>
      <c r="AC375" s="79" t="b">
        <v>0</v>
      </c>
      <c r="AD375" s="79">
        <v>2</v>
      </c>
      <c r="AE375" s="85" t="s">
        <v>1713</v>
      </c>
      <c r="AF375" s="79" t="b">
        <v>0</v>
      </c>
      <c r="AG375" s="79" t="s">
        <v>1727</v>
      </c>
      <c r="AH375" s="79"/>
      <c r="AI375" s="85" t="s">
        <v>1711</v>
      </c>
      <c r="AJ375" s="79" t="b">
        <v>0</v>
      </c>
      <c r="AK375" s="79">
        <v>1</v>
      </c>
      <c r="AL375" s="85" t="s">
        <v>1711</v>
      </c>
      <c r="AM375" s="79" t="s">
        <v>1736</v>
      </c>
      <c r="AN375" s="79" t="b">
        <v>0</v>
      </c>
      <c r="AO375" s="85" t="s">
        <v>1637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1</v>
      </c>
      <c r="BE375" s="49">
        <v>4</v>
      </c>
      <c r="BF375" s="48">
        <v>3</v>
      </c>
      <c r="BG375" s="49">
        <v>12</v>
      </c>
      <c r="BH375" s="48">
        <v>0</v>
      </c>
      <c r="BI375" s="49">
        <v>0</v>
      </c>
      <c r="BJ375" s="48">
        <v>21</v>
      </c>
      <c r="BK375" s="49">
        <v>84</v>
      </c>
      <c r="BL375" s="48">
        <v>25</v>
      </c>
    </row>
    <row r="376" spans="1:64" ht="15">
      <c r="A376" s="64" t="s">
        <v>228</v>
      </c>
      <c r="B376" s="64" t="s">
        <v>354</v>
      </c>
      <c r="C376" s="65" t="s">
        <v>4082</v>
      </c>
      <c r="D376" s="66">
        <v>9</v>
      </c>
      <c r="E376" s="67" t="s">
        <v>136</v>
      </c>
      <c r="F376" s="68">
        <v>15.285714285714285</v>
      </c>
      <c r="G376" s="65"/>
      <c r="H376" s="69"/>
      <c r="I376" s="70"/>
      <c r="J376" s="70"/>
      <c r="K376" s="34" t="s">
        <v>66</v>
      </c>
      <c r="L376" s="77">
        <v>376</v>
      </c>
      <c r="M376" s="77"/>
      <c r="N376" s="72"/>
      <c r="O376" s="79" t="s">
        <v>379</v>
      </c>
      <c r="P376" s="81">
        <v>43627.70479166666</v>
      </c>
      <c r="Q376" s="79" t="s">
        <v>616</v>
      </c>
      <c r="R376" s="79"/>
      <c r="S376" s="79"/>
      <c r="T376" s="79" t="s">
        <v>745</v>
      </c>
      <c r="U376" s="79"/>
      <c r="V376" s="83" t="s">
        <v>845</v>
      </c>
      <c r="W376" s="81">
        <v>43627.70479166666</v>
      </c>
      <c r="X376" s="83" t="s">
        <v>1262</v>
      </c>
      <c r="Y376" s="79"/>
      <c r="Z376" s="79"/>
      <c r="AA376" s="85" t="s">
        <v>1633</v>
      </c>
      <c r="AB376" s="85" t="s">
        <v>1637</v>
      </c>
      <c r="AC376" s="79" t="b">
        <v>0</v>
      </c>
      <c r="AD376" s="79">
        <v>2</v>
      </c>
      <c r="AE376" s="85" t="s">
        <v>1713</v>
      </c>
      <c r="AF376" s="79" t="b">
        <v>0</v>
      </c>
      <c r="AG376" s="79" t="s">
        <v>1727</v>
      </c>
      <c r="AH376" s="79"/>
      <c r="AI376" s="85" t="s">
        <v>1711</v>
      </c>
      <c r="AJ376" s="79" t="b">
        <v>0</v>
      </c>
      <c r="AK376" s="79">
        <v>1</v>
      </c>
      <c r="AL376" s="85" t="s">
        <v>1711</v>
      </c>
      <c r="AM376" s="79" t="s">
        <v>1736</v>
      </c>
      <c r="AN376" s="79" t="b">
        <v>0</v>
      </c>
      <c r="AO376" s="85" t="s">
        <v>1637</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3</v>
      </c>
      <c r="BC376" s="78" t="str">
        <f>REPLACE(INDEX(GroupVertices[Group],MATCH(Edges[[#This Row],[Vertex 2]],GroupVertices[Vertex],0)),1,1,"")</f>
        <v>1</v>
      </c>
      <c r="BD376" s="48"/>
      <c r="BE376" s="49"/>
      <c r="BF376" s="48"/>
      <c r="BG376" s="49"/>
      <c r="BH376" s="48"/>
      <c r="BI376" s="49"/>
      <c r="BJ376" s="48"/>
      <c r="BK376" s="49"/>
      <c r="BL376" s="48"/>
    </row>
    <row r="377" spans="1:64" ht="15">
      <c r="A377" s="64" t="s">
        <v>354</v>
      </c>
      <c r="B377" s="64" t="s">
        <v>228</v>
      </c>
      <c r="C377" s="65" t="s">
        <v>4076</v>
      </c>
      <c r="D377" s="66">
        <v>3</v>
      </c>
      <c r="E377" s="67" t="s">
        <v>132</v>
      </c>
      <c r="F377" s="68">
        <v>35</v>
      </c>
      <c r="G377" s="65"/>
      <c r="H377" s="69"/>
      <c r="I377" s="70"/>
      <c r="J377" s="70"/>
      <c r="K377" s="34" t="s">
        <v>66</v>
      </c>
      <c r="L377" s="77">
        <v>377</v>
      </c>
      <c r="M377" s="77"/>
      <c r="N377" s="72"/>
      <c r="O377" s="79" t="s">
        <v>379</v>
      </c>
      <c r="P377" s="81">
        <v>43627.677766203706</v>
      </c>
      <c r="Q377" s="79" t="s">
        <v>617</v>
      </c>
      <c r="R377" s="79"/>
      <c r="S377" s="79"/>
      <c r="T377" s="79" t="s">
        <v>745</v>
      </c>
      <c r="U377" s="79"/>
      <c r="V377" s="83" t="s">
        <v>948</v>
      </c>
      <c r="W377" s="81">
        <v>43627.677766203706</v>
      </c>
      <c r="X377" s="83" t="s">
        <v>1263</v>
      </c>
      <c r="Y377" s="79"/>
      <c r="Z377" s="79"/>
      <c r="AA377" s="85" t="s">
        <v>1634</v>
      </c>
      <c r="AB377" s="85" t="s">
        <v>1629</v>
      </c>
      <c r="AC377" s="79" t="b">
        <v>0</v>
      </c>
      <c r="AD377" s="79">
        <v>8</v>
      </c>
      <c r="AE377" s="85" t="s">
        <v>1722</v>
      </c>
      <c r="AF377" s="79" t="b">
        <v>0</v>
      </c>
      <c r="AG377" s="79" t="s">
        <v>1727</v>
      </c>
      <c r="AH377" s="79"/>
      <c r="AI377" s="85" t="s">
        <v>1711</v>
      </c>
      <c r="AJ377" s="79" t="b">
        <v>0</v>
      </c>
      <c r="AK377" s="79">
        <v>0</v>
      </c>
      <c r="AL377" s="85" t="s">
        <v>1711</v>
      </c>
      <c r="AM377" s="79" t="s">
        <v>1736</v>
      </c>
      <c r="AN377" s="79" t="b">
        <v>0</v>
      </c>
      <c r="AO377" s="85" t="s">
        <v>1629</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3</v>
      </c>
      <c r="BD377" s="48">
        <v>2</v>
      </c>
      <c r="BE377" s="49">
        <v>7.6923076923076925</v>
      </c>
      <c r="BF377" s="48">
        <v>0</v>
      </c>
      <c r="BG377" s="49">
        <v>0</v>
      </c>
      <c r="BH377" s="48">
        <v>0</v>
      </c>
      <c r="BI377" s="49">
        <v>0</v>
      </c>
      <c r="BJ377" s="48">
        <v>24</v>
      </c>
      <c r="BK377" s="49">
        <v>92.3076923076923</v>
      </c>
      <c r="BL377" s="48">
        <v>26</v>
      </c>
    </row>
    <row r="378" spans="1:64" ht="15">
      <c r="A378" s="64" t="s">
        <v>355</v>
      </c>
      <c r="B378" s="64" t="s">
        <v>377</v>
      </c>
      <c r="C378" s="65" t="s">
        <v>4078</v>
      </c>
      <c r="D378" s="66">
        <v>4</v>
      </c>
      <c r="E378" s="67" t="s">
        <v>136</v>
      </c>
      <c r="F378" s="68">
        <v>31.714285714285715</v>
      </c>
      <c r="G378" s="65"/>
      <c r="H378" s="69"/>
      <c r="I378" s="70"/>
      <c r="J378" s="70"/>
      <c r="K378" s="34" t="s">
        <v>65</v>
      </c>
      <c r="L378" s="77">
        <v>378</v>
      </c>
      <c r="M378" s="77"/>
      <c r="N378" s="72"/>
      <c r="O378" s="79" t="s">
        <v>378</v>
      </c>
      <c r="P378" s="81">
        <v>43627.6978125</v>
      </c>
      <c r="Q378" s="79" t="s">
        <v>618</v>
      </c>
      <c r="R378" s="79"/>
      <c r="S378" s="79"/>
      <c r="T378" s="79" t="s">
        <v>745</v>
      </c>
      <c r="U378" s="79"/>
      <c r="V378" s="83" t="s">
        <v>949</v>
      </c>
      <c r="W378" s="81">
        <v>43627.6978125</v>
      </c>
      <c r="X378" s="83" t="s">
        <v>1264</v>
      </c>
      <c r="Y378" s="79"/>
      <c r="Z378" s="79"/>
      <c r="AA378" s="85" t="s">
        <v>1635</v>
      </c>
      <c r="AB378" s="85" t="s">
        <v>1710</v>
      </c>
      <c r="AC378" s="79" t="b">
        <v>0</v>
      </c>
      <c r="AD378" s="79">
        <v>1</v>
      </c>
      <c r="AE378" s="85" t="s">
        <v>1713</v>
      </c>
      <c r="AF378" s="79" t="b">
        <v>0</v>
      </c>
      <c r="AG378" s="79" t="s">
        <v>1727</v>
      </c>
      <c r="AH378" s="79"/>
      <c r="AI378" s="85" t="s">
        <v>1711</v>
      </c>
      <c r="AJ378" s="79" t="b">
        <v>0</v>
      </c>
      <c r="AK378" s="79">
        <v>0</v>
      </c>
      <c r="AL378" s="85" t="s">
        <v>1711</v>
      </c>
      <c r="AM378" s="79" t="s">
        <v>1738</v>
      </c>
      <c r="AN378" s="79" t="b">
        <v>0</v>
      </c>
      <c r="AO378" s="85" t="s">
        <v>1710</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355</v>
      </c>
      <c r="B379" s="64" t="s">
        <v>377</v>
      </c>
      <c r="C379" s="65" t="s">
        <v>4078</v>
      </c>
      <c r="D379" s="66">
        <v>4</v>
      </c>
      <c r="E379" s="67" t="s">
        <v>136</v>
      </c>
      <c r="F379" s="68">
        <v>31.714285714285715</v>
      </c>
      <c r="G379" s="65"/>
      <c r="H379" s="69"/>
      <c r="I379" s="70"/>
      <c r="J379" s="70"/>
      <c r="K379" s="34" t="s">
        <v>65</v>
      </c>
      <c r="L379" s="77">
        <v>379</v>
      </c>
      <c r="M379" s="77"/>
      <c r="N379" s="72"/>
      <c r="O379" s="79" t="s">
        <v>378</v>
      </c>
      <c r="P379" s="81">
        <v>43627.703877314816</v>
      </c>
      <c r="Q379" s="79" t="s">
        <v>619</v>
      </c>
      <c r="R379" s="79"/>
      <c r="S379" s="79"/>
      <c r="T379" s="79" t="s">
        <v>745</v>
      </c>
      <c r="U379" s="79"/>
      <c r="V379" s="83" t="s">
        <v>949</v>
      </c>
      <c r="W379" s="81">
        <v>43627.703877314816</v>
      </c>
      <c r="X379" s="83" t="s">
        <v>1265</v>
      </c>
      <c r="Y379" s="79"/>
      <c r="Z379" s="79"/>
      <c r="AA379" s="85" t="s">
        <v>1636</v>
      </c>
      <c r="AB379" s="85" t="s">
        <v>1637</v>
      </c>
      <c r="AC379" s="79" t="b">
        <v>0</v>
      </c>
      <c r="AD379" s="79">
        <v>1</v>
      </c>
      <c r="AE379" s="85" t="s">
        <v>1713</v>
      </c>
      <c r="AF379" s="79" t="b">
        <v>0</v>
      </c>
      <c r="AG379" s="79" t="s">
        <v>1727</v>
      </c>
      <c r="AH379" s="79"/>
      <c r="AI379" s="85" t="s">
        <v>1711</v>
      </c>
      <c r="AJ379" s="79" t="b">
        <v>0</v>
      </c>
      <c r="AK379" s="79">
        <v>0</v>
      </c>
      <c r="AL379" s="85" t="s">
        <v>1711</v>
      </c>
      <c r="AM379" s="79" t="s">
        <v>1738</v>
      </c>
      <c r="AN379" s="79" t="b">
        <v>0</v>
      </c>
      <c r="AO379" s="85" t="s">
        <v>1637</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354</v>
      </c>
      <c r="B380" s="64" t="s">
        <v>377</v>
      </c>
      <c r="C380" s="65" t="s">
        <v>4078</v>
      </c>
      <c r="D380" s="66">
        <v>4</v>
      </c>
      <c r="E380" s="67" t="s">
        <v>136</v>
      </c>
      <c r="F380" s="68">
        <v>31.714285714285715</v>
      </c>
      <c r="G380" s="65"/>
      <c r="H380" s="69"/>
      <c r="I380" s="70"/>
      <c r="J380" s="70"/>
      <c r="K380" s="34" t="s">
        <v>65</v>
      </c>
      <c r="L380" s="77">
        <v>380</v>
      </c>
      <c r="M380" s="77"/>
      <c r="N380" s="72"/>
      <c r="O380" s="79" t="s">
        <v>378</v>
      </c>
      <c r="P380" s="81">
        <v>43627.70202546296</v>
      </c>
      <c r="Q380" s="79" t="s">
        <v>620</v>
      </c>
      <c r="R380" s="79"/>
      <c r="S380" s="79"/>
      <c r="T380" s="79" t="s">
        <v>745</v>
      </c>
      <c r="U380" s="79"/>
      <c r="V380" s="83" t="s">
        <v>948</v>
      </c>
      <c r="W380" s="81">
        <v>43627.70202546296</v>
      </c>
      <c r="X380" s="83" t="s">
        <v>1266</v>
      </c>
      <c r="Y380" s="79"/>
      <c r="Z380" s="79"/>
      <c r="AA380" s="85" t="s">
        <v>1637</v>
      </c>
      <c r="AB380" s="85" t="s">
        <v>1635</v>
      </c>
      <c r="AC380" s="79" t="b">
        <v>0</v>
      </c>
      <c r="AD380" s="79">
        <v>3</v>
      </c>
      <c r="AE380" s="85" t="s">
        <v>1726</v>
      </c>
      <c r="AF380" s="79" t="b">
        <v>0</v>
      </c>
      <c r="AG380" s="79" t="s">
        <v>1727</v>
      </c>
      <c r="AH380" s="79"/>
      <c r="AI380" s="85" t="s">
        <v>1711</v>
      </c>
      <c r="AJ380" s="79" t="b">
        <v>0</v>
      </c>
      <c r="AK380" s="79">
        <v>0</v>
      </c>
      <c r="AL380" s="85" t="s">
        <v>1711</v>
      </c>
      <c r="AM380" s="79" t="s">
        <v>1736</v>
      </c>
      <c r="AN380" s="79" t="b">
        <v>0</v>
      </c>
      <c r="AO380" s="85" t="s">
        <v>1635</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3</v>
      </c>
      <c r="BD380" s="48"/>
      <c r="BE380" s="49"/>
      <c r="BF380" s="48"/>
      <c r="BG380" s="49"/>
      <c r="BH380" s="48"/>
      <c r="BI380" s="49"/>
      <c r="BJ380" s="48"/>
      <c r="BK380" s="49"/>
      <c r="BL380" s="48"/>
    </row>
    <row r="381" spans="1:64" ht="15">
      <c r="A381" s="64" t="s">
        <v>354</v>
      </c>
      <c r="B381" s="64" t="s">
        <v>377</v>
      </c>
      <c r="C381" s="65" t="s">
        <v>4078</v>
      </c>
      <c r="D381" s="66">
        <v>4</v>
      </c>
      <c r="E381" s="67" t="s">
        <v>136</v>
      </c>
      <c r="F381" s="68">
        <v>31.714285714285715</v>
      </c>
      <c r="G381" s="65"/>
      <c r="H381" s="69"/>
      <c r="I381" s="70"/>
      <c r="J381" s="70"/>
      <c r="K381" s="34" t="s">
        <v>65</v>
      </c>
      <c r="L381" s="77">
        <v>381</v>
      </c>
      <c r="M381" s="77"/>
      <c r="N381" s="72"/>
      <c r="O381" s="79" t="s">
        <v>378</v>
      </c>
      <c r="P381" s="81">
        <v>43627.704351851855</v>
      </c>
      <c r="Q381" s="79" t="s">
        <v>621</v>
      </c>
      <c r="R381" s="79"/>
      <c r="S381" s="79"/>
      <c r="T381" s="79" t="s">
        <v>745</v>
      </c>
      <c r="U381" s="79"/>
      <c r="V381" s="83" t="s">
        <v>948</v>
      </c>
      <c r="W381" s="81">
        <v>43627.704351851855</v>
      </c>
      <c r="X381" s="83" t="s">
        <v>1267</v>
      </c>
      <c r="Y381" s="79"/>
      <c r="Z381" s="79"/>
      <c r="AA381" s="85" t="s">
        <v>1638</v>
      </c>
      <c r="AB381" s="85" t="s">
        <v>1637</v>
      </c>
      <c r="AC381" s="79" t="b">
        <v>0</v>
      </c>
      <c r="AD381" s="79">
        <v>1</v>
      </c>
      <c r="AE381" s="85" t="s">
        <v>1713</v>
      </c>
      <c r="AF381" s="79" t="b">
        <v>0</v>
      </c>
      <c r="AG381" s="79" t="s">
        <v>1727</v>
      </c>
      <c r="AH381" s="79"/>
      <c r="AI381" s="85" t="s">
        <v>1711</v>
      </c>
      <c r="AJ381" s="79" t="b">
        <v>0</v>
      </c>
      <c r="AK381" s="79">
        <v>0</v>
      </c>
      <c r="AL381" s="85" t="s">
        <v>1711</v>
      </c>
      <c r="AM381" s="79" t="s">
        <v>1736</v>
      </c>
      <c r="AN381" s="79" t="b">
        <v>0</v>
      </c>
      <c r="AO381" s="85" t="s">
        <v>1637</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3</v>
      </c>
      <c r="BD381" s="48"/>
      <c r="BE381" s="49"/>
      <c r="BF381" s="48"/>
      <c r="BG381" s="49"/>
      <c r="BH381" s="48"/>
      <c r="BI381" s="49"/>
      <c r="BJ381" s="48"/>
      <c r="BK381" s="49"/>
      <c r="BL381" s="48"/>
    </row>
    <row r="382" spans="1:64" ht="15">
      <c r="A382" s="64" t="s">
        <v>355</v>
      </c>
      <c r="B382" s="64" t="s">
        <v>354</v>
      </c>
      <c r="C382" s="65" t="s">
        <v>4079</v>
      </c>
      <c r="D382" s="66">
        <v>6</v>
      </c>
      <c r="E382" s="67" t="s">
        <v>136</v>
      </c>
      <c r="F382" s="68">
        <v>25.142857142857142</v>
      </c>
      <c r="G382" s="65"/>
      <c r="H382" s="69"/>
      <c r="I382" s="70"/>
      <c r="J382" s="70"/>
      <c r="K382" s="34" t="s">
        <v>66</v>
      </c>
      <c r="L382" s="77">
        <v>382</v>
      </c>
      <c r="M382" s="77"/>
      <c r="N382" s="72"/>
      <c r="O382" s="79" t="s">
        <v>379</v>
      </c>
      <c r="P382" s="81">
        <v>43627.686631944445</v>
      </c>
      <c r="Q382" s="79" t="s">
        <v>622</v>
      </c>
      <c r="R382" s="79"/>
      <c r="S382" s="79"/>
      <c r="T382" s="79" t="s">
        <v>745</v>
      </c>
      <c r="U382" s="79"/>
      <c r="V382" s="83" t="s">
        <v>949</v>
      </c>
      <c r="W382" s="81">
        <v>43627.686631944445</v>
      </c>
      <c r="X382" s="83" t="s">
        <v>1268</v>
      </c>
      <c r="Y382" s="79"/>
      <c r="Z382" s="79"/>
      <c r="AA382" s="85" t="s">
        <v>1639</v>
      </c>
      <c r="AB382" s="85" t="s">
        <v>1678</v>
      </c>
      <c r="AC382" s="79" t="b">
        <v>0</v>
      </c>
      <c r="AD382" s="79">
        <v>2</v>
      </c>
      <c r="AE382" s="85" t="s">
        <v>1713</v>
      </c>
      <c r="AF382" s="79" t="b">
        <v>0</v>
      </c>
      <c r="AG382" s="79" t="s">
        <v>1727</v>
      </c>
      <c r="AH382" s="79"/>
      <c r="AI382" s="85" t="s">
        <v>1711</v>
      </c>
      <c r="AJ382" s="79" t="b">
        <v>0</v>
      </c>
      <c r="AK382" s="79">
        <v>0</v>
      </c>
      <c r="AL382" s="85" t="s">
        <v>1711</v>
      </c>
      <c r="AM382" s="79" t="s">
        <v>1738</v>
      </c>
      <c r="AN382" s="79" t="b">
        <v>0</v>
      </c>
      <c r="AO382" s="85" t="s">
        <v>1678</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3</v>
      </c>
      <c r="BC382" s="78" t="str">
        <f>REPLACE(INDEX(GroupVertices[Group],MATCH(Edges[[#This Row],[Vertex 2]],GroupVertices[Vertex],0)),1,1,"")</f>
        <v>1</v>
      </c>
      <c r="BD382" s="48">
        <v>2</v>
      </c>
      <c r="BE382" s="49">
        <v>4.3478260869565215</v>
      </c>
      <c r="BF382" s="48">
        <v>0</v>
      </c>
      <c r="BG382" s="49">
        <v>0</v>
      </c>
      <c r="BH382" s="48">
        <v>0</v>
      </c>
      <c r="BI382" s="49">
        <v>0</v>
      </c>
      <c r="BJ382" s="48">
        <v>44</v>
      </c>
      <c r="BK382" s="49">
        <v>95.65217391304348</v>
      </c>
      <c r="BL382" s="48">
        <v>46</v>
      </c>
    </row>
    <row r="383" spans="1:64" ht="15">
      <c r="A383" s="64" t="s">
        <v>355</v>
      </c>
      <c r="B383" s="64" t="s">
        <v>354</v>
      </c>
      <c r="C383" s="65" t="s">
        <v>4079</v>
      </c>
      <c r="D383" s="66">
        <v>6</v>
      </c>
      <c r="E383" s="67" t="s">
        <v>136</v>
      </c>
      <c r="F383" s="68">
        <v>25.142857142857142</v>
      </c>
      <c r="G383" s="65"/>
      <c r="H383" s="69"/>
      <c r="I383" s="70"/>
      <c r="J383" s="70"/>
      <c r="K383" s="34" t="s">
        <v>66</v>
      </c>
      <c r="L383" s="77">
        <v>383</v>
      </c>
      <c r="M383" s="77"/>
      <c r="N383" s="72"/>
      <c r="O383" s="79" t="s">
        <v>379</v>
      </c>
      <c r="P383" s="81">
        <v>43627.6971875</v>
      </c>
      <c r="Q383" s="79" t="s">
        <v>623</v>
      </c>
      <c r="R383" s="79"/>
      <c r="S383" s="79"/>
      <c r="T383" s="79" t="s">
        <v>745</v>
      </c>
      <c r="U383" s="79"/>
      <c r="V383" s="83" t="s">
        <v>949</v>
      </c>
      <c r="W383" s="81">
        <v>43627.6971875</v>
      </c>
      <c r="X383" s="83" t="s">
        <v>1269</v>
      </c>
      <c r="Y383" s="79"/>
      <c r="Z383" s="79"/>
      <c r="AA383" s="85" t="s">
        <v>1640</v>
      </c>
      <c r="AB383" s="85" t="s">
        <v>1680</v>
      </c>
      <c r="AC383" s="79" t="b">
        <v>0</v>
      </c>
      <c r="AD383" s="79">
        <v>3</v>
      </c>
      <c r="AE383" s="85" t="s">
        <v>1713</v>
      </c>
      <c r="AF383" s="79" t="b">
        <v>0</v>
      </c>
      <c r="AG383" s="79" t="s">
        <v>1727</v>
      </c>
      <c r="AH383" s="79"/>
      <c r="AI383" s="85" t="s">
        <v>1711</v>
      </c>
      <c r="AJ383" s="79" t="b">
        <v>0</v>
      </c>
      <c r="AK383" s="79">
        <v>0</v>
      </c>
      <c r="AL383" s="85" t="s">
        <v>1711</v>
      </c>
      <c r="AM383" s="79" t="s">
        <v>1738</v>
      </c>
      <c r="AN383" s="79" t="b">
        <v>0</v>
      </c>
      <c r="AO383" s="85" t="s">
        <v>1680</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3</v>
      </c>
      <c r="BC383" s="78" t="str">
        <f>REPLACE(INDEX(GroupVertices[Group],MATCH(Edges[[#This Row],[Vertex 2]],GroupVertices[Vertex],0)),1,1,"")</f>
        <v>1</v>
      </c>
      <c r="BD383" s="48">
        <v>2</v>
      </c>
      <c r="BE383" s="49">
        <v>8</v>
      </c>
      <c r="BF383" s="48">
        <v>1</v>
      </c>
      <c r="BG383" s="49">
        <v>4</v>
      </c>
      <c r="BH383" s="48">
        <v>0</v>
      </c>
      <c r="BI383" s="49">
        <v>0</v>
      </c>
      <c r="BJ383" s="48">
        <v>22</v>
      </c>
      <c r="BK383" s="49">
        <v>88</v>
      </c>
      <c r="BL383" s="48">
        <v>25</v>
      </c>
    </row>
    <row r="384" spans="1:64" ht="15">
      <c r="A384" s="64" t="s">
        <v>355</v>
      </c>
      <c r="B384" s="64" t="s">
        <v>354</v>
      </c>
      <c r="C384" s="65" t="s">
        <v>4079</v>
      </c>
      <c r="D384" s="66">
        <v>6</v>
      </c>
      <c r="E384" s="67" t="s">
        <v>136</v>
      </c>
      <c r="F384" s="68">
        <v>25.142857142857142</v>
      </c>
      <c r="G384" s="65"/>
      <c r="H384" s="69"/>
      <c r="I384" s="70"/>
      <c r="J384" s="70"/>
      <c r="K384" s="34" t="s">
        <v>66</v>
      </c>
      <c r="L384" s="77">
        <v>384</v>
      </c>
      <c r="M384" s="77"/>
      <c r="N384" s="72"/>
      <c r="O384" s="79" t="s">
        <v>379</v>
      </c>
      <c r="P384" s="81">
        <v>43627.6978125</v>
      </c>
      <c r="Q384" s="79" t="s">
        <v>618</v>
      </c>
      <c r="R384" s="79"/>
      <c r="S384" s="79"/>
      <c r="T384" s="79" t="s">
        <v>745</v>
      </c>
      <c r="U384" s="79"/>
      <c r="V384" s="83" t="s">
        <v>949</v>
      </c>
      <c r="W384" s="81">
        <v>43627.6978125</v>
      </c>
      <c r="X384" s="83" t="s">
        <v>1264</v>
      </c>
      <c r="Y384" s="79"/>
      <c r="Z384" s="79"/>
      <c r="AA384" s="85" t="s">
        <v>1635</v>
      </c>
      <c r="AB384" s="85" t="s">
        <v>1710</v>
      </c>
      <c r="AC384" s="79" t="b">
        <v>0</v>
      </c>
      <c r="AD384" s="79">
        <v>1</v>
      </c>
      <c r="AE384" s="85" t="s">
        <v>1713</v>
      </c>
      <c r="AF384" s="79" t="b">
        <v>0</v>
      </c>
      <c r="AG384" s="79" t="s">
        <v>1727</v>
      </c>
      <c r="AH384" s="79"/>
      <c r="AI384" s="85" t="s">
        <v>1711</v>
      </c>
      <c r="AJ384" s="79" t="b">
        <v>0</v>
      </c>
      <c r="AK384" s="79">
        <v>0</v>
      </c>
      <c r="AL384" s="85" t="s">
        <v>1711</v>
      </c>
      <c r="AM384" s="79" t="s">
        <v>1738</v>
      </c>
      <c r="AN384" s="79" t="b">
        <v>0</v>
      </c>
      <c r="AO384" s="85" t="s">
        <v>1710</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3</v>
      </c>
      <c r="BC384" s="78" t="str">
        <f>REPLACE(INDEX(GroupVertices[Group],MATCH(Edges[[#This Row],[Vertex 2]],GroupVertices[Vertex],0)),1,1,"")</f>
        <v>1</v>
      </c>
      <c r="BD384" s="48">
        <v>0</v>
      </c>
      <c r="BE384" s="49">
        <v>0</v>
      </c>
      <c r="BF384" s="48">
        <v>0</v>
      </c>
      <c r="BG384" s="49">
        <v>0</v>
      </c>
      <c r="BH384" s="48">
        <v>0</v>
      </c>
      <c r="BI384" s="49">
        <v>0</v>
      </c>
      <c r="BJ384" s="48">
        <v>8</v>
      </c>
      <c r="BK384" s="49">
        <v>100</v>
      </c>
      <c r="BL384" s="48">
        <v>8</v>
      </c>
    </row>
    <row r="385" spans="1:64" ht="15">
      <c r="A385" s="64" t="s">
        <v>355</v>
      </c>
      <c r="B385" s="64" t="s">
        <v>354</v>
      </c>
      <c r="C385" s="65" t="s">
        <v>4079</v>
      </c>
      <c r="D385" s="66">
        <v>6</v>
      </c>
      <c r="E385" s="67" t="s">
        <v>136</v>
      </c>
      <c r="F385" s="68">
        <v>25.142857142857142</v>
      </c>
      <c r="G385" s="65"/>
      <c r="H385" s="69"/>
      <c r="I385" s="70"/>
      <c r="J385" s="70"/>
      <c r="K385" s="34" t="s">
        <v>66</v>
      </c>
      <c r="L385" s="77">
        <v>385</v>
      </c>
      <c r="M385" s="77"/>
      <c r="N385" s="72"/>
      <c r="O385" s="79" t="s">
        <v>379</v>
      </c>
      <c r="P385" s="81">
        <v>43627.703877314816</v>
      </c>
      <c r="Q385" s="79" t="s">
        <v>619</v>
      </c>
      <c r="R385" s="79"/>
      <c r="S385" s="79"/>
      <c r="T385" s="79" t="s">
        <v>745</v>
      </c>
      <c r="U385" s="79"/>
      <c r="V385" s="83" t="s">
        <v>949</v>
      </c>
      <c r="W385" s="81">
        <v>43627.703877314816</v>
      </c>
      <c r="X385" s="83" t="s">
        <v>1265</v>
      </c>
      <c r="Y385" s="79"/>
      <c r="Z385" s="79"/>
      <c r="AA385" s="85" t="s">
        <v>1636</v>
      </c>
      <c r="AB385" s="85" t="s">
        <v>1637</v>
      </c>
      <c r="AC385" s="79" t="b">
        <v>0</v>
      </c>
      <c r="AD385" s="79">
        <v>1</v>
      </c>
      <c r="AE385" s="85" t="s">
        <v>1713</v>
      </c>
      <c r="AF385" s="79" t="b">
        <v>0</v>
      </c>
      <c r="AG385" s="79" t="s">
        <v>1727</v>
      </c>
      <c r="AH385" s="79"/>
      <c r="AI385" s="85" t="s">
        <v>1711</v>
      </c>
      <c r="AJ385" s="79" t="b">
        <v>0</v>
      </c>
      <c r="AK385" s="79">
        <v>0</v>
      </c>
      <c r="AL385" s="85" t="s">
        <v>1711</v>
      </c>
      <c r="AM385" s="79" t="s">
        <v>1738</v>
      </c>
      <c r="AN385" s="79" t="b">
        <v>0</v>
      </c>
      <c r="AO385" s="85" t="s">
        <v>1637</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3</v>
      </c>
      <c r="BC385" s="78" t="str">
        <f>REPLACE(INDEX(GroupVertices[Group],MATCH(Edges[[#This Row],[Vertex 2]],GroupVertices[Vertex],0)),1,1,"")</f>
        <v>1</v>
      </c>
      <c r="BD385" s="48">
        <v>3</v>
      </c>
      <c r="BE385" s="49">
        <v>11.538461538461538</v>
      </c>
      <c r="BF385" s="48">
        <v>1</v>
      </c>
      <c r="BG385" s="49">
        <v>3.8461538461538463</v>
      </c>
      <c r="BH385" s="48">
        <v>0</v>
      </c>
      <c r="BI385" s="49">
        <v>0</v>
      </c>
      <c r="BJ385" s="48">
        <v>22</v>
      </c>
      <c r="BK385" s="49">
        <v>84.61538461538461</v>
      </c>
      <c r="BL385" s="48">
        <v>26</v>
      </c>
    </row>
    <row r="386" spans="1:64" ht="15">
      <c r="A386" s="64" t="s">
        <v>354</v>
      </c>
      <c r="B386" s="64" t="s">
        <v>355</v>
      </c>
      <c r="C386" s="65" t="s">
        <v>4078</v>
      </c>
      <c r="D386" s="66">
        <v>4</v>
      </c>
      <c r="E386" s="67" t="s">
        <v>136</v>
      </c>
      <c r="F386" s="68">
        <v>31.714285714285715</v>
      </c>
      <c r="G386" s="65"/>
      <c r="H386" s="69"/>
      <c r="I386" s="70"/>
      <c r="J386" s="70"/>
      <c r="K386" s="34" t="s">
        <v>66</v>
      </c>
      <c r="L386" s="77">
        <v>386</v>
      </c>
      <c r="M386" s="77"/>
      <c r="N386" s="72"/>
      <c r="O386" s="79" t="s">
        <v>379</v>
      </c>
      <c r="P386" s="81">
        <v>43627.70202546296</v>
      </c>
      <c r="Q386" s="79" t="s">
        <v>620</v>
      </c>
      <c r="R386" s="79"/>
      <c r="S386" s="79"/>
      <c r="T386" s="79" t="s">
        <v>745</v>
      </c>
      <c r="U386" s="79"/>
      <c r="V386" s="83" t="s">
        <v>948</v>
      </c>
      <c r="W386" s="81">
        <v>43627.70202546296</v>
      </c>
      <c r="X386" s="83" t="s">
        <v>1266</v>
      </c>
      <c r="Y386" s="79"/>
      <c r="Z386" s="79"/>
      <c r="AA386" s="85" t="s">
        <v>1637</v>
      </c>
      <c r="AB386" s="85" t="s">
        <v>1635</v>
      </c>
      <c r="AC386" s="79" t="b">
        <v>0</v>
      </c>
      <c r="AD386" s="79">
        <v>3</v>
      </c>
      <c r="AE386" s="85" t="s">
        <v>1726</v>
      </c>
      <c r="AF386" s="79" t="b">
        <v>0</v>
      </c>
      <c r="AG386" s="79" t="s">
        <v>1727</v>
      </c>
      <c r="AH386" s="79"/>
      <c r="AI386" s="85" t="s">
        <v>1711</v>
      </c>
      <c r="AJ386" s="79" t="b">
        <v>0</v>
      </c>
      <c r="AK386" s="79">
        <v>0</v>
      </c>
      <c r="AL386" s="85" t="s">
        <v>1711</v>
      </c>
      <c r="AM386" s="79" t="s">
        <v>1736</v>
      </c>
      <c r="AN386" s="79" t="b">
        <v>0</v>
      </c>
      <c r="AO386" s="85" t="s">
        <v>1635</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3</v>
      </c>
      <c r="BD386" s="48">
        <v>0</v>
      </c>
      <c r="BE386" s="49">
        <v>0</v>
      </c>
      <c r="BF386" s="48">
        <v>0</v>
      </c>
      <c r="BG386" s="49">
        <v>0</v>
      </c>
      <c r="BH386" s="48">
        <v>0</v>
      </c>
      <c r="BI386" s="49">
        <v>0</v>
      </c>
      <c r="BJ386" s="48">
        <v>43</v>
      </c>
      <c r="BK386" s="49">
        <v>100</v>
      </c>
      <c r="BL386" s="48">
        <v>43</v>
      </c>
    </row>
    <row r="387" spans="1:64" ht="15">
      <c r="A387" s="64" t="s">
        <v>354</v>
      </c>
      <c r="B387" s="64" t="s">
        <v>355</v>
      </c>
      <c r="C387" s="65" t="s">
        <v>4078</v>
      </c>
      <c r="D387" s="66">
        <v>4</v>
      </c>
      <c r="E387" s="67" t="s">
        <v>136</v>
      </c>
      <c r="F387" s="68">
        <v>31.714285714285715</v>
      </c>
      <c r="G387" s="65"/>
      <c r="H387" s="69"/>
      <c r="I387" s="70"/>
      <c r="J387" s="70"/>
      <c r="K387" s="34" t="s">
        <v>66</v>
      </c>
      <c r="L387" s="77">
        <v>387</v>
      </c>
      <c r="M387" s="77"/>
      <c r="N387" s="72"/>
      <c r="O387" s="79" t="s">
        <v>379</v>
      </c>
      <c r="P387" s="81">
        <v>43627.704351851855</v>
      </c>
      <c r="Q387" s="79" t="s">
        <v>621</v>
      </c>
      <c r="R387" s="79"/>
      <c r="S387" s="79"/>
      <c r="T387" s="79" t="s">
        <v>745</v>
      </c>
      <c r="U387" s="79"/>
      <c r="V387" s="83" t="s">
        <v>948</v>
      </c>
      <c r="W387" s="81">
        <v>43627.704351851855</v>
      </c>
      <c r="X387" s="83" t="s">
        <v>1267</v>
      </c>
      <c r="Y387" s="79"/>
      <c r="Z387" s="79"/>
      <c r="AA387" s="85" t="s">
        <v>1638</v>
      </c>
      <c r="AB387" s="85" t="s">
        <v>1637</v>
      </c>
      <c r="AC387" s="79" t="b">
        <v>0</v>
      </c>
      <c r="AD387" s="79">
        <v>1</v>
      </c>
      <c r="AE387" s="85" t="s">
        <v>1713</v>
      </c>
      <c r="AF387" s="79" t="b">
        <v>0</v>
      </c>
      <c r="AG387" s="79" t="s">
        <v>1727</v>
      </c>
      <c r="AH387" s="79"/>
      <c r="AI387" s="85" t="s">
        <v>1711</v>
      </c>
      <c r="AJ387" s="79" t="b">
        <v>0</v>
      </c>
      <c r="AK387" s="79">
        <v>0</v>
      </c>
      <c r="AL387" s="85" t="s">
        <v>1711</v>
      </c>
      <c r="AM387" s="79" t="s">
        <v>1736</v>
      </c>
      <c r="AN387" s="79" t="b">
        <v>0</v>
      </c>
      <c r="AO387" s="85" t="s">
        <v>1637</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3</v>
      </c>
      <c r="BD387" s="48">
        <v>1</v>
      </c>
      <c r="BE387" s="49">
        <v>2.7027027027027026</v>
      </c>
      <c r="BF387" s="48">
        <v>4</v>
      </c>
      <c r="BG387" s="49">
        <v>10.81081081081081</v>
      </c>
      <c r="BH387" s="48">
        <v>0</v>
      </c>
      <c r="BI387" s="49">
        <v>0</v>
      </c>
      <c r="BJ387" s="48">
        <v>32</v>
      </c>
      <c r="BK387" s="49">
        <v>86.48648648648648</v>
      </c>
      <c r="BL387" s="48">
        <v>37</v>
      </c>
    </row>
    <row r="388" spans="1:64" ht="15">
      <c r="A388" s="64" t="s">
        <v>356</v>
      </c>
      <c r="B388" s="64" t="s">
        <v>356</v>
      </c>
      <c r="C388" s="65" t="s">
        <v>4083</v>
      </c>
      <c r="D388" s="66">
        <v>10</v>
      </c>
      <c r="E388" s="67" t="s">
        <v>136</v>
      </c>
      <c r="F388" s="68">
        <v>12</v>
      </c>
      <c r="G388" s="65"/>
      <c r="H388" s="69"/>
      <c r="I388" s="70"/>
      <c r="J388" s="70"/>
      <c r="K388" s="34" t="s">
        <v>65</v>
      </c>
      <c r="L388" s="77">
        <v>388</v>
      </c>
      <c r="M388" s="77"/>
      <c r="N388" s="72"/>
      <c r="O388" s="79" t="s">
        <v>176</v>
      </c>
      <c r="P388" s="81">
        <v>43627.62598379629</v>
      </c>
      <c r="Q388" s="79" t="s">
        <v>624</v>
      </c>
      <c r="R388" s="79" t="s">
        <v>704</v>
      </c>
      <c r="S388" s="79" t="s">
        <v>739</v>
      </c>
      <c r="T388" s="79" t="s">
        <v>776</v>
      </c>
      <c r="U388" s="79"/>
      <c r="V388" s="83" t="s">
        <v>950</v>
      </c>
      <c r="W388" s="81">
        <v>43627.62598379629</v>
      </c>
      <c r="X388" s="83" t="s">
        <v>1270</v>
      </c>
      <c r="Y388" s="79"/>
      <c r="Z388" s="79"/>
      <c r="AA388" s="85" t="s">
        <v>1641</v>
      </c>
      <c r="AB388" s="79"/>
      <c r="AC388" s="79" t="b">
        <v>0</v>
      </c>
      <c r="AD388" s="79">
        <v>0</v>
      </c>
      <c r="AE388" s="85" t="s">
        <v>1711</v>
      </c>
      <c r="AF388" s="79" t="b">
        <v>1</v>
      </c>
      <c r="AG388" s="79" t="s">
        <v>1727</v>
      </c>
      <c r="AH388" s="79"/>
      <c r="AI388" s="85" t="s">
        <v>1673</v>
      </c>
      <c r="AJ388" s="79" t="b">
        <v>0</v>
      </c>
      <c r="AK388" s="79">
        <v>0</v>
      </c>
      <c r="AL388" s="85" t="s">
        <v>1711</v>
      </c>
      <c r="AM388" s="79" t="s">
        <v>1742</v>
      </c>
      <c r="AN388" s="79" t="b">
        <v>0</v>
      </c>
      <c r="AO388" s="85" t="s">
        <v>1641</v>
      </c>
      <c r="AP388" s="79" t="s">
        <v>176</v>
      </c>
      <c r="AQ388" s="79">
        <v>0</v>
      </c>
      <c r="AR388" s="79">
        <v>0</v>
      </c>
      <c r="AS388" s="79"/>
      <c r="AT388" s="79"/>
      <c r="AU388" s="79"/>
      <c r="AV388" s="79"/>
      <c r="AW388" s="79"/>
      <c r="AX388" s="79"/>
      <c r="AY388" s="79"/>
      <c r="AZ388" s="79"/>
      <c r="BA388">
        <v>25</v>
      </c>
      <c r="BB388" s="78" t="str">
        <f>REPLACE(INDEX(GroupVertices[Group],MATCH(Edges[[#This Row],[Vertex 1]],GroupVertices[Vertex],0)),1,1,"")</f>
        <v>2</v>
      </c>
      <c r="BC388" s="78" t="str">
        <f>REPLACE(INDEX(GroupVertices[Group],MATCH(Edges[[#This Row],[Vertex 2]],GroupVertices[Vertex],0)),1,1,"")</f>
        <v>2</v>
      </c>
      <c r="BD388" s="48">
        <v>1</v>
      </c>
      <c r="BE388" s="49">
        <v>5.2631578947368425</v>
      </c>
      <c r="BF388" s="48">
        <v>0</v>
      </c>
      <c r="BG388" s="49">
        <v>0</v>
      </c>
      <c r="BH388" s="48">
        <v>0</v>
      </c>
      <c r="BI388" s="49">
        <v>0</v>
      </c>
      <c r="BJ388" s="48">
        <v>18</v>
      </c>
      <c r="BK388" s="49">
        <v>94.73684210526316</v>
      </c>
      <c r="BL388" s="48">
        <v>19</v>
      </c>
    </row>
    <row r="389" spans="1:64" ht="15">
      <c r="A389" s="64" t="s">
        <v>356</v>
      </c>
      <c r="B389" s="64" t="s">
        <v>356</v>
      </c>
      <c r="C389" s="65" t="s">
        <v>4083</v>
      </c>
      <c r="D389" s="66">
        <v>10</v>
      </c>
      <c r="E389" s="67" t="s">
        <v>136</v>
      </c>
      <c r="F389" s="68">
        <v>12</v>
      </c>
      <c r="G389" s="65"/>
      <c r="H389" s="69"/>
      <c r="I389" s="70"/>
      <c r="J389" s="70"/>
      <c r="K389" s="34" t="s">
        <v>65</v>
      </c>
      <c r="L389" s="77">
        <v>389</v>
      </c>
      <c r="M389" s="77"/>
      <c r="N389" s="72"/>
      <c r="O389" s="79" t="s">
        <v>176</v>
      </c>
      <c r="P389" s="81">
        <v>43627.64664351852</v>
      </c>
      <c r="Q389" s="79" t="s">
        <v>625</v>
      </c>
      <c r="R389" s="79" t="s">
        <v>705</v>
      </c>
      <c r="S389" s="79" t="s">
        <v>740</v>
      </c>
      <c r="T389" s="79" t="s">
        <v>776</v>
      </c>
      <c r="U389" s="79"/>
      <c r="V389" s="83" t="s">
        <v>950</v>
      </c>
      <c r="W389" s="81">
        <v>43627.64664351852</v>
      </c>
      <c r="X389" s="83" t="s">
        <v>1271</v>
      </c>
      <c r="Y389" s="79"/>
      <c r="Z389" s="79"/>
      <c r="AA389" s="85" t="s">
        <v>1642</v>
      </c>
      <c r="AB389" s="79"/>
      <c r="AC389" s="79" t="b">
        <v>0</v>
      </c>
      <c r="AD389" s="79">
        <v>0</v>
      </c>
      <c r="AE389" s="85" t="s">
        <v>1711</v>
      </c>
      <c r="AF389" s="79" t="b">
        <v>1</v>
      </c>
      <c r="AG389" s="79" t="s">
        <v>1727</v>
      </c>
      <c r="AH389" s="79"/>
      <c r="AI389" s="85" t="s">
        <v>1674</v>
      </c>
      <c r="AJ389" s="79" t="b">
        <v>0</v>
      </c>
      <c r="AK389" s="79">
        <v>0</v>
      </c>
      <c r="AL389" s="85" t="s">
        <v>1711</v>
      </c>
      <c r="AM389" s="79" t="s">
        <v>1742</v>
      </c>
      <c r="AN389" s="79" t="b">
        <v>0</v>
      </c>
      <c r="AO389" s="85" t="s">
        <v>1642</v>
      </c>
      <c r="AP389" s="79" t="s">
        <v>176</v>
      </c>
      <c r="AQ389" s="79">
        <v>0</v>
      </c>
      <c r="AR389" s="79">
        <v>0</v>
      </c>
      <c r="AS389" s="79"/>
      <c r="AT389" s="79"/>
      <c r="AU389" s="79"/>
      <c r="AV389" s="79"/>
      <c r="AW389" s="79"/>
      <c r="AX389" s="79"/>
      <c r="AY389" s="79"/>
      <c r="AZ389" s="79"/>
      <c r="BA389">
        <v>25</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9</v>
      </c>
      <c r="BK389" s="49">
        <v>100</v>
      </c>
      <c r="BL389" s="48">
        <v>9</v>
      </c>
    </row>
    <row r="390" spans="1:64" ht="15">
      <c r="A390" s="64" t="s">
        <v>356</v>
      </c>
      <c r="B390" s="64" t="s">
        <v>356</v>
      </c>
      <c r="C390" s="65" t="s">
        <v>4083</v>
      </c>
      <c r="D390" s="66">
        <v>10</v>
      </c>
      <c r="E390" s="67" t="s">
        <v>136</v>
      </c>
      <c r="F390" s="68">
        <v>12</v>
      </c>
      <c r="G390" s="65"/>
      <c r="H390" s="69"/>
      <c r="I390" s="70"/>
      <c r="J390" s="70"/>
      <c r="K390" s="34" t="s">
        <v>65</v>
      </c>
      <c r="L390" s="77">
        <v>390</v>
      </c>
      <c r="M390" s="77"/>
      <c r="N390" s="72"/>
      <c r="O390" s="79" t="s">
        <v>176</v>
      </c>
      <c r="P390" s="81">
        <v>43627.66752314815</v>
      </c>
      <c r="Q390" s="79" t="s">
        <v>626</v>
      </c>
      <c r="R390" s="83" t="s">
        <v>706</v>
      </c>
      <c r="S390" s="79" t="s">
        <v>733</v>
      </c>
      <c r="T390" s="79" t="s">
        <v>776</v>
      </c>
      <c r="U390" s="79"/>
      <c r="V390" s="83" t="s">
        <v>950</v>
      </c>
      <c r="W390" s="81">
        <v>43627.66752314815</v>
      </c>
      <c r="X390" s="83" t="s">
        <v>1272</v>
      </c>
      <c r="Y390" s="79"/>
      <c r="Z390" s="79"/>
      <c r="AA390" s="85" t="s">
        <v>1643</v>
      </c>
      <c r="AB390" s="79"/>
      <c r="AC390" s="79" t="b">
        <v>0</v>
      </c>
      <c r="AD390" s="79">
        <v>0</v>
      </c>
      <c r="AE390" s="85" t="s">
        <v>1711</v>
      </c>
      <c r="AF390" s="79" t="b">
        <v>1</v>
      </c>
      <c r="AG390" s="79" t="s">
        <v>1727</v>
      </c>
      <c r="AH390" s="79"/>
      <c r="AI390" s="85" t="s">
        <v>1675</v>
      </c>
      <c r="AJ390" s="79" t="b">
        <v>0</v>
      </c>
      <c r="AK390" s="79">
        <v>0</v>
      </c>
      <c r="AL390" s="85" t="s">
        <v>1711</v>
      </c>
      <c r="AM390" s="79" t="s">
        <v>1742</v>
      </c>
      <c r="AN390" s="79" t="b">
        <v>0</v>
      </c>
      <c r="AO390" s="85" t="s">
        <v>1643</v>
      </c>
      <c r="AP390" s="79" t="s">
        <v>176</v>
      </c>
      <c r="AQ390" s="79">
        <v>0</v>
      </c>
      <c r="AR390" s="79">
        <v>0</v>
      </c>
      <c r="AS390" s="79"/>
      <c r="AT390" s="79"/>
      <c r="AU390" s="79"/>
      <c r="AV390" s="79"/>
      <c r="AW390" s="79"/>
      <c r="AX390" s="79"/>
      <c r="AY390" s="79"/>
      <c r="AZ390" s="79"/>
      <c r="BA390">
        <v>25</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16</v>
      </c>
      <c r="BK390" s="49">
        <v>100</v>
      </c>
      <c r="BL390" s="48">
        <v>16</v>
      </c>
    </row>
    <row r="391" spans="1:64" ht="15">
      <c r="A391" s="64" t="s">
        <v>356</v>
      </c>
      <c r="B391" s="64" t="s">
        <v>356</v>
      </c>
      <c r="C391" s="65" t="s">
        <v>4083</v>
      </c>
      <c r="D391" s="66">
        <v>10</v>
      </c>
      <c r="E391" s="67" t="s">
        <v>136</v>
      </c>
      <c r="F391" s="68">
        <v>12</v>
      </c>
      <c r="G391" s="65"/>
      <c r="H391" s="69"/>
      <c r="I391" s="70"/>
      <c r="J391" s="70"/>
      <c r="K391" s="34" t="s">
        <v>65</v>
      </c>
      <c r="L391" s="77">
        <v>391</v>
      </c>
      <c r="M391" s="77"/>
      <c r="N391" s="72"/>
      <c r="O391" s="79" t="s">
        <v>176</v>
      </c>
      <c r="P391" s="81">
        <v>43627.67449074074</v>
      </c>
      <c r="Q391" s="79" t="s">
        <v>627</v>
      </c>
      <c r="R391" s="79" t="s">
        <v>707</v>
      </c>
      <c r="S391" s="79" t="s">
        <v>739</v>
      </c>
      <c r="T391" s="79" t="s">
        <v>776</v>
      </c>
      <c r="U391" s="79"/>
      <c r="V391" s="83" t="s">
        <v>950</v>
      </c>
      <c r="W391" s="81">
        <v>43627.67449074074</v>
      </c>
      <c r="X391" s="83" t="s">
        <v>1273</v>
      </c>
      <c r="Y391" s="79"/>
      <c r="Z391" s="79"/>
      <c r="AA391" s="85" t="s">
        <v>1644</v>
      </c>
      <c r="AB391" s="79"/>
      <c r="AC391" s="79" t="b">
        <v>0</v>
      </c>
      <c r="AD391" s="79">
        <v>0</v>
      </c>
      <c r="AE391" s="85" t="s">
        <v>1711</v>
      </c>
      <c r="AF391" s="79" t="b">
        <v>1</v>
      </c>
      <c r="AG391" s="79" t="s">
        <v>1727</v>
      </c>
      <c r="AH391" s="79"/>
      <c r="AI391" s="85" t="s">
        <v>1676</v>
      </c>
      <c r="AJ391" s="79" t="b">
        <v>0</v>
      </c>
      <c r="AK391" s="79">
        <v>0</v>
      </c>
      <c r="AL391" s="85" t="s">
        <v>1711</v>
      </c>
      <c r="AM391" s="79" t="s">
        <v>1742</v>
      </c>
      <c r="AN391" s="79" t="b">
        <v>0</v>
      </c>
      <c r="AO391" s="85" t="s">
        <v>1644</v>
      </c>
      <c r="AP391" s="79" t="s">
        <v>176</v>
      </c>
      <c r="AQ391" s="79">
        <v>0</v>
      </c>
      <c r="AR391" s="79">
        <v>0</v>
      </c>
      <c r="AS391" s="79"/>
      <c r="AT391" s="79"/>
      <c r="AU391" s="79"/>
      <c r="AV391" s="79"/>
      <c r="AW391" s="79"/>
      <c r="AX391" s="79"/>
      <c r="AY391" s="79"/>
      <c r="AZ391" s="79"/>
      <c r="BA391">
        <v>25</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26</v>
      </c>
      <c r="BK391" s="49">
        <v>100</v>
      </c>
      <c r="BL391" s="48">
        <v>26</v>
      </c>
    </row>
    <row r="392" spans="1:64" ht="15">
      <c r="A392" s="64" t="s">
        <v>356</v>
      </c>
      <c r="B392" s="64" t="s">
        <v>356</v>
      </c>
      <c r="C392" s="65" t="s">
        <v>4083</v>
      </c>
      <c r="D392" s="66">
        <v>10</v>
      </c>
      <c r="E392" s="67" t="s">
        <v>136</v>
      </c>
      <c r="F392" s="68">
        <v>12</v>
      </c>
      <c r="G392" s="65"/>
      <c r="H392" s="69"/>
      <c r="I392" s="70"/>
      <c r="J392" s="70"/>
      <c r="K392" s="34" t="s">
        <v>65</v>
      </c>
      <c r="L392" s="77">
        <v>392</v>
      </c>
      <c r="M392" s="77"/>
      <c r="N392" s="72"/>
      <c r="O392" s="79" t="s">
        <v>176</v>
      </c>
      <c r="P392" s="81">
        <v>43627.67450231482</v>
      </c>
      <c r="Q392" s="79" t="s">
        <v>628</v>
      </c>
      <c r="R392" s="79" t="s">
        <v>708</v>
      </c>
      <c r="S392" s="79" t="s">
        <v>739</v>
      </c>
      <c r="T392" s="79" t="s">
        <v>776</v>
      </c>
      <c r="U392" s="79"/>
      <c r="V392" s="83" t="s">
        <v>950</v>
      </c>
      <c r="W392" s="81">
        <v>43627.67450231482</v>
      </c>
      <c r="X392" s="83" t="s">
        <v>1274</v>
      </c>
      <c r="Y392" s="79"/>
      <c r="Z392" s="79"/>
      <c r="AA392" s="85" t="s">
        <v>1645</v>
      </c>
      <c r="AB392" s="79"/>
      <c r="AC392" s="79" t="b">
        <v>0</v>
      </c>
      <c r="AD392" s="79">
        <v>0</v>
      </c>
      <c r="AE392" s="85" t="s">
        <v>1711</v>
      </c>
      <c r="AF392" s="79" t="b">
        <v>1</v>
      </c>
      <c r="AG392" s="79" t="s">
        <v>1727</v>
      </c>
      <c r="AH392" s="79"/>
      <c r="AI392" s="85" t="s">
        <v>1677</v>
      </c>
      <c r="AJ392" s="79" t="b">
        <v>0</v>
      </c>
      <c r="AK392" s="79">
        <v>0</v>
      </c>
      <c r="AL392" s="85" t="s">
        <v>1711</v>
      </c>
      <c r="AM392" s="79" t="s">
        <v>1742</v>
      </c>
      <c r="AN392" s="79" t="b">
        <v>0</v>
      </c>
      <c r="AO392" s="85" t="s">
        <v>1645</v>
      </c>
      <c r="AP392" s="79" t="s">
        <v>176</v>
      </c>
      <c r="AQ392" s="79">
        <v>0</v>
      </c>
      <c r="AR392" s="79">
        <v>0</v>
      </c>
      <c r="AS392" s="79"/>
      <c r="AT392" s="79"/>
      <c r="AU392" s="79"/>
      <c r="AV392" s="79"/>
      <c r="AW392" s="79"/>
      <c r="AX392" s="79"/>
      <c r="AY392" s="79"/>
      <c r="AZ392" s="79"/>
      <c r="BA392">
        <v>25</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15</v>
      </c>
      <c r="BK392" s="49">
        <v>100</v>
      </c>
      <c r="BL392" s="48">
        <v>15</v>
      </c>
    </row>
    <row r="393" spans="1:64" ht="15">
      <c r="A393" s="64" t="s">
        <v>356</v>
      </c>
      <c r="B393" s="64" t="s">
        <v>356</v>
      </c>
      <c r="C393" s="65" t="s">
        <v>4083</v>
      </c>
      <c r="D393" s="66">
        <v>10</v>
      </c>
      <c r="E393" s="67" t="s">
        <v>136</v>
      </c>
      <c r="F393" s="68">
        <v>12</v>
      </c>
      <c r="G393" s="65"/>
      <c r="H393" s="69"/>
      <c r="I393" s="70"/>
      <c r="J393" s="70"/>
      <c r="K393" s="34" t="s">
        <v>65</v>
      </c>
      <c r="L393" s="77">
        <v>393</v>
      </c>
      <c r="M393" s="77"/>
      <c r="N393" s="72"/>
      <c r="O393" s="79" t="s">
        <v>176</v>
      </c>
      <c r="P393" s="81">
        <v>43627.68148148148</v>
      </c>
      <c r="Q393" s="79" t="s">
        <v>629</v>
      </c>
      <c r="R393" s="83" t="s">
        <v>709</v>
      </c>
      <c r="S393" s="79" t="s">
        <v>733</v>
      </c>
      <c r="T393" s="79" t="s">
        <v>776</v>
      </c>
      <c r="U393" s="79"/>
      <c r="V393" s="83" t="s">
        <v>950</v>
      </c>
      <c r="W393" s="81">
        <v>43627.68148148148</v>
      </c>
      <c r="X393" s="83" t="s">
        <v>1275</v>
      </c>
      <c r="Y393" s="79"/>
      <c r="Z393" s="79"/>
      <c r="AA393" s="85" t="s">
        <v>1646</v>
      </c>
      <c r="AB393" s="79"/>
      <c r="AC393" s="79" t="b">
        <v>0</v>
      </c>
      <c r="AD393" s="79">
        <v>1</v>
      </c>
      <c r="AE393" s="85" t="s">
        <v>1711</v>
      </c>
      <c r="AF393" s="79" t="b">
        <v>1</v>
      </c>
      <c r="AG393" s="79" t="s">
        <v>1727</v>
      </c>
      <c r="AH393" s="79"/>
      <c r="AI393" s="85" t="s">
        <v>1634</v>
      </c>
      <c r="AJ393" s="79" t="b">
        <v>0</v>
      </c>
      <c r="AK393" s="79">
        <v>0</v>
      </c>
      <c r="AL393" s="85" t="s">
        <v>1711</v>
      </c>
      <c r="AM393" s="79" t="s">
        <v>1742</v>
      </c>
      <c r="AN393" s="79" t="b">
        <v>0</v>
      </c>
      <c r="AO393" s="85" t="s">
        <v>1646</v>
      </c>
      <c r="AP393" s="79" t="s">
        <v>176</v>
      </c>
      <c r="AQ393" s="79">
        <v>0</v>
      </c>
      <c r="AR393" s="79">
        <v>0</v>
      </c>
      <c r="AS393" s="79"/>
      <c r="AT393" s="79"/>
      <c r="AU393" s="79"/>
      <c r="AV393" s="79"/>
      <c r="AW393" s="79"/>
      <c r="AX393" s="79"/>
      <c r="AY393" s="79"/>
      <c r="AZ393" s="79"/>
      <c r="BA393">
        <v>25</v>
      </c>
      <c r="BB393" s="78" t="str">
        <f>REPLACE(INDEX(GroupVertices[Group],MATCH(Edges[[#This Row],[Vertex 1]],GroupVertices[Vertex],0)),1,1,"")</f>
        <v>2</v>
      </c>
      <c r="BC393" s="78" t="str">
        <f>REPLACE(INDEX(GroupVertices[Group],MATCH(Edges[[#This Row],[Vertex 2]],GroupVertices[Vertex],0)),1,1,"")</f>
        <v>2</v>
      </c>
      <c r="BD393" s="48">
        <v>2</v>
      </c>
      <c r="BE393" s="49">
        <v>7.407407407407407</v>
      </c>
      <c r="BF393" s="48">
        <v>0</v>
      </c>
      <c r="BG393" s="49">
        <v>0</v>
      </c>
      <c r="BH393" s="48">
        <v>0</v>
      </c>
      <c r="BI393" s="49">
        <v>0</v>
      </c>
      <c r="BJ393" s="48">
        <v>25</v>
      </c>
      <c r="BK393" s="49">
        <v>92.5925925925926</v>
      </c>
      <c r="BL393" s="48">
        <v>27</v>
      </c>
    </row>
    <row r="394" spans="1:64" ht="15">
      <c r="A394" s="64" t="s">
        <v>356</v>
      </c>
      <c r="B394" s="64" t="s">
        <v>356</v>
      </c>
      <c r="C394" s="65" t="s">
        <v>4083</v>
      </c>
      <c r="D394" s="66">
        <v>10</v>
      </c>
      <c r="E394" s="67" t="s">
        <v>136</v>
      </c>
      <c r="F394" s="68">
        <v>12</v>
      </c>
      <c r="G394" s="65"/>
      <c r="H394" s="69"/>
      <c r="I394" s="70"/>
      <c r="J394" s="70"/>
      <c r="K394" s="34" t="s">
        <v>65</v>
      </c>
      <c r="L394" s="77">
        <v>394</v>
      </c>
      <c r="M394" s="77"/>
      <c r="N394" s="72"/>
      <c r="O394" s="79" t="s">
        <v>176</v>
      </c>
      <c r="P394" s="81">
        <v>43627.68148148148</v>
      </c>
      <c r="Q394" s="79" t="s">
        <v>630</v>
      </c>
      <c r="R394" s="79" t="s">
        <v>710</v>
      </c>
      <c r="S394" s="79" t="s">
        <v>739</v>
      </c>
      <c r="T394" s="79" t="s">
        <v>776</v>
      </c>
      <c r="U394" s="79"/>
      <c r="V394" s="83" t="s">
        <v>950</v>
      </c>
      <c r="W394" s="81">
        <v>43627.68148148148</v>
      </c>
      <c r="X394" s="83" t="s">
        <v>1276</v>
      </c>
      <c r="Y394" s="79"/>
      <c r="Z394" s="79"/>
      <c r="AA394" s="85" t="s">
        <v>1647</v>
      </c>
      <c r="AB394" s="79"/>
      <c r="AC394" s="79" t="b">
        <v>0</v>
      </c>
      <c r="AD394" s="79">
        <v>0</v>
      </c>
      <c r="AE394" s="85" t="s">
        <v>1711</v>
      </c>
      <c r="AF394" s="79" t="b">
        <v>1</v>
      </c>
      <c r="AG394" s="79" t="s">
        <v>1727</v>
      </c>
      <c r="AH394" s="79"/>
      <c r="AI394" s="85" t="s">
        <v>1678</v>
      </c>
      <c r="AJ394" s="79" t="b">
        <v>0</v>
      </c>
      <c r="AK394" s="79">
        <v>0</v>
      </c>
      <c r="AL394" s="85" t="s">
        <v>1711</v>
      </c>
      <c r="AM394" s="79" t="s">
        <v>1742</v>
      </c>
      <c r="AN394" s="79" t="b">
        <v>0</v>
      </c>
      <c r="AO394" s="85" t="s">
        <v>1647</v>
      </c>
      <c r="AP394" s="79" t="s">
        <v>176</v>
      </c>
      <c r="AQ394" s="79">
        <v>0</v>
      </c>
      <c r="AR394" s="79">
        <v>0</v>
      </c>
      <c r="AS394" s="79"/>
      <c r="AT394" s="79"/>
      <c r="AU394" s="79"/>
      <c r="AV394" s="79"/>
      <c r="AW394" s="79"/>
      <c r="AX394" s="79"/>
      <c r="AY394" s="79"/>
      <c r="AZ394" s="79"/>
      <c r="BA394">
        <v>25</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16</v>
      </c>
      <c r="BK394" s="49">
        <v>100</v>
      </c>
      <c r="BL394" s="48">
        <v>16</v>
      </c>
    </row>
    <row r="395" spans="1:64" ht="15">
      <c r="A395" s="64" t="s">
        <v>356</v>
      </c>
      <c r="B395" s="64" t="s">
        <v>356</v>
      </c>
      <c r="C395" s="65" t="s">
        <v>4083</v>
      </c>
      <c r="D395" s="66">
        <v>10</v>
      </c>
      <c r="E395" s="67" t="s">
        <v>136</v>
      </c>
      <c r="F395" s="68">
        <v>12</v>
      </c>
      <c r="G395" s="65"/>
      <c r="H395" s="69"/>
      <c r="I395" s="70"/>
      <c r="J395" s="70"/>
      <c r="K395" s="34" t="s">
        <v>65</v>
      </c>
      <c r="L395" s="77">
        <v>395</v>
      </c>
      <c r="M395" s="77"/>
      <c r="N395" s="72"/>
      <c r="O395" s="79" t="s">
        <v>176</v>
      </c>
      <c r="P395" s="81">
        <v>43627.6953125</v>
      </c>
      <c r="Q395" s="79" t="s">
        <v>631</v>
      </c>
      <c r="R395" s="79" t="s">
        <v>711</v>
      </c>
      <c r="S395" s="79" t="s">
        <v>739</v>
      </c>
      <c r="T395" s="79" t="s">
        <v>776</v>
      </c>
      <c r="U395" s="79"/>
      <c r="V395" s="83" t="s">
        <v>950</v>
      </c>
      <c r="W395" s="81">
        <v>43627.6953125</v>
      </c>
      <c r="X395" s="83" t="s">
        <v>1277</v>
      </c>
      <c r="Y395" s="79"/>
      <c r="Z395" s="79"/>
      <c r="AA395" s="85" t="s">
        <v>1648</v>
      </c>
      <c r="AB395" s="79"/>
      <c r="AC395" s="79" t="b">
        <v>0</v>
      </c>
      <c r="AD395" s="79">
        <v>0</v>
      </c>
      <c r="AE395" s="85" t="s">
        <v>1711</v>
      </c>
      <c r="AF395" s="79" t="b">
        <v>1</v>
      </c>
      <c r="AG395" s="79" t="s">
        <v>1727</v>
      </c>
      <c r="AH395" s="79"/>
      <c r="AI395" s="85" t="s">
        <v>1679</v>
      </c>
      <c r="AJ395" s="79" t="b">
        <v>0</v>
      </c>
      <c r="AK395" s="79">
        <v>0</v>
      </c>
      <c r="AL395" s="85" t="s">
        <v>1711</v>
      </c>
      <c r="AM395" s="79" t="s">
        <v>1742</v>
      </c>
      <c r="AN395" s="79" t="b">
        <v>0</v>
      </c>
      <c r="AO395" s="85" t="s">
        <v>1648</v>
      </c>
      <c r="AP395" s="79" t="s">
        <v>176</v>
      </c>
      <c r="AQ395" s="79">
        <v>0</v>
      </c>
      <c r="AR395" s="79">
        <v>0</v>
      </c>
      <c r="AS395" s="79"/>
      <c r="AT395" s="79"/>
      <c r="AU395" s="79"/>
      <c r="AV395" s="79"/>
      <c r="AW395" s="79"/>
      <c r="AX395" s="79"/>
      <c r="AY395" s="79"/>
      <c r="AZ395" s="79"/>
      <c r="BA395">
        <v>25</v>
      </c>
      <c r="BB395" s="78" t="str">
        <f>REPLACE(INDEX(GroupVertices[Group],MATCH(Edges[[#This Row],[Vertex 1]],GroupVertices[Vertex],0)),1,1,"")</f>
        <v>2</v>
      </c>
      <c r="BC395" s="78" t="str">
        <f>REPLACE(INDEX(GroupVertices[Group],MATCH(Edges[[#This Row],[Vertex 2]],GroupVertices[Vertex],0)),1,1,"")</f>
        <v>2</v>
      </c>
      <c r="BD395" s="48">
        <v>0</v>
      </c>
      <c r="BE395" s="49">
        <v>0</v>
      </c>
      <c r="BF395" s="48">
        <v>0</v>
      </c>
      <c r="BG395" s="49">
        <v>0</v>
      </c>
      <c r="BH395" s="48">
        <v>0</v>
      </c>
      <c r="BI395" s="49">
        <v>0</v>
      </c>
      <c r="BJ395" s="48">
        <v>5</v>
      </c>
      <c r="BK395" s="49">
        <v>100</v>
      </c>
      <c r="BL395" s="48">
        <v>5</v>
      </c>
    </row>
    <row r="396" spans="1:64" ht="15">
      <c r="A396" s="64" t="s">
        <v>356</v>
      </c>
      <c r="B396" s="64" t="s">
        <v>356</v>
      </c>
      <c r="C396" s="65" t="s">
        <v>4083</v>
      </c>
      <c r="D396" s="66">
        <v>10</v>
      </c>
      <c r="E396" s="67" t="s">
        <v>136</v>
      </c>
      <c r="F396" s="68">
        <v>12</v>
      </c>
      <c r="G396" s="65"/>
      <c r="H396" s="69"/>
      <c r="I396" s="70"/>
      <c r="J396" s="70"/>
      <c r="K396" s="34" t="s">
        <v>65</v>
      </c>
      <c r="L396" s="77">
        <v>396</v>
      </c>
      <c r="M396" s="77"/>
      <c r="N396" s="72"/>
      <c r="O396" s="79" t="s">
        <v>176</v>
      </c>
      <c r="P396" s="81">
        <v>43627.69532407408</v>
      </c>
      <c r="Q396" s="79" t="s">
        <v>632</v>
      </c>
      <c r="R396" s="79" t="s">
        <v>712</v>
      </c>
      <c r="S396" s="79" t="s">
        <v>739</v>
      </c>
      <c r="T396" s="79" t="s">
        <v>776</v>
      </c>
      <c r="U396" s="79"/>
      <c r="V396" s="83" t="s">
        <v>950</v>
      </c>
      <c r="W396" s="81">
        <v>43627.69532407408</v>
      </c>
      <c r="X396" s="83" t="s">
        <v>1278</v>
      </c>
      <c r="Y396" s="79"/>
      <c r="Z396" s="79"/>
      <c r="AA396" s="85" t="s">
        <v>1649</v>
      </c>
      <c r="AB396" s="79"/>
      <c r="AC396" s="79" t="b">
        <v>0</v>
      </c>
      <c r="AD396" s="79">
        <v>0</v>
      </c>
      <c r="AE396" s="85" t="s">
        <v>1711</v>
      </c>
      <c r="AF396" s="79" t="b">
        <v>1</v>
      </c>
      <c r="AG396" s="79" t="s">
        <v>1727</v>
      </c>
      <c r="AH396" s="79"/>
      <c r="AI396" s="85" t="s">
        <v>1680</v>
      </c>
      <c r="AJ396" s="79" t="b">
        <v>0</v>
      </c>
      <c r="AK396" s="79">
        <v>0</v>
      </c>
      <c r="AL396" s="85" t="s">
        <v>1711</v>
      </c>
      <c r="AM396" s="79" t="s">
        <v>1742</v>
      </c>
      <c r="AN396" s="79" t="b">
        <v>0</v>
      </c>
      <c r="AO396" s="85" t="s">
        <v>1649</v>
      </c>
      <c r="AP396" s="79" t="s">
        <v>176</v>
      </c>
      <c r="AQ396" s="79">
        <v>0</v>
      </c>
      <c r="AR396" s="79">
        <v>0</v>
      </c>
      <c r="AS396" s="79"/>
      <c r="AT396" s="79"/>
      <c r="AU396" s="79"/>
      <c r="AV396" s="79"/>
      <c r="AW396" s="79"/>
      <c r="AX396" s="79"/>
      <c r="AY396" s="79"/>
      <c r="AZ396" s="79"/>
      <c r="BA396">
        <v>25</v>
      </c>
      <c r="BB396" s="78" t="str">
        <f>REPLACE(INDEX(GroupVertices[Group],MATCH(Edges[[#This Row],[Vertex 1]],GroupVertices[Vertex],0)),1,1,"")</f>
        <v>2</v>
      </c>
      <c r="BC396" s="78" t="str">
        <f>REPLACE(INDEX(GroupVertices[Group],MATCH(Edges[[#This Row],[Vertex 2]],GroupVertices[Vertex],0)),1,1,"")</f>
        <v>2</v>
      </c>
      <c r="BD396" s="48">
        <v>1</v>
      </c>
      <c r="BE396" s="49">
        <v>6.666666666666667</v>
      </c>
      <c r="BF396" s="48">
        <v>0</v>
      </c>
      <c r="BG396" s="49">
        <v>0</v>
      </c>
      <c r="BH396" s="48">
        <v>0</v>
      </c>
      <c r="BI396" s="49">
        <v>0</v>
      </c>
      <c r="BJ396" s="48">
        <v>14</v>
      </c>
      <c r="BK396" s="49">
        <v>93.33333333333333</v>
      </c>
      <c r="BL396" s="48">
        <v>15</v>
      </c>
    </row>
    <row r="397" spans="1:64" ht="15">
      <c r="A397" s="64" t="s">
        <v>356</v>
      </c>
      <c r="B397" s="64" t="s">
        <v>356</v>
      </c>
      <c r="C397" s="65" t="s">
        <v>4083</v>
      </c>
      <c r="D397" s="66">
        <v>10</v>
      </c>
      <c r="E397" s="67" t="s">
        <v>136</v>
      </c>
      <c r="F397" s="68">
        <v>12</v>
      </c>
      <c r="G397" s="65"/>
      <c r="H397" s="69"/>
      <c r="I397" s="70"/>
      <c r="J397" s="70"/>
      <c r="K397" s="34" t="s">
        <v>65</v>
      </c>
      <c r="L397" s="77">
        <v>397</v>
      </c>
      <c r="M397" s="77"/>
      <c r="N397" s="72"/>
      <c r="O397" s="79" t="s">
        <v>176</v>
      </c>
      <c r="P397" s="81">
        <v>43627.70216435185</v>
      </c>
      <c r="Q397" s="79" t="s">
        <v>633</v>
      </c>
      <c r="R397" s="83" t="s">
        <v>683</v>
      </c>
      <c r="S397" s="79" t="s">
        <v>733</v>
      </c>
      <c r="T397" s="79" t="s">
        <v>776</v>
      </c>
      <c r="U397" s="79"/>
      <c r="V397" s="83" t="s">
        <v>950</v>
      </c>
      <c r="W397" s="81">
        <v>43627.70216435185</v>
      </c>
      <c r="X397" s="83" t="s">
        <v>1279</v>
      </c>
      <c r="Y397" s="79"/>
      <c r="Z397" s="79"/>
      <c r="AA397" s="85" t="s">
        <v>1650</v>
      </c>
      <c r="AB397" s="79"/>
      <c r="AC397" s="79" t="b">
        <v>0</v>
      </c>
      <c r="AD397" s="79">
        <v>0</v>
      </c>
      <c r="AE397" s="85" t="s">
        <v>1711</v>
      </c>
      <c r="AF397" s="79" t="b">
        <v>1</v>
      </c>
      <c r="AG397" s="79" t="s">
        <v>1727</v>
      </c>
      <c r="AH397" s="79"/>
      <c r="AI397" s="85" t="s">
        <v>1681</v>
      </c>
      <c r="AJ397" s="79" t="b">
        <v>0</v>
      </c>
      <c r="AK397" s="79">
        <v>0</v>
      </c>
      <c r="AL397" s="85" t="s">
        <v>1711</v>
      </c>
      <c r="AM397" s="79" t="s">
        <v>1742</v>
      </c>
      <c r="AN397" s="79" t="b">
        <v>0</v>
      </c>
      <c r="AO397" s="85" t="s">
        <v>1650</v>
      </c>
      <c r="AP397" s="79" t="s">
        <v>176</v>
      </c>
      <c r="AQ397" s="79">
        <v>0</v>
      </c>
      <c r="AR397" s="79">
        <v>0</v>
      </c>
      <c r="AS397" s="79"/>
      <c r="AT397" s="79"/>
      <c r="AU397" s="79"/>
      <c r="AV397" s="79"/>
      <c r="AW397" s="79"/>
      <c r="AX397" s="79"/>
      <c r="AY397" s="79"/>
      <c r="AZ397" s="79"/>
      <c r="BA397">
        <v>25</v>
      </c>
      <c r="BB397" s="78" t="str">
        <f>REPLACE(INDEX(GroupVertices[Group],MATCH(Edges[[#This Row],[Vertex 1]],GroupVertices[Vertex],0)),1,1,"")</f>
        <v>2</v>
      </c>
      <c r="BC397" s="78" t="str">
        <f>REPLACE(INDEX(GroupVertices[Group],MATCH(Edges[[#This Row],[Vertex 2]],GroupVertices[Vertex],0)),1,1,"")</f>
        <v>2</v>
      </c>
      <c r="BD397" s="48">
        <v>0</v>
      </c>
      <c r="BE397" s="49">
        <v>0</v>
      </c>
      <c r="BF397" s="48">
        <v>1</v>
      </c>
      <c r="BG397" s="49">
        <v>4.545454545454546</v>
      </c>
      <c r="BH397" s="48">
        <v>0</v>
      </c>
      <c r="BI397" s="49">
        <v>0</v>
      </c>
      <c r="BJ397" s="48">
        <v>21</v>
      </c>
      <c r="BK397" s="49">
        <v>95.45454545454545</v>
      </c>
      <c r="BL397" s="48">
        <v>22</v>
      </c>
    </row>
    <row r="398" spans="1:64" ht="15">
      <c r="A398" s="64" t="s">
        <v>356</v>
      </c>
      <c r="B398" s="64" t="s">
        <v>356</v>
      </c>
      <c r="C398" s="65" t="s">
        <v>4083</v>
      </c>
      <c r="D398" s="66">
        <v>10</v>
      </c>
      <c r="E398" s="67" t="s">
        <v>136</v>
      </c>
      <c r="F398" s="68">
        <v>12</v>
      </c>
      <c r="G398" s="65"/>
      <c r="H398" s="69"/>
      <c r="I398" s="70"/>
      <c r="J398" s="70"/>
      <c r="K398" s="34" t="s">
        <v>65</v>
      </c>
      <c r="L398" s="77">
        <v>398</v>
      </c>
      <c r="M398" s="77"/>
      <c r="N398" s="72"/>
      <c r="O398" s="79" t="s">
        <v>176</v>
      </c>
      <c r="P398" s="81">
        <v>43627.70927083334</v>
      </c>
      <c r="Q398" s="79" t="s">
        <v>634</v>
      </c>
      <c r="R398" s="83" t="s">
        <v>713</v>
      </c>
      <c r="S398" s="79" t="s">
        <v>733</v>
      </c>
      <c r="T398" s="79" t="s">
        <v>776</v>
      </c>
      <c r="U398" s="79"/>
      <c r="V398" s="83" t="s">
        <v>950</v>
      </c>
      <c r="W398" s="81">
        <v>43627.70927083334</v>
      </c>
      <c r="X398" s="83" t="s">
        <v>1280</v>
      </c>
      <c r="Y398" s="79"/>
      <c r="Z398" s="79"/>
      <c r="AA398" s="85" t="s">
        <v>1651</v>
      </c>
      <c r="AB398" s="79"/>
      <c r="AC398" s="79" t="b">
        <v>0</v>
      </c>
      <c r="AD398" s="79">
        <v>0</v>
      </c>
      <c r="AE398" s="85" t="s">
        <v>1711</v>
      </c>
      <c r="AF398" s="79" t="b">
        <v>1</v>
      </c>
      <c r="AG398" s="79" t="s">
        <v>1727</v>
      </c>
      <c r="AH398" s="79"/>
      <c r="AI398" s="85" t="s">
        <v>1638</v>
      </c>
      <c r="AJ398" s="79" t="b">
        <v>0</v>
      </c>
      <c r="AK398" s="79">
        <v>0</v>
      </c>
      <c r="AL398" s="85" t="s">
        <v>1711</v>
      </c>
      <c r="AM398" s="79" t="s">
        <v>1742</v>
      </c>
      <c r="AN398" s="79" t="b">
        <v>0</v>
      </c>
      <c r="AO398" s="85" t="s">
        <v>1651</v>
      </c>
      <c r="AP398" s="79" t="s">
        <v>176</v>
      </c>
      <c r="AQ398" s="79">
        <v>0</v>
      </c>
      <c r="AR398" s="79">
        <v>0</v>
      </c>
      <c r="AS398" s="79"/>
      <c r="AT398" s="79"/>
      <c r="AU398" s="79"/>
      <c r="AV398" s="79"/>
      <c r="AW398" s="79"/>
      <c r="AX398" s="79"/>
      <c r="AY398" s="79"/>
      <c r="AZ398" s="79"/>
      <c r="BA398">
        <v>25</v>
      </c>
      <c r="BB398" s="78" t="str">
        <f>REPLACE(INDEX(GroupVertices[Group],MATCH(Edges[[#This Row],[Vertex 1]],GroupVertices[Vertex],0)),1,1,"")</f>
        <v>2</v>
      </c>
      <c r="BC398" s="78" t="str">
        <f>REPLACE(INDEX(GroupVertices[Group],MATCH(Edges[[#This Row],[Vertex 2]],GroupVertices[Vertex],0)),1,1,"")</f>
        <v>2</v>
      </c>
      <c r="BD398" s="48">
        <v>1</v>
      </c>
      <c r="BE398" s="49">
        <v>2.6315789473684212</v>
      </c>
      <c r="BF398" s="48">
        <v>4</v>
      </c>
      <c r="BG398" s="49">
        <v>10.526315789473685</v>
      </c>
      <c r="BH398" s="48">
        <v>0</v>
      </c>
      <c r="BI398" s="49">
        <v>0</v>
      </c>
      <c r="BJ398" s="48">
        <v>33</v>
      </c>
      <c r="BK398" s="49">
        <v>86.84210526315789</v>
      </c>
      <c r="BL398" s="48">
        <v>38</v>
      </c>
    </row>
    <row r="399" spans="1:64" ht="15">
      <c r="A399" s="64" t="s">
        <v>356</v>
      </c>
      <c r="B399" s="64" t="s">
        <v>356</v>
      </c>
      <c r="C399" s="65" t="s">
        <v>4083</v>
      </c>
      <c r="D399" s="66">
        <v>10</v>
      </c>
      <c r="E399" s="67" t="s">
        <v>136</v>
      </c>
      <c r="F399" s="68">
        <v>12</v>
      </c>
      <c r="G399" s="65"/>
      <c r="H399" s="69"/>
      <c r="I399" s="70"/>
      <c r="J399" s="70"/>
      <c r="K399" s="34" t="s">
        <v>65</v>
      </c>
      <c r="L399" s="77">
        <v>399</v>
      </c>
      <c r="M399" s="77"/>
      <c r="N399" s="72"/>
      <c r="O399" s="79" t="s">
        <v>176</v>
      </c>
      <c r="P399" s="81">
        <v>43627.709282407406</v>
      </c>
      <c r="Q399" s="79" t="s">
        <v>635</v>
      </c>
      <c r="R399" s="83" t="s">
        <v>684</v>
      </c>
      <c r="S399" s="79" t="s">
        <v>733</v>
      </c>
      <c r="T399" s="79" t="s">
        <v>776</v>
      </c>
      <c r="U399" s="79"/>
      <c r="V399" s="83" t="s">
        <v>950</v>
      </c>
      <c r="W399" s="81">
        <v>43627.709282407406</v>
      </c>
      <c r="X399" s="83" t="s">
        <v>1281</v>
      </c>
      <c r="Y399" s="79"/>
      <c r="Z399" s="79"/>
      <c r="AA399" s="85" t="s">
        <v>1652</v>
      </c>
      <c r="AB399" s="79"/>
      <c r="AC399" s="79" t="b">
        <v>0</v>
      </c>
      <c r="AD399" s="79">
        <v>0</v>
      </c>
      <c r="AE399" s="85" t="s">
        <v>1711</v>
      </c>
      <c r="AF399" s="79" t="b">
        <v>1</v>
      </c>
      <c r="AG399" s="79" t="s">
        <v>1727</v>
      </c>
      <c r="AH399" s="79"/>
      <c r="AI399" s="85" t="s">
        <v>1682</v>
      </c>
      <c r="AJ399" s="79" t="b">
        <v>0</v>
      </c>
      <c r="AK399" s="79">
        <v>0</v>
      </c>
      <c r="AL399" s="85" t="s">
        <v>1711</v>
      </c>
      <c r="AM399" s="79" t="s">
        <v>1742</v>
      </c>
      <c r="AN399" s="79" t="b">
        <v>0</v>
      </c>
      <c r="AO399" s="85" t="s">
        <v>1652</v>
      </c>
      <c r="AP399" s="79" t="s">
        <v>176</v>
      </c>
      <c r="AQ399" s="79">
        <v>0</v>
      </c>
      <c r="AR399" s="79">
        <v>0</v>
      </c>
      <c r="AS399" s="79"/>
      <c r="AT399" s="79"/>
      <c r="AU399" s="79"/>
      <c r="AV399" s="79"/>
      <c r="AW399" s="79"/>
      <c r="AX399" s="79"/>
      <c r="AY399" s="79"/>
      <c r="AZ399" s="79"/>
      <c r="BA399">
        <v>25</v>
      </c>
      <c r="BB399" s="78" t="str">
        <f>REPLACE(INDEX(GroupVertices[Group],MATCH(Edges[[#This Row],[Vertex 1]],GroupVertices[Vertex],0)),1,1,"")</f>
        <v>2</v>
      </c>
      <c r="BC399" s="78" t="str">
        <f>REPLACE(INDEX(GroupVertices[Group],MATCH(Edges[[#This Row],[Vertex 2]],GroupVertices[Vertex],0)),1,1,"")</f>
        <v>2</v>
      </c>
      <c r="BD399" s="48">
        <v>2</v>
      </c>
      <c r="BE399" s="49">
        <v>5</v>
      </c>
      <c r="BF399" s="48">
        <v>0</v>
      </c>
      <c r="BG399" s="49">
        <v>0</v>
      </c>
      <c r="BH399" s="48">
        <v>0</v>
      </c>
      <c r="BI399" s="49">
        <v>0</v>
      </c>
      <c r="BJ399" s="48">
        <v>38</v>
      </c>
      <c r="BK399" s="49">
        <v>95</v>
      </c>
      <c r="BL399" s="48">
        <v>40</v>
      </c>
    </row>
    <row r="400" spans="1:64" ht="15">
      <c r="A400" s="64" t="s">
        <v>356</v>
      </c>
      <c r="B400" s="64" t="s">
        <v>356</v>
      </c>
      <c r="C400" s="65" t="s">
        <v>4083</v>
      </c>
      <c r="D400" s="66">
        <v>10</v>
      </c>
      <c r="E400" s="67" t="s">
        <v>136</v>
      </c>
      <c r="F400" s="68">
        <v>12</v>
      </c>
      <c r="G400" s="65"/>
      <c r="H400" s="69"/>
      <c r="I400" s="70"/>
      <c r="J400" s="70"/>
      <c r="K400" s="34" t="s">
        <v>65</v>
      </c>
      <c r="L400" s="77">
        <v>400</v>
      </c>
      <c r="M400" s="77"/>
      <c r="N400" s="72"/>
      <c r="O400" s="79" t="s">
        <v>176</v>
      </c>
      <c r="P400" s="81">
        <v>43627.70929398148</v>
      </c>
      <c r="Q400" s="79" t="s">
        <v>636</v>
      </c>
      <c r="R400" s="79" t="s">
        <v>714</v>
      </c>
      <c r="S400" s="79" t="s">
        <v>739</v>
      </c>
      <c r="T400" s="79" t="s">
        <v>776</v>
      </c>
      <c r="U400" s="79"/>
      <c r="V400" s="83" t="s">
        <v>950</v>
      </c>
      <c r="W400" s="81">
        <v>43627.70929398148</v>
      </c>
      <c r="X400" s="83" t="s">
        <v>1282</v>
      </c>
      <c r="Y400" s="79"/>
      <c r="Z400" s="79"/>
      <c r="AA400" s="85" t="s">
        <v>1653</v>
      </c>
      <c r="AB400" s="79"/>
      <c r="AC400" s="79" t="b">
        <v>0</v>
      </c>
      <c r="AD400" s="79">
        <v>0</v>
      </c>
      <c r="AE400" s="85" t="s">
        <v>1711</v>
      </c>
      <c r="AF400" s="79" t="b">
        <v>1</v>
      </c>
      <c r="AG400" s="79" t="s">
        <v>1727</v>
      </c>
      <c r="AH400" s="79"/>
      <c r="AI400" s="85" t="s">
        <v>1683</v>
      </c>
      <c r="AJ400" s="79" t="b">
        <v>0</v>
      </c>
      <c r="AK400" s="79">
        <v>0</v>
      </c>
      <c r="AL400" s="85" t="s">
        <v>1711</v>
      </c>
      <c r="AM400" s="79" t="s">
        <v>1742</v>
      </c>
      <c r="AN400" s="79" t="b">
        <v>0</v>
      </c>
      <c r="AO400" s="85" t="s">
        <v>1653</v>
      </c>
      <c r="AP400" s="79" t="s">
        <v>176</v>
      </c>
      <c r="AQ400" s="79">
        <v>0</v>
      </c>
      <c r="AR400" s="79">
        <v>0</v>
      </c>
      <c r="AS400" s="79"/>
      <c r="AT400" s="79"/>
      <c r="AU400" s="79"/>
      <c r="AV400" s="79"/>
      <c r="AW400" s="79"/>
      <c r="AX400" s="79"/>
      <c r="AY400" s="79"/>
      <c r="AZ400" s="79"/>
      <c r="BA400">
        <v>25</v>
      </c>
      <c r="BB400" s="78" t="str">
        <f>REPLACE(INDEX(GroupVertices[Group],MATCH(Edges[[#This Row],[Vertex 1]],GroupVertices[Vertex],0)),1,1,"")</f>
        <v>2</v>
      </c>
      <c r="BC400" s="78" t="str">
        <f>REPLACE(INDEX(GroupVertices[Group],MATCH(Edges[[#This Row],[Vertex 2]],GroupVertices[Vertex],0)),1,1,"")</f>
        <v>2</v>
      </c>
      <c r="BD400" s="48">
        <v>1</v>
      </c>
      <c r="BE400" s="49">
        <v>3.0303030303030303</v>
      </c>
      <c r="BF400" s="48">
        <v>0</v>
      </c>
      <c r="BG400" s="49">
        <v>0</v>
      </c>
      <c r="BH400" s="48">
        <v>0</v>
      </c>
      <c r="BI400" s="49">
        <v>0</v>
      </c>
      <c r="BJ400" s="48">
        <v>32</v>
      </c>
      <c r="BK400" s="49">
        <v>96.96969696969697</v>
      </c>
      <c r="BL400" s="48">
        <v>33</v>
      </c>
    </row>
    <row r="401" spans="1:64" ht="15">
      <c r="A401" s="64" t="s">
        <v>356</v>
      </c>
      <c r="B401" s="64" t="s">
        <v>356</v>
      </c>
      <c r="C401" s="65" t="s">
        <v>4083</v>
      </c>
      <c r="D401" s="66">
        <v>10</v>
      </c>
      <c r="E401" s="67" t="s">
        <v>136</v>
      </c>
      <c r="F401" s="68">
        <v>12</v>
      </c>
      <c r="G401" s="65"/>
      <c r="H401" s="69"/>
      <c r="I401" s="70"/>
      <c r="J401" s="70"/>
      <c r="K401" s="34" t="s">
        <v>65</v>
      </c>
      <c r="L401" s="77">
        <v>401</v>
      </c>
      <c r="M401" s="77"/>
      <c r="N401" s="72"/>
      <c r="O401" s="79" t="s">
        <v>176</v>
      </c>
      <c r="P401" s="81">
        <v>43627.70929398148</v>
      </c>
      <c r="Q401" s="79" t="s">
        <v>637</v>
      </c>
      <c r="R401" s="83" t="s">
        <v>715</v>
      </c>
      <c r="S401" s="79" t="s">
        <v>733</v>
      </c>
      <c r="T401" s="79" t="s">
        <v>776</v>
      </c>
      <c r="U401" s="79"/>
      <c r="V401" s="83" t="s">
        <v>950</v>
      </c>
      <c r="W401" s="81">
        <v>43627.70929398148</v>
      </c>
      <c r="X401" s="83" t="s">
        <v>1283</v>
      </c>
      <c r="Y401" s="79"/>
      <c r="Z401" s="79"/>
      <c r="AA401" s="85" t="s">
        <v>1654</v>
      </c>
      <c r="AB401" s="79"/>
      <c r="AC401" s="79" t="b">
        <v>0</v>
      </c>
      <c r="AD401" s="79">
        <v>0</v>
      </c>
      <c r="AE401" s="85" t="s">
        <v>1711</v>
      </c>
      <c r="AF401" s="79" t="b">
        <v>1</v>
      </c>
      <c r="AG401" s="79" t="s">
        <v>1727</v>
      </c>
      <c r="AH401" s="79"/>
      <c r="AI401" s="85" t="s">
        <v>1684</v>
      </c>
      <c r="AJ401" s="79" t="b">
        <v>0</v>
      </c>
      <c r="AK401" s="79">
        <v>0</v>
      </c>
      <c r="AL401" s="85" t="s">
        <v>1711</v>
      </c>
      <c r="AM401" s="79" t="s">
        <v>1742</v>
      </c>
      <c r="AN401" s="79" t="b">
        <v>0</v>
      </c>
      <c r="AO401" s="85" t="s">
        <v>1654</v>
      </c>
      <c r="AP401" s="79" t="s">
        <v>176</v>
      </c>
      <c r="AQ401" s="79">
        <v>0</v>
      </c>
      <c r="AR401" s="79">
        <v>0</v>
      </c>
      <c r="AS401" s="79"/>
      <c r="AT401" s="79"/>
      <c r="AU401" s="79"/>
      <c r="AV401" s="79"/>
      <c r="AW401" s="79"/>
      <c r="AX401" s="79"/>
      <c r="AY401" s="79"/>
      <c r="AZ401" s="79"/>
      <c r="BA401">
        <v>25</v>
      </c>
      <c r="BB401" s="78" t="str">
        <f>REPLACE(INDEX(GroupVertices[Group],MATCH(Edges[[#This Row],[Vertex 1]],GroupVertices[Vertex],0)),1,1,"")</f>
        <v>2</v>
      </c>
      <c r="BC401" s="78" t="str">
        <f>REPLACE(INDEX(GroupVertices[Group],MATCH(Edges[[#This Row],[Vertex 2]],GroupVertices[Vertex],0)),1,1,"")</f>
        <v>2</v>
      </c>
      <c r="BD401" s="48">
        <v>2</v>
      </c>
      <c r="BE401" s="49">
        <v>5.555555555555555</v>
      </c>
      <c r="BF401" s="48">
        <v>0</v>
      </c>
      <c r="BG401" s="49">
        <v>0</v>
      </c>
      <c r="BH401" s="48">
        <v>0</v>
      </c>
      <c r="BI401" s="49">
        <v>0</v>
      </c>
      <c r="BJ401" s="48">
        <v>34</v>
      </c>
      <c r="BK401" s="49">
        <v>94.44444444444444</v>
      </c>
      <c r="BL401" s="48">
        <v>36</v>
      </c>
    </row>
    <row r="402" spans="1:64" ht="15">
      <c r="A402" s="64" t="s">
        <v>356</v>
      </c>
      <c r="B402" s="64" t="s">
        <v>356</v>
      </c>
      <c r="C402" s="65" t="s">
        <v>4083</v>
      </c>
      <c r="D402" s="66">
        <v>10</v>
      </c>
      <c r="E402" s="67" t="s">
        <v>136</v>
      </c>
      <c r="F402" s="68">
        <v>12</v>
      </c>
      <c r="G402" s="65"/>
      <c r="H402" s="69"/>
      <c r="I402" s="70"/>
      <c r="J402" s="70"/>
      <c r="K402" s="34" t="s">
        <v>65</v>
      </c>
      <c r="L402" s="77">
        <v>402</v>
      </c>
      <c r="M402" s="77"/>
      <c r="N402" s="72"/>
      <c r="O402" s="79" t="s">
        <v>176</v>
      </c>
      <c r="P402" s="81">
        <v>43627.72305555556</v>
      </c>
      <c r="Q402" s="79" t="s">
        <v>638</v>
      </c>
      <c r="R402" s="83" t="s">
        <v>716</v>
      </c>
      <c r="S402" s="79" t="s">
        <v>733</v>
      </c>
      <c r="T402" s="79" t="s">
        <v>776</v>
      </c>
      <c r="U402" s="79"/>
      <c r="V402" s="83" t="s">
        <v>950</v>
      </c>
      <c r="W402" s="81">
        <v>43627.72305555556</v>
      </c>
      <c r="X402" s="83" t="s">
        <v>1284</v>
      </c>
      <c r="Y402" s="79"/>
      <c r="Z402" s="79"/>
      <c r="AA402" s="85" t="s">
        <v>1655</v>
      </c>
      <c r="AB402" s="79"/>
      <c r="AC402" s="79" t="b">
        <v>0</v>
      </c>
      <c r="AD402" s="79">
        <v>0</v>
      </c>
      <c r="AE402" s="85" t="s">
        <v>1711</v>
      </c>
      <c r="AF402" s="79" t="b">
        <v>1</v>
      </c>
      <c r="AG402" s="79" t="s">
        <v>1727</v>
      </c>
      <c r="AH402" s="79"/>
      <c r="AI402" s="85" t="s">
        <v>1685</v>
      </c>
      <c r="AJ402" s="79" t="b">
        <v>0</v>
      </c>
      <c r="AK402" s="79">
        <v>0</v>
      </c>
      <c r="AL402" s="85" t="s">
        <v>1711</v>
      </c>
      <c r="AM402" s="79" t="s">
        <v>1742</v>
      </c>
      <c r="AN402" s="79" t="b">
        <v>0</v>
      </c>
      <c r="AO402" s="85" t="s">
        <v>1655</v>
      </c>
      <c r="AP402" s="79" t="s">
        <v>176</v>
      </c>
      <c r="AQ402" s="79">
        <v>0</v>
      </c>
      <c r="AR402" s="79">
        <v>0</v>
      </c>
      <c r="AS402" s="79"/>
      <c r="AT402" s="79"/>
      <c r="AU402" s="79"/>
      <c r="AV402" s="79"/>
      <c r="AW402" s="79"/>
      <c r="AX402" s="79"/>
      <c r="AY402" s="79"/>
      <c r="AZ402" s="79"/>
      <c r="BA402">
        <v>25</v>
      </c>
      <c r="BB402" s="78" t="str">
        <f>REPLACE(INDEX(GroupVertices[Group],MATCH(Edges[[#This Row],[Vertex 1]],GroupVertices[Vertex],0)),1,1,"")</f>
        <v>2</v>
      </c>
      <c r="BC402" s="78" t="str">
        <f>REPLACE(INDEX(GroupVertices[Group],MATCH(Edges[[#This Row],[Vertex 2]],GroupVertices[Vertex],0)),1,1,"")</f>
        <v>2</v>
      </c>
      <c r="BD402" s="48">
        <v>0</v>
      </c>
      <c r="BE402" s="49">
        <v>0</v>
      </c>
      <c r="BF402" s="48">
        <v>0</v>
      </c>
      <c r="BG402" s="49">
        <v>0</v>
      </c>
      <c r="BH402" s="48">
        <v>0</v>
      </c>
      <c r="BI402" s="49">
        <v>0</v>
      </c>
      <c r="BJ402" s="48">
        <v>18</v>
      </c>
      <c r="BK402" s="49">
        <v>100</v>
      </c>
      <c r="BL402" s="48">
        <v>18</v>
      </c>
    </row>
    <row r="403" spans="1:64" ht="15">
      <c r="A403" s="64" t="s">
        <v>356</v>
      </c>
      <c r="B403" s="64" t="s">
        <v>356</v>
      </c>
      <c r="C403" s="65" t="s">
        <v>4083</v>
      </c>
      <c r="D403" s="66">
        <v>10</v>
      </c>
      <c r="E403" s="67" t="s">
        <v>136</v>
      </c>
      <c r="F403" s="68">
        <v>12</v>
      </c>
      <c r="G403" s="65"/>
      <c r="H403" s="69"/>
      <c r="I403" s="70"/>
      <c r="J403" s="70"/>
      <c r="K403" s="34" t="s">
        <v>65</v>
      </c>
      <c r="L403" s="77">
        <v>403</v>
      </c>
      <c r="M403" s="77"/>
      <c r="N403" s="72"/>
      <c r="O403" s="79" t="s">
        <v>176</v>
      </c>
      <c r="P403" s="81">
        <v>43632.48155092593</v>
      </c>
      <c r="Q403" s="79" t="s">
        <v>639</v>
      </c>
      <c r="R403" s="79" t="s">
        <v>717</v>
      </c>
      <c r="S403" s="79" t="s">
        <v>739</v>
      </c>
      <c r="T403" s="79" t="s">
        <v>777</v>
      </c>
      <c r="U403" s="79"/>
      <c r="V403" s="83" t="s">
        <v>950</v>
      </c>
      <c r="W403" s="81">
        <v>43632.48155092593</v>
      </c>
      <c r="X403" s="83" t="s">
        <v>1285</v>
      </c>
      <c r="Y403" s="79"/>
      <c r="Z403" s="79"/>
      <c r="AA403" s="85" t="s">
        <v>1656</v>
      </c>
      <c r="AB403" s="79"/>
      <c r="AC403" s="79" t="b">
        <v>0</v>
      </c>
      <c r="AD403" s="79">
        <v>0</v>
      </c>
      <c r="AE403" s="85" t="s">
        <v>1711</v>
      </c>
      <c r="AF403" s="79" t="b">
        <v>1</v>
      </c>
      <c r="AG403" s="79" t="s">
        <v>1727</v>
      </c>
      <c r="AH403" s="79"/>
      <c r="AI403" s="85" t="s">
        <v>1686</v>
      </c>
      <c r="AJ403" s="79" t="b">
        <v>0</v>
      </c>
      <c r="AK403" s="79">
        <v>0</v>
      </c>
      <c r="AL403" s="85" t="s">
        <v>1711</v>
      </c>
      <c r="AM403" s="79" t="s">
        <v>1742</v>
      </c>
      <c r="AN403" s="79" t="b">
        <v>0</v>
      </c>
      <c r="AO403" s="85" t="s">
        <v>1656</v>
      </c>
      <c r="AP403" s="79" t="s">
        <v>176</v>
      </c>
      <c r="AQ403" s="79">
        <v>0</v>
      </c>
      <c r="AR403" s="79">
        <v>0</v>
      </c>
      <c r="AS403" s="79"/>
      <c r="AT403" s="79"/>
      <c r="AU403" s="79"/>
      <c r="AV403" s="79"/>
      <c r="AW403" s="79"/>
      <c r="AX403" s="79"/>
      <c r="AY403" s="79"/>
      <c r="AZ403" s="79"/>
      <c r="BA403">
        <v>25</v>
      </c>
      <c r="BB403" s="78" t="str">
        <f>REPLACE(INDEX(GroupVertices[Group],MATCH(Edges[[#This Row],[Vertex 1]],GroupVertices[Vertex],0)),1,1,"")</f>
        <v>2</v>
      </c>
      <c r="BC403" s="78" t="str">
        <f>REPLACE(INDEX(GroupVertices[Group],MATCH(Edges[[#This Row],[Vertex 2]],GroupVertices[Vertex],0)),1,1,"")</f>
        <v>2</v>
      </c>
      <c r="BD403" s="48">
        <v>1</v>
      </c>
      <c r="BE403" s="49">
        <v>4</v>
      </c>
      <c r="BF403" s="48">
        <v>0</v>
      </c>
      <c r="BG403" s="49">
        <v>0</v>
      </c>
      <c r="BH403" s="48">
        <v>0</v>
      </c>
      <c r="BI403" s="49">
        <v>0</v>
      </c>
      <c r="BJ403" s="48">
        <v>24</v>
      </c>
      <c r="BK403" s="49">
        <v>96</v>
      </c>
      <c r="BL403" s="48">
        <v>25</v>
      </c>
    </row>
    <row r="404" spans="1:64" ht="15">
      <c r="A404" s="64" t="s">
        <v>356</v>
      </c>
      <c r="B404" s="64" t="s">
        <v>356</v>
      </c>
      <c r="C404" s="65" t="s">
        <v>4083</v>
      </c>
      <c r="D404" s="66">
        <v>10</v>
      </c>
      <c r="E404" s="67" t="s">
        <v>136</v>
      </c>
      <c r="F404" s="68">
        <v>12</v>
      </c>
      <c r="G404" s="65"/>
      <c r="H404" s="69"/>
      <c r="I404" s="70"/>
      <c r="J404" s="70"/>
      <c r="K404" s="34" t="s">
        <v>65</v>
      </c>
      <c r="L404" s="77">
        <v>404</v>
      </c>
      <c r="M404" s="77"/>
      <c r="N404" s="72"/>
      <c r="O404" s="79" t="s">
        <v>176</v>
      </c>
      <c r="P404" s="81">
        <v>43632.86005787037</v>
      </c>
      <c r="Q404" s="79" t="s">
        <v>640</v>
      </c>
      <c r="R404" s="79" t="s">
        <v>718</v>
      </c>
      <c r="S404" s="79" t="s">
        <v>739</v>
      </c>
      <c r="T404" s="79" t="s">
        <v>778</v>
      </c>
      <c r="U404" s="79"/>
      <c r="V404" s="83" t="s">
        <v>950</v>
      </c>
      <c r="W404" s="81">
        <v>43632.86005787037</v>
      </c>
      <c r="X404" s="83" t="s">
        <v>1286</v>
      </c>
      <c r="Y404" s="79"/>
      <c r="Z404" s="79"/>
      <c r="AA404" s="85" t="s">
        <v>1657</v>
      </c>
      <c r="AB404" s="79"/>
      <c r="AC404" s="79" t="b">
        <v>0</v>
      </c>
      <c r="AD404" s="79">
        <v>0</v>
      </c>
      <c r="AE404" s="85" t="s">
        <v>1711</v>
      </c>
      <c r="AF404" s="79" t="b">
        <v>1</v>
      </c>
      <c r="AG404" s="79" t="s">
        <v>1727</v>
      </c>
      <c r="AH404" s="79"/>
      <c r="AI404" s="85" t="s">
        <v>1687</v>
      </c>
      <c r="AJ404" s="79" t="b">
        <v>0</v>
      </c>
      <c r="AK404" s="79">
        <v>0</v>
      </c>
      <c r="AL404" s="85" t="s">
        <v>1711</v>
      </c>
      <c r="AM404" s="79" t="s">
        <v>1742</v>
      </c>
      <c r="AN404" s="79" t="b">
        <v>0</v>
      </c>
      <c r="AO404" s="85" t="s">
        <v>1657</v>
      </c>
      <c r="AP404" s="79" t="s">
        <v>176</v>
      </c>
      <c r="AQ404" s="79">
        <v>0</v>
      </c>
      <c r="AR404" s="79">
        <v>0</v>
      </c>
      <c r="AS404" s="79"/>
      <c r="AT404" s="79"/>
      <c r="AU404" s="79"/>
      <c r="AV404" s="79"/>
      <c r="AW404" s="79"/>
      <c r="AX404" s="79"/>
      <c r="AY404" s="79"/>
      <c r="AZ404" s="79"/>
      <c r="BA404">
        <v>25</v>
      </c>
      <c r="BB404" s="78" t="str">
        <f>REPLACE(INDEX(GroupVertices[Group],MATCH(Edges[[#This Row],[Vertex 1]],GroupVertices[Vertex],0)),1,1,"")</f>
        <v>2</v>
      </c>
      <c r="BC404" s="78" t="str">
        <f>REPLACE(INDEX(GroupVertices[Group],MATCH(Edges[[#This Row],[Vertex 2]],GroupVertices[Vertex],0)),1,1,"")</f>
        <v>2</v>
      </c>
      <c r="BD404" s="48">
        <v>0</v>
      </c>
      <c r="BE404" s="49">
        <v>0</v>
      </c>
      <c r="BF404" s="48">
        <v>1</v>
      </c>
      <c r="BG404" s="49">
        <v>5</v>
      </c>
      <c r="BH404" s="48">
        <v>0</v>
      </c>
      <c r="BI404" s="49">
        <v>0</v>
      </c>
      <c r="BJ404" s="48">
        <v>19</v>
      </c>
      <c r="BK404" s="49">
        <v>95</v>
      </c>
      <c r="BL404" s="48">
        <v>20</v>
      </c>
    </row>
    <row r="405" spans="1:64" ht="15">
      <c r="A405" s="64" t="s">
        <v>356</v>
      </c>
      <c r="B405" s="64" t="s">
        <v>356</v>
      </c>
      <c r="C405" s="65" t="s">
        <v>4083</v>
      </c>
      <c r="D405" s="66">
        <v>10</v>
      </c>
      <c r="E405" s="67" t="s">
        <v>136</v>
      </c>
      <c r="F405" s="68">
        <v>12</v>
      </c>
      <c r="G405" s="65"/>
      <c r="H405" s="69"/>
      <c r="I405" s="70"/>
      <c r="J405" s="70"/>
      <c r="K405" s="34" t="s">
        <v>65</v>
      </c>
      <c r="L405" s="77">
        <v>405</v>
      </c>
      <c r="M405" s="77"/>
      <c r="N405" s="72"/>
      <c r="O405" s="79" t="s">
        <v>176</v>
      </c>
      <c r="P405" s="81">
        <v>43633.189722222225</v>
      </c>
      <c r="Q405" s="79" t="s">
        <v>641</v>
      </c>
      <c r="R405" s="79" t="s">
        <v>719</v>
      </c>
      <c r="S405" s="79" t="s">
        <v>739</v>
      </c>
      <c r="T405" s="79" t="s">
        <v>777</v>
      </c>
      <c r="U405" s="79"/>
      <c r="V405" s="83" t="s">
        <v>950</v>
      </c>
      <c r="W405" s="81">
        <v>43633.189722222225</v>
      </c>
      <c r="X405" s="83" t="s">
        <v>1287</v>
      </c>
      <c r="Y405" s="79"/>
      <c r="Z405" s="79"/>
      <c r="AA405" s="85" t="s">
        <v>1658</v>
      </c>
      <c r="AB405" s="79"/>
      <c r="AC405" s="79" t="b">
        <v>0</v>
      </c>
      <c r="AD405" s="79">
        <v>0</v>
      </c>
      <c r="AE405" s="85" t="s">
        <v>1711</v>
      </c>
      <c r="AF405" s="79" t="b">
        <v>1</v>
      </c>
      <c r="AG405" s="79" t="s">
        <v>1727</v>
      </c>
      <c r="AH405" s="79"/>
      <c r="AI405" s="85" t="s">
        <v>1688</v>
      </c>
      <c r="AJ405" s="79" t="b">
        <v>0</v>
      </c>
      <c r="AK405" s="79">
        <v>0</v>
      </c>
      <c r="AL405" s="85" t="s">
        <v>1711</v>
      </c>
      <c r="AM405" s="79" t="s">
        <v>1742</v>
      </c>
      <c r="AN405" s="79" t="b">
        <v>0</v>
      </c>
      <c r="AO405" s="85" t="s">
        <v>1658</v>
      </c>
      <c r="AP405" s="79" t="s">
        <v>176</v>
      </c>
      <c r="AQ405" s="79">
        <v>0</v>
      </c>
      <c r="AR405" s="79">
        <v>0</v>
      </c>
      <c r="AS405" s="79"/>
      <c r="AT405" s="79"/>
      <c r="AU405" s="79"/>
      <c r="AV405" s="79"/>
      <c r="AW405" s="79"/>
      <c r="AX405" s="79"/>
      <c r="AY405" s="79"/>
      <c r="AZ405" s="79"/>
      <c r="BA405">
        <v>25</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26</v>
      </c>
      <c r="BK405" s="49">
        <v>100</v>
      </c>
      <c r="BL405" s="48">
        <v>26</v>
      </c>
    </row>
    <row r="406" spans="1:64" ht="15">
      <c r="A406" s="64" t="s">
        <v>356</v>
      </c>
      <c r="B406" s="64" t="s">
        <v>356</v>
      </c>
      <c r="C406" s="65" t="s">
        <v>4083</v>
      </c>
      <c r="D406" s="66">
        <v>10</v>
      </c>
      <c r="E406" s="67" t="s">
        <v>136</v>
      </c>
      <c r="F406" s="68">
        <v>12</v>
      </c>
      <c r="G406" s="65"/>
      <c r="H406" s="69"/>
      <c r="I406" s="70"/>
      <c r="J406" s="70"/>
      <c r="K406" s="34" t="s">
        <v>65</v>
      </c>
      <c r="L406" s="77">
        <v>406</v>
      </c>
      <c r="M406" s="77"/>
      <c r="N406" s="72"/>
      <c r="O406" s="79" t="s">
        <v>176</v>
      </c>
      <c r="P406" s="81">
        <v>43634.48186342593</v>
      </c>
      <c r="Q406" s="79" t="s">
        <v>642</v>
      </c>
      <c r="R406" s="79" t="s">
        <v>720</v>
      </c>
      <c r="S406" s="79" t="s">
        <v>739</v>
      </c>
      <c r="T406" s="79" t="s">
        <v>777</v>
      </c>
      <c r="U406" s="79"/>
      <c r="V406" s="83" t="s">
        <v>950</v>
      </c>
      <c r="W406" s="81">
        <v>43634.48186342593</v>
      </c>
      <c r="X406" s="83" t="s">
        <v>1288</v>
      </c>
      <c r="Y406" s="79"/>
      <c r="Z406" s="79"/>
      <c r="AA406" s="85" t="s">
        <v>1659</v>
      </c>
      <c r="AB406" s="79"/>
      <c r="AC406" s="79" t="b">
        <v>0</v>
      </c>
      <c r="AD406" s="79">
        <v>0</v>
      </c>
      <c r="AE406" s="85" t="s">
        <v>1711</v>
      </c>
      <c r="AF406" s="79" t="b">
        <v>1</v>
      </c>
      <c r="AG406" s="79" t="s">
        <v>1727</v>
      </c>
      <c r="AH406" s="79"/>
      <c r="AI406" s="85" t="s">
        <v>1689</v>
      </c>
      <c r="AJ406" s="79" t="b">
        <v>0</v>
      </c>
      <c r="AK406" s="79">
        <v>0</v>
      </c>
      <c r="AL406" s="85" t="s">
        <v>1711</v>
      </c>
      <c r="AM406" s="79" t="s">
        <v>1742</v>
      </c>
      <c r="AN406" s="79" t="b">
        <v>0</v>
      </c>
      <c r="AO406" s="85" t="s">
        <v>1659</v>
      </c>
      <c r="AP406" s="79" t="s">
        <v>176</v>
      </c>
      <c r="AQ406" s="79">
        <v>0</v>
      </c>
      <c r="AR406" s="79">
        <v>0</v>
      </c>
      <c r="AS406" s="79"/>
      <c r="AT406" s="79"/>
      <c r="AU406" s="79"/>
      <c r="AV406" s="79"/>
      <c r="AW406" s="79"/>
      <c r="AX406" s="79"/>
      <c r="AY406" s="79"/>
      <c r="AZ406" s="79"/>
      <c r="BA406">
        <v>25</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26</v>
      </c>
      <c r="BK406" s="49">
        <v>100</v>
      </c>
      <c r="BL406" s="48">
        <v>26</v>
      </c>
    </row>
    <row r="407" spans="1:64" ht="15">
      <c r="A407" s="64" t="s">
        <v>356</v>
      </c>
      <c r="B407" s="64" t="s">
        <v>356</v>
      </c>
      <c r="C407" s="65" t="s">
        <v>4083</v>
      </c>
      <c r="D407" s="66">
        <v>10</v>
      </c>
      <c r="E407" s="67" t="s">
        <v>136</v>
      </c>
      <c r="F407" s="68">
        <v>12</v>
      </c>
      <c r="G407" s="65"/>
      <c r="H407" s="69"/>
      <c r="I407" s="70"/>
      <c r="J407" s="70"/>
      <c r="K407" s="34" t="s">
        <v>65</v>
      </c>
      <c r="L407" s="77">
        <v>407</v>
      </c>
      <c r="M407" s="77"/>
      <c r="N407" s="72"/>
      <c r="O407" s="79" t="s">
        <v>176</v>
      </c>
      <c r="P407" s="81">
        <v>43634.80431712963</v>
      </c>
      <c r="Q407" s="79" t="s">
        <v>643</v>
      </c>
      <c r="R407" s="79" t="s">
        <v>721</v>
      </c>
      <c r="S407" s="79" t="s">
        <v>739</v>
      </c>
      <c r="T407" s="79" t="s">
        <v>777</v>
      </c>
      <c r="U407" s="79"/>
      <c r="V407" s="83" t="s">
        <v>950</v>
      </c>
      <c r="W407" s="81">
        <v>43634.80431712963</v>
      </c>
      <c r="X407" s="83" t="s">
        <v>1289</v>
      </c>
      <c r="Y407" s="79"/>
      <c r="Z407" s="79"/>
      <c r="AA407" s="85" t="s">
        <v>1660</v>
      </c>
      <c r="AB407" s="79"/>
      <c r="AC407" s="79" t="b">
        <v>0</v>
      </c>
      <c r="AD407" s="79">
        <v>0</v>
      </c>
      <c r="AE407" s="85" t="s">
        <v>1711</v>
      </c>
      <c r="AF407" s="79" t="b">
        <v>1</v>
      </c>
      <c r="AG407" s="79" t="s">
        <v>1727</v>
      </c>
      <c r="AH407" s="79"/>
      <c r="AI407" s="85" t="s">
        <v>1690</v>
      </c>
      <c r="AJ407" s="79" t="b">
        <v>0</v>
      </c>
      <c r="AK407" s="79">
        <v>0</v>
      </c>
      <c r="AL407" s="85" t="s">
        <v>1711</v>
      </c>
      <c r="AM407" s="79" t="s">
        <v>1742</v>
      </c>
      <c r="AN407" s="79" t="b">
        <v>0</v>
      </c>
      <c r="AO407" s="85" t="s">
        <v>1660</v>
      </c>
      <c r="AP407" s="79" t="s">
        <v>176</v>
      </c>
      <c r="AQ407" s="79">
        <v>0</v>
      </c>
      <c r="AR407" s="79">
        <v>0</v>
      </c>
      <c r="AS407" s="79"/>
      <c r="AT407" s="79"/>
      <c r="AU407" s="79"/>
      <c r="AV407" s="79"/>
      <c r="AW407" s="79"/>
      <c r="AX407" s="79"/>
      <c r="AY407" s="79"/>
      <c r="AZ407" s="79"/>
      <c r="BA407">
        <v>25</v>
      </c>
      <c r="BB407" s="78" t="str">
        <f>REPLACE(INDEX(GroupVertices[Group],MATCH(Edges[[#This Row],[Vertex 1]],GroupVertices[Vertex],0)),1,1,"")</f>
        <v>2</v>
      </c>
      <c r="BC407" s="78" t="str">
        <f>REPLACE(INDEX(GroupVertices[Group],MATCH(Edges[[#This Row],[Vertex 2]],GroupVertices[Vertex],0)),1,1,"")</f>
        <v>2</v>
      </c>
      <c r="BD407" s="48">
        <v>1</v>
      </c>
      <c r="BE407" s="49">
        <v>5</v>
      </c>
      <c r="BF407" s="48">
        <v>0</v>
      </c>
      <c r="BG407" s="49">
        <v>0</v>
      </c>
      <c r="BH407" s="48">
        <v>0</v>
      </c>
      <c r="BI407" s="49">
        <v>0</v>
      </c>
      <c r="BJ407" s="48">
        <v>19</v>
      </c>
      <c r="BK407" s="49">
        <v>95</v>
      </c>
      <c r="BL407" s="48">
        <v>20</v>
      </c>
    </row>
    <row r="408" spans="1:64" ht="15">
      <c r="A408" s="64" t="s">
        <v>356</v>
      </c>
      <c r="B408" s="64" t="s">
        <v>356</v>
      </c>
      <c r="C408" s="65" t="s">
        <v>4083</v>
      </c>
      <c r="D408" s="66">
        <v>10</v>
      </c>
      <c r="E408" s="67" t="s">
        <v>136</v>
      </c>
      <c r="F408" s="68">
        <v>12</v>
      </c>
      <c r="G408" s="65"/>
      <c r="H408" s="69"/>
      <c r="I408" s="70"/>
      <c r="J408" s="70"/>
      <c r="K408" s="34" t="s">
        <v>65</v>
      </c>
      <c r="L408" s="77">
        <v>408</v>
      </c>
      <c r="M408" s="77"/>
      <c r="N408" s="72"/>
      <c r="O408" s="79" t="s">
        <v>176</v>
      </c>
      <c r="P408" s="81">
        <v>43634.98143518518</v>
      </c>
      <c r="Q408" s="79" t="s">
        <v>644</v>
      </c>
      <c r="R408" s="79" t="s">
        <v>722</v>
      </c>
      <c r="S408" s="79" t="s">
        <v>739</v>
      </c>
      <c r="T408" s="79" t="s">
        <v>777</v>
      </c>
      <c r="U408" s="79"/>
      <c r="V408" s="83" t="s">
        <v>950</v>
      </c>
      <c r="W408" s="81">
        <v>43634.98143518518</v>
      </c>
      <c r="X408" s="83" t="s">
        <v>1290</v>
      </c>
      <c r="Y408" s="79"/>
      <c r="Z408" s="79"/>
      <c r="AA408" s="85" t="s">
        <v>1661</v>
      </c>
      <c r="AB408" s="79"/>
      <c r="AC408" s="79" t="b">
        <v>0</v>
      </c>
      <c r="AD408" s="79">
        <v>1</v>
      </c>
      <c r="AE408" s="85" t="s">
        <v>1711</v>
      </c>
      <c r="AF408" s="79" t="b">
        <v>1</v>
      </c>
      <c r="AG408" s="79" t="s">
        <v>1727</v>
      </c>
      <c r="AH408" s="79"/>
      <c r="AI408" s="85" t="s">
        <v>1691</v>
      </c>
      <c r="AJ408" s="79" t="b">
        <v>0</v>
      </c>
      <c r="AK408" s="79">
        <v>0</v>
      </c>
      <c r="AL408" s="85" t="s">
        <v>1711</v>
      </c>
      <c r="AM408" s="79" t="s">
        <v>1742</v>
      </c>
      <c r="AN408" s="79" t="b">
        <v>0</v>
      </c>
      <c r="AO408" s="85" t="s">
        <v>1661</v>
      </c>
      <c r="AP408" s="79" t="s">
        <v>176</v>
      </c>
      <c r="AQ408" s="79">
        <v>0</v>
      </c>
      <c r="AR408" s="79">
        <v>0</v>
      </c>
      <c r="AS408" s="79"/>
      <c r="AT408" s="79"/>
      <c r="AU408" s="79"/>
      <c r="AV408" s="79"/>
      <c r="AW408" s="79"/>
      <c r="AX408" s="79"/>
      <c r="AY408" s="79"/>
      <c r="AZ408" s="79"/>
      <c r="BA408">
        <v>25</v>
      </c>
      <c r="BB408" s="78" t="str">
        <f>REPLACE(INDEX(GroupVertices[Group],MATCH(Edges[[#This Row],[Vertex 1]],GroupVertices[Vertex],0)),1,1,"")</f>
        <v>2</v>
      </c>
      <c r="BC408" s="78" t="str">
        <f>REPLACE(INDEX(GroupVertices[Group],MATCH(Edges[[#This Row],[Vertex 2]],GroupVertices[Vertex],0)),1,1,"")</f>
        <v>2</v>
      </c>
      <c r="BD408" s="48">
        <v>1</v>
      </c>
      <c r="BE408" s="49">
        <v>4</v>
      </c>
      <c r="BF408" s="48">
        <v>0</v>
      </c>
      <c r="BG408" s="49">
        <v>0</v>
      </c>
      <c r="BH408" s="48">
        <v>0</v>
      </c>
      <c r="BI408" s="49">
        <v>0</v>
      </c>
      <c r="BJ408" s="48">
        <v>24</v>
      </c>
      <c r="BK408" s="49">
        <v>96</v>
      </c>
      <c r="BL408" s="48">
        <v>25</v>
      </c>
    </row>
    <row r="409" spans="1:64" ht="15">
      <c r="A409" s="64" t="s">
        <v>356</v>
      </c>
      <c r="B409" s="64" t="s">
        <v>356</v>
      </c>
      <c r="C409" s="65" t="s">
        <v>4083</v>
      </c>
      <c r="D409" s="66">
        <v>10</v>
      </c>
      <c r="E409" s="67" t="s">
        <v>136</v>
      </c>
      <c r="F409" s="68">
        <v>12</v>
      </c>
      <c r="G409" s="65"/>
      <c r="H409" s="69"/>
      <c r="I409" s="70"/>
      <c r="J409" s="70"/>
      <c r="K409" s="34" t="s">
        <v>65</v>
      </c>
      <c r="L409" s="77">
        <v>409</v>
      </c>
      <c r="M409" s="77"/>
      <c r="N409" s="72"/>
      <c r="O409" s="79" t="s">
        <v>176</v>
      </c>
      <c r="P409" s="81">
        <v>43635.18271990741</v>
      </c>
      <c r="Q409" s="79" t="s">
        <v>645</v>
      </c>
      <c r="R409" s="79" t="s">
        <v>723</v>
      </c>
      <c r="S409" s="79" t="s">
        <v>739</v>
      </c>
      <c r="T409" s="79" t="s">
        <v>777</v>
      </c>
      <c r="U409" s="79"/>
      <c r="V409" s="83" t="s">
        <v>950</v>
      </c>
      <c r="W409" s="81">
        <v>43635.18271990741</v>
      </c>
      <c r="X409" s="83" t="s">
        <v>1291</v>
      </c>
      <c r="Y409" s="79"/>
      <c r="Z409" s="79"/>
      <c r="AA409" s="85" t="s">
        <v>1662</v>
      </c>
      <c r="AB409" s="79"/>
      <c r="AC409" s="79" t="b">
        <v>0</v>
      </c>
      <c r="AD409" s="79">
        <v>0</v>
      </c>
      <c r="AE409" s="85" t="s">
        <v>1711</v>
      </c>
      <c r="AF409" s="79" t="b">
        <v>1</v>
      </c>
      <c r="AG409" s="79" t="s">
        <v>1727</v>
      </c>
      <c r="AH409" s="79"/>
      <c r="AI409" s="85" t="s">
        <v>1692</v>
      </c>
      <c r="AJ409" s="79" t="b">
        <v>0</v>
      </c>
      <c r="AK409" s="79">
        <v>0</v>
      </c>
      <c r="AL409" s="85" t="s">
        <v>1711</v>
      </c>
      <c r="AM409" s="79" t="s">
        <v>1742</v>
      </c>
      <c r="AN409" s="79" t="b">
        <v>0</v>
      </c>
      <c r="AO409" s="85" t="s">
        <v>1662</v>
      </c>
      <c r="AP409" s="79" t="s">
        <v>176</v>
      </c>
      <c r="AQ409" s="79">
        <v>0</v>
      </c>
      <c r="AR409" s="79">
        <v>0</v>
      </c>
      <c r="AS409" s="79"/>
      <c r="AT409" s="79"/>
      <c r="AU409" s="79"/>
      <c r="AV409" s="79"/>
      <c r="AW409" s="79"/>
      <c r="AX409" s="79"/>
      <c r="AY409" s="79"/>
      <c r="AZ409" s="79"/>
      <c r="BA409">
        <v>25</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23</v>
      </c>
      <c r="BK409" s="49">
        <v>100</v>
      </c>
      <c r="BL409" s="48">
        <v>23</v>
      </c>
    </row>
    <row r="410" spans="1:64" ht="15">
      <c r="A410" s="64" t="s">
        <v>356</v>
      </c>
      <c r="B410" s="64" t="s">
        <v>356</v>
      </c>
      <c r="C410" s="65" t="s">
        <v>4083</v>
      </c>
      <c r="D410" s="66">
        <v>10</v>
      </c>
      <c r="E410" s="67" t="s">
        <v>136</v>
      </c>
      <c r="F410" s="68">
        <v>12</v>
      </c>
      <c r="G410" s="65"/>
      <c r="H410" s="69"/>
      <c r="I410" s="70"/>
      <c r="J410" s="70"/>
      <c r="K410" s="34" t="s">
        <v>65</v>
      </c>
      <c r="L410" s="77">
        <v>410</v>
      </c>
      <c r="M410" s="77"/>
      <c r="N410" s="72"/>
      <c r="O410" s="79" t="s">
        <v>176</v>
      </c>
      <c r="P410" s="81">
        <v>43636.65319444444</v>
      </c>
      <c r="Q410" s="79" t="s">
        <v>646</v>
      </c>
      <c r="R410" s="79" t="s">
        <v>724</v>
      </c>
      <c r="S410" s="79" t="s">
        <v>739</v>
      </c>
      <c r="T410" s="79" t="s">
        <v>778</v>
      </c>
      <c r="U410" s="79"/>
      <c r="V410" s="83" t="s">
        <v>950</v>
      </c>
      <c r="W410" s="81">
        <v>43636.65319444444</v>
      </c>
      <c r="X410" s="83" t="s">
        <v>1292</v>
      </c>
      <c r="Y410" s="79"/>
      <c r="Z410" s="79"/>
      <c r="AA410" s="85" t="s">
        <v>1663</v>
      </c>
      <c r="AB410" s="79"/>
      <c r="AC410" s="79" t="b">
        <v>0</v>
      </c>
      <c r="AD410" s="79">
        <v>1</v>
      </c>
      <c r="AE410" s="85" t="s">
        <v>1711</v>
      </c>
      <c r="AF410" s="79" t="b">
        <v>1</v>
      </c>
      <c r="AG410" s="79" t="s">
        <v>1727</v>
      </c>
      <c r="AH410" s="79"/>
      <c r="AI410" s="85" t="s">
        <v>1693</v>
      </c>
      <c r="AJ410" s="79" t="b">
        <v>0</v>
      </c>
      <c r="AK410" s="79">
        <v>0</v>
      </c>
      <c r="AL410" s="85" t="s">
        <v>1711</v>
      </c>
      <c r="AM410" s="79" t="s">
        <v>1742</v>
      </c>
      <c r="AN410" s="79" t="b">
        <v>0</v>
      </c>
      <c r="AO410" s="85" t="s">
        <v>1663</v>
      </c>
      <c r="AP410" s="79" t="s">
        <v>176</v>
      </c>
      <c r="AQ410" s="79">
        <v>0</v>
      </c>
      <c r="AR410" s="79">
        <v>0</v>
      </c>
      <c r="AS410" s="79"/>
      <c r="AT410" s="79"/>
      <c r="AU410" s="79"/>
      <c r="AV410" s="79"/>
      <c r="AW410" s="79"/>
      <c r="AX410" s="79"/>
      <c r="AY410" s="79"/>
      <c r="AZ410" s="79"/>
      <c r="BA410">
        <v>25</v>
      </c>
      <c r="BB410" s="78" t="str">
        <f>REPLACE(INDEX(GroupVertices[Group],MATCH(Edges[[#This Row],[Vertex 1]],GroupVertices[Vertex],0)),1,1,"")</f>
        <v>2</v>
      </c>
      <c r="BC410" s="78" t="str">
        <f>REPLACE(INDEX(GroupVertices[Group],MATCH(Edges[[#This Row],[Vertex 2]],GroupVertices[Vertex],0)),1,1,"")</f>
        <v>2</v>
      </c>
      <c r="BD410" s="48">
        <v>0</v>
      </c>
      <c r="BE410" s="49">
        <v>0</v>
      </c>
      <c r="BF410" s="48">
        <v>1</v>
      </c>
      <c r="BG410" s="49">
        <v>5</v>
      </c>
      <c r="BH410" s="48">
        <v>0</v>
      </c>
      <c r="BI410" s="49">
        <v>0</v>
      </c>
      <c r="BJ410" s="48">
        <v>19</v>
      </c>
      <c r="BK410" s="49">
        <v>95</v>
      </c>
      <c r="BL410" s="48">
        <v>20</v>
      </c>
    </row>
    <row r="411" spans="1:64" ht="15">
      <c r="A411" s="64" t="s">
        <v>356</v>
      </c>
      <c r="B411" s="64" t="s">
        <v>356</v>
      </c>
      <c r="C411" s="65" t="s">
        <v>4083</v>
      </c>
      <c r="D411" s="66">
        <v>10</v>
      </c>
      <c r="E411" s="67" t="s">
        <v>136</v>
      </c>
      <c r="F411" s="68">
        <v>12</v>
      </c>
      <c r="G411" s="65"/>
      <c r="H411" s="69"/>
      <c r="I411" s="70"/>
      <c r="J411" s="70"/>
      <c r="K411" s="34" t="s">
        <v>65</v>
      </c>
      <c r="L411" s="77">
        <v>411</v>
      </c>
      <c r="M411" s="77"/>
      <c r="N411" s="72"/>
      <c r="O411" s="79" t="s">
        <v>176</v>
      </c>
      <c r="P411" s="81">
        <v>43636.972708333335</v>
      </c>
      <c r="Q411" s="79" t="s">
        <v>647</v>
      </c>
      <c r="R411" s="79" t="s">
        <v>725</v>
      </c>
      <c r="S411" s="79" t="s">
        <v>739</v>
      </c>
      <c r="T411" s="79" t="s">
        <v>777</v>
      </c>
      <c r="U411" s="79"/>
      <c r="V411" s="83" t="s">
        <v>950</v>
      </c>
      <c r="W411" s="81">
        <v>43636.972708333335</v>
      </c>
      <c r="X411" s="83" t="s">
        <v>1293</v>
      </c>
      <c r="Y411" s="79"/>
      <c r="Z411" s="79"/>
      <c r="AA411" s="85" t="s">
        <v>1664</v>
      </c>
      <c r="AB411" s="79"/>
      <c r="AC411" s="79" t="b">
        <v>0</v>
      </c>
      <c r="AD411" s="79">
        <v>0</v>
      </c>
      <c r="AE411" s="85" t="s">
        <v>1711</v>
      </c>
      <c r="AF411" s="79" t="b">
        <v>1</v>
      </c>
      <c r="AG411" s="79" t="s">
        <v>1727</v>
      </c>
      <c r="AH411" s="79"/>
      <c r="AI411" s="85" t="s">
        <v>1694</v>
      </c>
      <c r="AJ411" s="79" t="b">
        <v>0</v>
      </c>
      <c r="AK411" s="79">
        <v>0</v>
      </c>
      <c r="AL411" s="85" t="s">
        <v>1711</v>
      </c>
      <c r="AM411" s="79" t="s">
        <v>1742</v>
      </c>
      <c r="AN411" s="79" t="b">
        <v>0</v>
      </c>
      <c r="AO411" s="85" t="s">
        <v>1664</v>
      </c>
      <c r="AP411" s="79" t="s">
        <v>176</v>
      </c>
      <c r="AQ411" s="79">
        <v>0</v>
      </c>
      <c r="AR411" s="79">
        <v>0</v>
      </c>
      <c r="AS411" s="79"/>
      <c r="AT411" s="79"/>
      <c r="AU411" s="79"/>
      <c r="AV411" s="79"/>
      <c r="AW411" s="79"/>
      <c r="AX411" s="79"/>
      <c r="AY411" s="79"/>
      <c r="AZ411" s="79"/>
      <c r="BA411">
        <v>25</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26</v>
      </c>
      <c r="BK411" s="49">
        <v>100</v>
      </c>
      <c r="BL411" s="48">
        <v>26</v>
      </c>
    </row>
    <row r="412" spans="1:64" ht="15">
      <c r="A412" s="64" t="s">
        <v>356</v>
      </c>
      <c r="B412" s="64" t="s">
        <v>356</v>
      </c>
      <c r="C412" s="65" t="s">
        <v>4083</v>
      </c>
      <c r="D412" s="66">
        <v>10</v>
      </c>
      <c r="E412" s="67" t="s">
        <v>136</v>
      </c>
      <c r="F412" s="68">
        <v>12</v>
      </c>
      <c r="G412" s="65"/>
      <c r="H412" s="69"/>
      <c r="I412" s="70"/>
      <c r="J412" s="70"/>
      <c r="K412" s="34" t="s">
        <v>65</v>
      </c>
      <c r="L412" s="77">
        <v>412</v>
      </c>
      <c r="M412" s="77"/>
      <c r="N412" s="72"/>
      <c r="O412" s="79" t="s">
        <v>176</v>
      </c>
      <c r="P412" s="81">
        <v>43638.35449074074</v>
      </c>
      <c r="Q412" s="79" t="s">
        <v>648</v>
      </c>
      <c r="R412" s="79" t="s">
        <v>726</v>
      </c>
      <c r="S412" s="79" t="s">
        <v>739</v>
      </c>
      <c r="T412" s="79" t="s">
        <v>777</v>
      </c>
      <c r="U412" s="79"/>
      <c r="V412" s="83" t="s">
        <v>950</v>
      </c>
      <c r="W412" s="81">
        <v>43638.35449074074</v>
      </c>
      <c r="X412" s="83" t="s">
        <v>1294</v>
      </c>
      <c r="Y412" s="79"/>
      <c r="Z412" s="79"/>
      <c r="AA412" s="85" t="s">
        <v>1665</v>
      </c>
      <c r="AB412" s="79"/>
      <c r="AC412" s="79" t="b">
        <v>0</v>
      </c>
      <c r="AD412" s="79">
        <v>0</v>
      </c>
      <c r="AE412" s="85" t="s">
        <v>1711</v>
      </c>
      <c r="AF412" s="79" t="b">
        <v>1</v>
      </c>
      <c r="AG412" s="79" t="s">
        <v>1727</v>
      </c>
      <c r="AH412" s="79"/>
      <c r="AI412" s="85" t="s">
        <v>1695</v>
      </c>
      <c r="AJ412" s="79" t="b">
        <v>0</v>
      </c>
      <c r="AK412" s="79">
        <v>0</v>
      </c>
      <c r="AL412" s="85" t="s">
        <v>1711</v>
      </c>
      <c r="AM412" s="79" t="s">
        <v>1742</v>
      </c>
      <c r="AN412" s="79" t="b">
        <v>0</v>
      </c>
      <c r="AO412" s="85" t="s">
        <v>1665</v>
      </c>
      <c r="AP412" s="79" t="s">
        <v>176</v>
      </c>
      <c r="AQ412" s="79">
        <v>0</v>
      </c>
      <c r="AR412" s="79">
        <v>0</v>
      </c>
      <c r="AS412" s="79"/>
      <c r="AT412" s="79"/>
      <c r="AU412" s="79"/>
      <c r="AV412" s="79"/>
      <c r="AW412" s="79"/>
      <c r="AX412" s="79"/>
      <c r="AY412" s="79"/>
      <c r="AZ412" s="79"/>
      <c r="BA412">
        <v>25</v>
      </c>
      <c r="BB412" s="78" t="str">
        <f>REPLACE(INDEX(GroupVertices[Group],MATCH(Edges[[#This Row],[Vertex 1]],GroupVertices[Vertex],0)),1,1,"")</f>
        <v>2</v>
      </c>
      <c r="BC412" s="78" t="str">
        <f>REPLACE(INDEX(GroupVertices[Group],MATCH(Edges[[#This Row],[Vertex 2]],GroupVertices[Vertex],0)),1,1,"")</f>
        <v>2</v>
      </c>
      <c r="BD412" s="48">
        <v>1</v>
      </c>
      <c r="BE412" s="49">
        <v>5</v>
      </c>
      <c r="BF412" s="48">
        <v>0</v>
      </c>
      <c r="BG412" s="49">
        <v>0</v>
      </c>
      <c r="BH412" s="48">
        <v>0</v>
      </c>
      <c r="BI412" s="49">
        <v>0</v>
      </c>
      <c r="BJ412" s="48">
        <v>19</v>
      </c>
      <c r="BK412" s="49">
        <v>95</v>
      </c>
      <c r="BL412" s="48">
        <v>20</v>
      </c>
    </row>
    <row r="413" spans="1:64" ht="15">
      <c r="A413" s="64" t="s">
        <v>357</v>
      </c>
      <c r="B413" s="64" t="s">
        <v>354</v>
      </c>
      <c r="C413" s="65" t="s">
        <v>4076</v>
      </c>
      <c r="D413" s="66">
        <v>3</v>
      </c>
      <c r="E413" s="67" t="s">
        <v>132</v>
      </c>
      <c r="F413" s="68">
        <v>35</v>
      </c>
      <c r="G413" s="65"/>
      <c r="H413" s="69"/>
      <c r="I413" s="70"/>
      <c r="J413" s="70"/>
      <c r="K413" s="34" t="s">
        <v>65</v>
      </c>
      <c r="L413" s="77">
        <v>413</v>
      </c>
      <c r="M413" s="77"/>
      <c r="N413" s="72"/>
      <c r="O413" s="79" t="s">
        <v>378</v>
      </c>
      <c r="P413" s="81">
        <v>43636.63820601852</v>
      </c>
      <c r="Q413" s="79" t="s">
        <v>649</v>
      </c>
      <c r="R413" s="83" t="s">
        <v>691</v>
      </c>
      <c r="S413" s="79" t="s">
        <v>732</v>
      </c>
      <c r="T413" s="79" t="s">
        <v>766</v>
      </c>
      <c r="U413" s="83" t="s">
        <v>828</v>
      </c>
      <c r="V413" s="83" t="s">
        <v>828</v>
      </c>
      <c r="W413" s="81">
        <v>43636.63820601852</v>
      </c>
      <c r="X413" s="83" t="s">
        <v>1295</v>
      </c>
      <c r="Y413" s="79"/>
      <c r="Z413" s="79"/>
      <c r="AA413" s="85" t="s">
        <v>1666</v>
      </c>
      <c r="AB413" s="79"/>
      <c r="AC413" s="79" t="b">
        <v>0</v>
      </c>
      <c r="AD413" s="79">
        <v>3</v>
      </c>
      <c r="AE413" s="85" t="s">
        <v>1711</v>
      </c>
      <c r="AF413" s="79" t="b">
        <v>0</v>
      </c>
      <c r="AG413" s="79" t="s">
        <v>1727</v>
      </c>
      <c r="AH413" s="79"/>
      <c r="AI413" s="85" t="s">
        <v>1711</v>
      </c>
      <c r="AJ413" s="79" t="b">
        <v>0</v>
      </c>
      <c r="AK413" s="79">
        <v>4</v>
      </c>
      <c r="AL413" s="85" t="s">
        <v>1711</v>
      </c>
      <c r="AM413" s="79" t="s">
        <v>1734</v>
      </c>
      <c r="AN413" s="79" t="b">
        <v>0</v>
      </c>
      <c r="AO413" s="85" t="s">
        <v>1666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10</v>
      </c>
      <c r="BF413" s="48">
        <v>0</v>
      </c>
      <c r="BG413" s="49">
        <v>0</v>
      </c>
      <c r="BH413" s="48">
        <v>0</v>
      </c>
      <c r="BI413" s="49">
        <v>0</v>
      </c>
      <c r="BJ413" s="48">
        <v>9</v>
      </c>
      <c r="BK413" s="49">
        <v>90</v>
      </c>
      <c r="BL413" s="48">
        <v>10</v>
      </c>
    </row>
    <row r="414" spans="1:64" ht="15">
      <c r="A414" s="64" t="s">
        <v>358</v>
      </c>
      <c r="B414" s="64" t="s">
        <v>357</v>
      </c>
      <c r="C414" s="65" t="s">
        <v>4076</v>
      </c>
      <c r="D414" s="66">
        <v>3</v>
      </c>
      <c r="E414" s="67" t="s">
        <v>132</v>
      </c>
      <c r="F414" s="68">
        <v>35</v>
      </c>
      <c r="G414" s="65"/>
      <c r="H414" s="69"/>
      <c r="I414" s="70"/>
      <c r="J414" s="70"/>
      <c r="K414" s="34" t="s">
        <v>65</v>
      </c>
      <c r="L414" s="77">
        <v>414</v>
      </c>
      <c r="M414" s="77"/>
      <c r="N414" s="72"/>
      <c r="O414" s="79" t="s">
        <v>378</v>
      </c>
      <c r="P414" s="81">
        <v>43638.45454861111</v>
      </c>
      <c r="Q414" s="79" t="s">
        <v>609</v>
      </c>
      <c r="R414" s="83" t="s">
        <v>691</v>
      </c>
      <c r="S414" s="79" t="s">
        <v>732</v>
      </c>
      <c r="T414" s="79" t="s">
        <v>766</v>
      </c>
      <c r="U414" s="79"/>
      <c r="V414" s="83" t="s">
        <v>951</v>
      </c>
      <c r="W414" s="81">
        <v>43638.45454861111</v>
      </c>
      <c r="X414" s="83" t="s">
        <v>1296</v>
      </c>
      <c r="Y414" s="79"/>
      <c r="Z414" s="79"/>
      <c r="AA414" s="85" t="s">
        <v>1667</v>
      </c>
      <c r="AB414" s="79"/>
      <c r="AC414" s="79" t="b">
        <v>0</v>
      </c>
      <c r="AD414" s="79">
        <v>0</v>
      </c>
      <c r="AE414" s="85" t="s">
        <v>1711</v>
      </c>
      <c r="AF414" s="79" t="b">
        <v>0</v>
      </c>
      <c r="AG414" s="79" t="s">
        <v>1727</v>
      </c>
      <c r="AH414" s="79"/>
      <c r="AI414" s="85" t="s">
        <v>1711</v>
      </c>
      <c r="AJ414" s="79" t="b">
        <v>0</v>
      </c>
      <c r="AK414" s="79">
        <v>5</v>
      </c>
      <c r="AL414" s="85" t="s">
        <v>1666</v>
      </c>
      <c r="AM414" s="79" t="s">
        <v>1735</v>
      </c>
      <c r="AN414" s="79" t="b">
        <v>0</v>
      </c>
      <c r="AO414" s="85" t="s">
        <v>1666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358</v>
      </c>
      <c r="B415" s="64" t="s">
        <v>354</v>
      </c>
      <c r="C415" s="65" t="s">
        <v>4076</v>
      </c>
      <c r="D415" s="66">
        <v>3</v>
      </c>
      <c r="E415" s="67" t="s">
        <v>132</v>
      </c>
      <c r="F415" s="68">
        <v>35</v>
      </c>
      <c r="G415" s="65"/>
      <c r="H415" s="69"/>
      <c r="I415" s="70"/>
      <c r="J415" s="70"/>
      <c r="K415" s="34" t="s">
        <v>65</v>
      </c>
      <c r="L415" s="77">
        <v>415</v>
      </c>
      <c r="M415" s="77"/>
      <c r="N415" s="72"/>
      <c r="O415" s="79" t="s">
        <v>378</v>
      </c>
      <c r="P415" s="81">
        <v>43638.45454861111</v>
      </c>
      <c r="Q415" s="79" t="s">
        <v>609</v>
      </c>
      <c r="R415" s="83" t="s">
        <v>691</v>
      </c>
      <c r="S415" s="79" t="s">
        <v>732</v>
      </c>
      <c r="T415" s="79" t="s">
        <v>766</v>
      </c>
      <c r="U415" s="79"/>
      <c r="V415" s="83" t="s">
        <v>951</v>
      </c>
      <c r="W415" s="81">
        <v>43638.45454861111</v>
      </c>
      <c r="X415" s="83" t="s">
        <v>1296</v>
      </c>
      <c r="Y415" s="79"/>
      <c r="Z415" s="79"/>
      <c r="AA415" s="85" t="s">
        <v>1667</v>
      </c>
      <c r="AB415" s="79"/>
      <c r="AC415" s="79" t="b">
        <v>0</v>
      </c>
      <c r="AD415" s="79">
        <v>0</v>
      </c>
      <c r="AE415" s="85" t="s">
        <v>1711</v>
      </c>
      <c r="AF415" s="79" t="b">
        <v>0</v>
      </c>
      <c r="AG415" s="79" t="s">
        <v>1727</v>
      </c>
      <c r="AH415" s="79"/>
      <c r="AI415" s="85" t="s">
        <v>1711</v>
      </c>
      <c r="AJ415" s="79" t="b">
        <v>0</v>
      </c>
      <c r="AK415" s="79">
        <v>5</v>
      </c>
      <c r="AL415" s="85" t="s">
        <v>1666</v>
      </c>
      <c r="AM415" s="79" t="s">
        <v>1735</v>
      </c>
      <c r="AN415" s="79" t="b">
        <v>0</v>
      </c>
      <c r="AO415" s="85" t="s">
        <v>1666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1</v>
      </c>
      <c r="BE415" s="49">
        <v>8.333333333333334</v>
      </c>
      <c r="BF415" s="48">
        <v>0</v>
      </c>
      <c r="BG415" s="49">
        <v>0</v>
      </c>
      <c r="BH415" s="48">
        <v>0</v>
      </c>
      <c r="BI415" s="49">
        <v>0</v>
      </c>
      <c r="BJ415" s="48">
        <v>11</v>
      </c>
      <c r="BK415" s="49">
        <v>91.66666666666667</v>
      </c>
      <c r="BL415" s="48">
        <v>12</v>
      </c>
    </row>
    <row r="416" spans="1:64" ht="15">
      <c r="A416" s="64" t="s">
        <v>359</v>
      </c>
      <c r="B416" s="64" t="s">
        <v>354</v>
      </c>
      <c r="C416" s="65" t="s">
        <v>4076</v>
      </c>
      <c r="D416" s="66">
        <v>3</v>
      </c>
      <c r="E416" s="67" t="s">
        <v>132</v>
      </c>
      <c r="F416" s="68">
        <v>35</v>
      </c>
      <c r="G416" s="65"/>
      <c r="H416" s="69"/>
      <c r="I416" s="70"/>
      <c r="J416" s="70"/>
      <c r="K416" s="34" t="s">
        <v>65</v>
      </c>
      <c r="L416" s="77">
        <v>416</v>
      </c>
      <c r="M416" s="77"/>
      <c r="N416" s="72"/>
      <c r="O416" s="79" t="s">
        <v>378</v>
      </c>
      <c r="P416" s="81">
        <v>43638.45417824074</v>
      </c>
      <c r="Q416" s="79" t="s">
        <v>650</v>
      </c>
      <c r="R416" s="83" t="s">
        <v>727</v>
      </c>
      <c r="S416" s="79" t="s">
        <v>732</v>
      </c>
      <c r="T416" s="79" t="s">
        <v>745</v>
      </c>
      <c r="U416" s="83" t="s">
        <v>829</v>
      </c>
      <c r="V416" s="83" t="s">
        <v>829</v>
      </c>
      <c r="W416" s="81">
        <v>43638.45417824074</v>
      </c>
      <c r="X416" s="83" t="s">
        <v>1297</v>
      </c>
      <c r="Y416" s="79"/>
      <c r="Z416" s="79"/>
      <c r="AA416" s="85" t="s">
        <v>1668</v>
      </c>
      <c r="AB416" s="79"/>
      <c r="AC416" s="79" t="b">
        <v>0</v>
      </c>
      <c r="AD416" s="79">
        <v>1</v>
      </c>
      <c r="AE416" s="85" t="s">
        <v>1711</v>
      </c>
      <c r="AF416" s="79" t="b">
        <v>0</v>
      </c>
      <c r="AG416" s="79" t="s">
        <v>1727</v>
      </c>
      <c r="AH416" s="79"/>
      <c r="AI416" s="85" t="s">
        <v>1711</v>
      </c>
      <c r="AJ416" s="79" t="b">
        <v>0</v>
      </c>
      <c r="AK416" s="79">
        <v>1</v>
      </c>
      <c r="AL416" s="85" t="s">
        <v>1711</v>
      </c>
      <c r="AM416" s="79" t="s">
        <v>1744</v>
      </c>
      <c r="AN416" s="79" t="b">
        <v>0</v>
      </c>
      <c r="AO416" s="85" t="s">
        <v>1668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9</v>
      </c>
      <c r="BK416" s="49">
        <v>100</v>
      </c>
      <c r="BL416" s="48">
        <v>9</v>
      </c>
    </row>
    <row r="417" spans="1:64" ht="15">
      <c r="A417" s="64" t="s">
        <v>360</v>
      </c>
      <c r="B417" s="64" t="s">
        <v>359</v>
      </c>
      <c r="C417" s="65" t="s">
        <v>4076</v>
      </c>
      <c r="D417" s="66">
        <v>3</v>
      </c>
      <c r="E417" s="67" t="s">
        <v>132</v>
      </c>
      <c r="F417" s="68">
        <v>35</v>
      </c>
      <c r="G417" s="65"/>
      <c r="H417" s="69"/>
      <c r="I417" s="70"/>
      <c r="J417" s="70"/>
      <c r="K417" s="34" t="s">
        <v>65</v>
      </c>
      <c r="L417" s="77">
        <v>417</v>
      </c>
      <c r="M417" s="77"/>
      <c r="N417" s="72"/>
      <c r="O417" s="79" t="s">
        <v>378</v>
      </c>
      <c r="P417" s="81">
        <v>43638.45611111111</v>
      </c>
      <c r="Q417" s="79" t="s">
        <v>651</v>
      </c>
      <c r="R417" s="83" t="s">
        <v>727</v>
      </c>
      <c r="S417" s="79" t="s">
        <v>732</v>
      </c>
      <c r="T417" s="79" t="s">
        <v>745</v>
      </c>
      <c r="U417" s="79"/>
      <c r="V417" s="83" t="s">
        <v>952</v>
      </c>
      <c r="W417" s="81">
        <v>43638.45611111111</v>
      </c>
      <c r="X417" s="83" t="s">
        <v>1298</v>
      </c>
      <c r="Y417" s="79"/>
      <c r="Z417" s="79"/>
      <c r="AA417" s="85" t="s">
        <v>1669</v>
      </c>
      <c r="AB417" s="79"/>
      <c r="AC417" s="79" t="b">
        <v>0</v>
      </c>
      <c r="AD417" s="79">
        <v>0</v>
      </c>
      <c r="AE417" s="85" t="s">
        <v>1711</v>
      </c>
      <c r="AF417" s="79" t="b">
        <v>0</v>
      </c>
      <c r="AG417" s="79" t="s">
        <v>1727</v>
      </c>
      <c r="AH417" s="79"/>
      <c r="AI417" s="85" t="s">
        <v>1711</v>
      </c>
      <c r="AJ417" s="79" t="b">
        <v>0</v>
      </c>
      <c r="AK417" s="79">
        <v>1</v>
      </c>
      <c r="AL417" s="85" t="s">
        <v>1668</v>
      </c>
      <c r="AM417" s="79" t="s">
        <v>1737</v>
      </c>
      <c r="AN417" s="79" t="b">
        <v>0</v>
      </c>
      <c r="AO417" s="85" t="s">
        <v>1668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360</v>
      </c>
      <c r="B418" s="64" t="s">
        <v>354</v>
      </c>
      <c r="C418" s="65" t="s">
        <v>4076</v>
      </c>
      <c r="D418" s="66">
        <v>3</v>
      </c>
      <c r="E418" s="67" t="s">
        <v>132</v>
      </c>
      <c r="F418" s="68">
        <v>35</v>
      </c>
      <c r="G418" s="65"/>
      <c r="H418" s="69"/>
      <c r="I418" s="70"/>
      <c r="J418" s="70"/>
      <c r="K418" s="34" t="s">
        <v>65</v>
      </c>
      <c r="L418" s="77">
        <v>418</v>
      </c>
      <c r="M418" s="77"/>
      <c r="N418" s="72"/>
      <c r="O418" s="79" t="s">
        <v>378</v>
      </c>
      <c r="P418" s="81">
        <v>43638.45611111111</v>
      </c>
      <c r="Q418" s="79" t="s">
        <v>651</v>
      </c>
      <c r="R418" s="83" t="s">
        <v>727</v>
      </c>
      <c r="S418" s="79" t="s">
        <v>732</v>
      </c>
      <c r="T418" s="79" t="s">
        <v>745</v>
      </c>
      <c r="U418" s="79"/>
      <c r="V418" s="83" t="s">
        <v>952</v>
      </c>
      <c r="W418" s="81">
        <v>43638.45611111111</v>
      </c>
      <c r="X418" s="83" t="s">
        <v>1298</v>
      </c>
      <c r="Y418" s="79"/>
      <c r="Z418" s="79"/>
      <c r="AA418" s="85" t="s">
        <v>1669</v>
      </c>
      <c r="AB418" s="79"/>
      <c r="AC418" s="79" t="b">
        <v>0</v>
      </c>
      <c r="AD418" s="79">
        <v>0</v>
      </c>
      <c r="AE418" s="85" t="s">
        <v>1711</v>
      </c>
      <c r="AF418" s="79" t="b">
        <v>0</v>
      </c>
      <c r="AG418" s="79" t="s">
        <v>1727</v>
      </c>
      <c r="AH418" s="79"/>
      <c r="AI418" s="85" t="s">
        <v>1711</v>
      </c>
      <c r="AJ418" s="79" t="b">
        <v>0</v>
      </c>
      <c r="AK418" s="79">
        <v>1</v>
      </c>
      <c r="AL418" s="85" t="s">
        <v>1668</v>
      </c>
      <c r="AM418" s="79" t="s">
        <v>1737</v>
      </c>
      <c r="AN418" s="79" t="b">
        <v>0</v>
      </c>
      <c r="AO418" s="85" t="s">
        <v>1668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11</v>
      </c>
      <c r="BK418" s="49">
        <v>100</v>
      </c>
      <c r="BL418" s="48">
        <v>11</v>
      </c>
    </row>
    <row r="419" spans="1:64" ht="15">
      <c r="A419" s="64" t="s">
        <v>361</v>
      </c>
      <c r="B419" s="64" t="s">
        <v>361</v>
      </c>
      <c r="C419" s="65" t="s">
        <v>4076</v>
      </c>
      <c r="D419" s="66">
        <v>3</v>
      </c>
      <c r="E419" s="67" t="s">
        <v>132</v>
      </c>
      <c r="F419" s="68">
        <v>35</v>
      </c>
      <c r="G419" s="65"/>
      <c r="H419" s="69"/>
      <c r="I419" s="70"/>
      <c r="J419" s="70"/>
      <c r="K419" s="34" t="s">
        <v>65</v>
      </c>
      <c r="L419" s="77">
        <v>419</v>
      </c>
      <c r="M419" s="77"/>
      <c r="N419" s="72"/>
      <c r="O419" s="79" t="s">
        <v>176</v>
      </c>
      <c r="P419" s="81">
        <v>43638.5437962963</v>
      </c>
      <c r="Q419" s="79" t="s">
        <v>652</v>
      </c>
      <c r="R419" s="83" t="s">
        <v>691</v>
      </c>
      <c r="S419" s="79" t="s">
        <v>732</v>
      </c>
      <c r="T419" s="79" t="s">
        <v>759</v>
      </c>
      <c r="U419" s="79"/>
      <c r="V419" s="83" t="s">
        <v>953</v>
      </c>
      <c r="W419" s="81">
        <v>43638.5437962963</v>
      </c>
      <c r="X419" s="83" t="s">
        <v>1299</v>
      </c>
      <c r="Y419" s="79"/>
      <c r="Z419" s="79"/>
      <c r="AA419" s="85" t="s">
        <v>1670</v>
      </c>
      <c r="AB419" s="79"/>
      <c r="AC419" s="79" t="b">
        <v>0</v>
      </c>
      <c r="AD419" s="79">
        <v>0</v>
      </c>
      <c r="AE419" s="85" t="s">
        <v>1711</v>
      </c>
      <c r="AF419" s="79" t="b">
        <v>0</v>
      </c>
      <c r="AG419" s="79" t="s">
        <v>1727</v>
      </c>
      <c r="AH419" s="79"/>
      <c r="AI419" s="85" t="s">
        <v>1711</v>
      </c>
      <c r="AJ419" s="79" t="b">
        <v>0</v>
      </c>
      <c r="AK419" s="79">
        <v>1</v>
      </c>
      <c r="AL419" s="85" t="s">
        <v>1711</v>
      </c>
      <c r="AM419" s="79" t="s">
        <v>1732</v>
      </c>
      <c r="AN419" s="79" t="b">
        <v>0</v>
      </c>
      <c r="AO419" s="85" t="s">
        <v>1670</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14.285714285714286</v>
      </c>
      <c r="BF419" s="48">
        <v>0</v>
      </c>
      <c r="BG419" s="49">
        <v>0</v>
      </c>
      <c r="BH419" s="48">
        <v>0</v>
      </c>
      <c r="BI419" s="49">
        <v>0</v>
      </c>
      <c r="BJ419" s="48">
        <v>6</v>
      </c>
      <c r="BK419" s="49">
        <v>85.71428571428571</v>
      </c>
      <c r="BL419" s="48">
        <v>7</v>
      </c>
    </row>
    <row r="420" spans="1:64" ht="15">
      <c r="A420" s="64" t="s">
        <v>362</v>
      </c>
      <c r="B420" s="64" t="s">
        <v>366</v>
      </c>
      <c r="C420" s="65" t="s">
        <v>4076</v>
      </c>
      <c r="D420" s="66">
        <v>3</v>
      </c>
      <c r="E420" s="67" t="s">
        <v>132</v>
      </c>
      <c r="F420" s="68">
        <v>35</v>
      </c>
      <c r="G420" s="65"/>
      <c r="H420" s="69"/>
      <c r="I420" s="70"/>
      <c r="J420" s="70"/>
      <c r="K420" s="34" t="s">
        <v>65</v>
      </c>
      <c r="L420" s="77">
        <v>420</v>
      </c>
      <c r="M420" s="77"/>
      <c r="N420" s="72"/>
      <c r="O420" s="79" t="s">
        <v>378</v>
      </c>
      <c r="P420" s="81">
        <v>43627.67841435185</v>
      </c>
      <c r="Q420" s="79" t="s">
        <v>653</v>
      </c>
      <c r="R420" s="83" t="s">
        <v>728</v>
      </c>
      <c r="S420" s="79" t="s">
        <v>733</v>
      </c>
      <c r="T420" s="79" t="s">
        <v>779</v>
      </c>
      <c r="U420" s="79"/>
      <c r="V420" s="83" t="s">
        <v>954</v>
      </c>
      <c r="W420" s="81">
        <v>43627.67841435185</v>
      </c>
      <c r="X420" s="83" t="s">
        <v>1300</v>
      </c>
      <c r="Y420" s="79"/>
      <c r="Z420" s="79"/>
      <c r="AA420" s="85" t="s">
        <v>1671</v>
      </c>
      <c r="AB420" s="79"/>
      <c r="AC420" s="79" t="b">
        <v>0</v>
      </c>
      <c r="AD420" s="79">
        <v>14</v>
      </c>
      <c r="AE420" s="85" t="s">
        <v>1711</v>
      </c>
      <c r="AF420" s="79" t="b">
        <v>1</v>
      </c>
      <c r="AG420" s="79" t="s">
        <v>1727</v>
      </c>
      <c r="AH420" s="79"/>
      <c r="AI420" s="85" t="s">
        <v>1730</v>
      </c>
      <c r="AJ420" s="79" t="b">
        <v>0</v>
      </c>
      <c r="AK420" s="79">
        <v>7</v>
      </c>
      <c r="AL420" s="85" t="s">
        <v>1711</v>
      </c>
      <c r="AM420" s="79" t="s">
        <v>1736</v>
      </c>
      <c r="AN420" s="79" t="b">
        <v>0</v>
      </c>
      <c r="AO420" s="85" t="s">
        <v>1671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v>2</v>
      </c>
      <c r="BE420" s="49">
        <v>6.0606060606060606</v>
      </c>
      <c r="BF420" s="48">
        <v>0</v>
      </c>
      <c r="BG420" s="49">
        <v>0</v>
      </c>
      <c r="BH420" s="48">
        <v>0</v>
      </c>
      <c r="BI420" s="49">
        <v>0</v>
      </c>
      <c r="BJ420" s="48">
        <v>31</v>
      </c>
      <c r="BK420" s="49">
        <v>93.93939393939394</v>
      </c>
      <c r="BL420" s="48">
        <v>33</v>
      </c>
    </row>
    <row r="421" spans="1:64" ht="15">
      <c r="A421" s="64" t="s">
        <v>363</v>
      </c>
      <c r="B421" s="64" t="s">
        <v>366</v>
      </c>
      <c r="C421" s="65" t="s">
        <v>4076</v>
      </c>
      <c r="D421" s="66">
        <v>3</v>
      </c>
      <c r="E421" s="67" t="s">
        <v>132</v>
      </c>
      <c r="F421" s="68">
        <v>35</v>
      </c>
      <c r="G421" s="65"/>
      <c r="H421" s="69"/>
      <c r="I421" s="70"/>
      <c r="J421" s="70"/>
      <c r="K421" s="34" t="s">
        <v>65</v>
      </c>
      <c r="L421" s="77">
        <v>421</v>
      </c>
      <c r="M421" s="77"/>
      <c r="N421" s="72"/>
      <c r="O421" s="79" t="s">
        <v>378</v>
      </c>
      <c r="P421" s="81">
        <v>43627.770208333335</v>
      </c>
      <c r="Q421" s="79" t="s">
        <v>388</v>
      </c>
      <c r="R421" s="79"/>
      <c r="S421" s="79"/>
      <c r="T421" s="79" t="s">
        <v>746</v>
      </c>
      <c r="U421" s="79"/>
      <c r="V421" s="83" t="s">
        <v>955</v>
      </c>
      <c r="W421" s="81">
        <v>43627.770208333335</v>
      </c>
      <c r="X421" s="83" t="s">
        <v>1301</v>
      </c>
      <c r="Y421" s="79"/>
      <c r="Z421" s="79"/>
      <c r="AA421" s="85" t="s">
        <v>1672</v>
      </c>
      <c r="AB421" s="79"/>
      <c r="AC421" s="79" t="b">
        <v>0</v>
      </c>
      <c r="AD421" s="79">
        <v>0</v>
      </c>
      <c r="AE421" s="85" t="s">
        <v>1711</v>
      </c>
      <c r="AF421" s="79" t="b">
        <v>1</v>
      </c>
      <c r="AG421" s="79" t="s">
        <v>1727</v>
      </c>
      <c r="AH421" s="79"/>
      <c r="AI421" s="85" t="s">
        <v>1730</v>
      </c>
      <c r="AJ421" s="79" t="b">
        <v>0</v>
      </c>
      <c r="AK421" s="79">
        <v>7</v>
      </c>
      <c r="AL421" s="85" t="s">
        <v>1671</v>
      </c>
      <c r="AM421" s="79" t="s">
        <v>1739</v>
      </c>
      <c r="AN421" s="79" t="b">
        <v>0</v>
      </c>
      <c r="AO421" s="85" t="s">
        <v>1671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363</v>
      </c>
      <c r="B422" s="64" t="s">
        <v>362</v>
      </c>
      <c r="C422" s="65" t="s">
        <v>4076</v>
      </c>
      <c r="D422" s="66">
        <v>3</v>
      </c>
      <c r="E422" s="67" t="s">
        <v>132</v>
      </c>
      <c r="F422" s="68">
        <v>35</v>
      </c>
      <c r="G422" s="65"/>
      <c r="H422" s="69"/>
      <c r="I422" s="70"/>
      <c r="J422" s="70"/>
      <c r="K422" s="34" t="s">
        <v>65</v>
      </c>
      <c r="L422" s="77">
        <v>422</v>
      </c>
      <c r="M422" s="77"/>
      <c r="N422" s="72"/>
      <c r="O422" s="79" t="s">
        <v>378</v>
      </c>
      <c r="P422" s="81">
        <v>43627.770208333335</v>
      </c>
      <c r="Q422" s="79" t="s">
        <v>388</v>
      </c>
      <c r="R422" s="79"/>
      <c r="S422" s="79"/>
      <c r="T422" s="79" t="s">
        <v>746</v>
      </c>
      <c r="U422" s="79"/>
      <c r="V422" s="83" t="s">
        <v>955</v>
      </c>
      <c r="W422" s="81">
        <v>43627.770208333335</v>
      </c>
      <c r="X422" s="83" t="s">
        <v>1301</v>
      </c>
      <c r="Y422" s="79"/>
      <c r="Z422" s="79"/>
      <c r="AA422" s="85" t="s">
        <v>1672</v>
      </c>
      <c r="AB422" s="79"/>
      <c r="AC422" s="79" t="b">
        <v>0</v>
      </c>
      <c r="AD422" s="79">
        <v>0</v>
      </c>
      <c r="AE422" s="85" t="s">
        <v>1711</v>
      </c>
      <c r="AF422" s="79" t="b">
        <v>1</v>
      </c>
      <c r="AG422" s="79" t="s">
        <v>1727</v>
      </c>
      <c r="AH422" s="79"/>
      <c r="AI422" s="85" t="s">
        <v>1730</v>
      </c>
      <c r="AJ422" s="79" t="b">
        <v>0</v>
      </c>
      <c r="AK422" s="79">
        <v>7</v>
      </c>
      <c r="AL422" s="85" t="s">
        <v>1671</v>
      </c>
      <c r="AM422" s="79" t="s">
        <v>1739</v>
      </c>
      <c r="AN422" s="79" t="b">
        <v>0</v>
      </c>
      <c r="AO422" s="85" t="s">
        <v>1671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v>1</v>
      </c>
      <c r="BE422" s="49">
        <v>4.3478260869565215</v>
      </c>
      <c r="BF422" s="48">
        <v>0</v>
      </c>
      <c r="BG422" s="49">
        <v>0</v>
      </c>
      <c r="BH422" s="48">
        <v>0</v>
      </c>
      <c r="BI422" s="49">
        <v>0</v>
      </c>
      <c r="BJ422" s="48">
        <v>22</v>
      </c>
      <c r="BK422" s="49">
        <v>95.65217391304348</v>
      </c>
      <c r="BL422" s="48">
        <v>23</v>
      </c>
    </row>
    <row r="423" spans="1:64" ht="15">
      <c r="A423" s="64" t="s">
        <v>354</v>
      </c>
      <c r="B423" s="64" t="s">
        <v>354</v>
      </c>
      <c r="C423" s="65" t="s">
        <v>4083</v>
      </c>
      <c r="D423" s="66">
        <v>10</v>
      </c>
      <c r="E423" s="67" t="s">
        <v>136</v>
      </c>
      <c r="F423" s="68">
        <v>12</v>
      </c>
      <c r="G423" s="65"/>
      <c r="H423" s="69"/>
      <c r="I423" s="70"/>
      <c r="J423" s="70"/>
      <c r="K423" s="34" t="s">
        <v>65</v>
      </c>
      <c r="L423" s="77">
        <v>423</v>
      </c>
      <c r="M423" s="77"/>
      <c r="N423" s="72"/>
      <c r="O423" s="79" t="s">
        <v>176</v>
      </c>
      <c r="P423" s="81">
        <v>43627.62484953704</v>
      </c>
      <c r="Q423" s="79" t="s">
        <v>654</v>
      </c>
      <c r="R423" s="79"/>
      <c r="S423" s="79"/>
      <c r="T423" s="79" t="s">
        <v>745</v>
      </c>
      <c r="U423" s="83" t="s">
        <v>830</v>
      </c>
      <c r="V423" s="83" t="s">
        <v>830</v>
      </c>
      <c r="W423" s="81">
        <v>43627.62484953704</v>
      </c>
      <c r="X423" s="83" t="s">
        <v>1302</v>
      </c>
      <c r="Y423" s="79"/>
      <c r="Z423" s="79"/>
      <c r="AA423" s="85" t="s">
        <v>1673</v>
      </c>
      <c r="AB423" s="79"/>
      <c r="AC423" s="79" t="b">
        <v>0</v>
      </c>
      <c r="AD423" s="79">
        <v>11</v>
      </c>
      <c r="AE423" s="85" t="s">
        <v>1711</v>
      </c>
      <c r="AF423" s="79" t="b">
        <v>0</v>
      </c>
      <c r="AG423" s="79" t="s">
        <v>1727</v>
      </c>
      <c r="AH423" s="79"/>
      <c r="AI423" s="85" t="s">
        <v>1711</v>
      </c>
      <c r="AJ423" s="79" t="b">
        <v>0</v>
      </c>
      <c r="AK423" s="79">
        <v>1</v>
      </c>
      <c r="AL423" s="85" t="s">
        <v>1711</v>
      </c>
      <c r="AM423" s="79" t="s">
        <v>1736</v>
      </c>
      <c r="AN423" s="79" t="b">
        <v>0</v>
      </c>
      <c r="AO423" s="85" t="s">
        <v>1673</v>
      </c>
      <c r="AP423" s="79" t="s">
        <v>176</v>
      </c>
      <c r="AQ423" s="79">
        <v>0</v>
      </c>
      <c r="AR423" s="79">
        <v>0</v>
      </c>
      <c r="AS423" s="79"/>
      <c r="AT423" s="79"/>
      <c r="AU423" s="79"/>
      <c r="AV423" s="79"/>
      <c r="AW423" s="79"/>
      <c r="AX423" s="79"/>
      <c r="AY423" s="79"/>
      <c r="AZ423" s="79"/>
      <c r="BA423">
        <v>23</v>
      </c>
      <c r="BB423" s="78" t="str">
        <f>REPLACE(INDEX(GroupVertices[Group],MATCH(Edges[[#This Row],[Vertex 1]],GroupVertices[Vertex],0)),1,1,"")</f>
        <v>1</v>
      </c>
      <c r="BC423" s="78" t="str">
        <f>REPLACE(INDEX(GroupVertices[Group],MATCH(Edges[[#This Row],[Vertex 2]],GroupVertices[Vertex],0)),1,1,"")</f>
        <v>1</v>
      </c>
      <c r="BD423" s="48">
        <v>1</v>
      </c>
      <c r="BE423" s="49">
        <v>5.555555555555555</v>
      </c>
      <c r="BF423" s="48">
        <v>0</v>
      </c>
      <c r="BG423" s="49">
        <v>0</v>
      </c>
      <c r="BH423" s="48">
        <v>0</v>
      </c>
      <c r="BI423" s="49">
        <v>0</v>
      </c>
      <c r="BJ423" s="48">
        <v>17</v>
      </c>
      <c r="BK423" s="49">
        <v>94.44444444444444</v>
      </c>
      <c r="BL423" s="48">
        <v>18</v>
      </c>
    </row>
    <row r="424" spans="1:64" ht="15">
      <c r="A424" s="64" t="s">
        <v>354</v>
      </c>
      <c r="B424" s="64" t="s">
        <v>354</v>
      </c>
      <c r="C424" s="65" t="s">
        <v>4083</v>
      </c>
      <c r="D424" s="66">
        <v>10</v>
      </c>
      <c r="E424" s="67" t="s">
        <v>136</v>
      </c>
      <c r="F424" s="68">
        <v>12</v>
      </c>
      <c r="G424" s="65"/>
      <c r="H424" s="69"/>
      <c r="I424" s="70"/>
      <c r="J424" s="70"/>
      <c r="K424" s="34" t="s">
        <v>65</v>
      </c>
      <c r="L424" s="77">
        <v>424</v>
      </c>
      <c r="M424" s="77"/>
      <c r="N424" s="72"/>
      <c r="O424" s="79" t="s">
        <v>176</v>
      </c>
      <c r="P424" s="81">
        <v>43627.64543981481</v>
      </c>
      <c r="Q424" s="79" t="s">
        <v>655</v>
      </c>
      <c r="R424" s="83" t="s">
        <v>678</v>
      </c>
      <c r="S424" s="79" t="s">
        <v>732</v>
      </c>
      <c r="T424" s="79" t="s">
        <v>745</v>
      </c>
      <c r="U424" s="83" t="s">
        <v>782</v>
      </c>
      <c r="V424" s="83" t="s">
        <v>782</v>
      </c>
      <c r="W424" s="81">
        <v>43627.64543981481</v>
      </c>
      <c r="X424" s="83" t="s">
        <v>1303</v>
      </c>
      <c r="Y424" s="79"/>
      <c r="Z424" s="79"/>
      <c r="AA424" s="85" t="s">
        <v>1674</v>
      </c>
      <c r="AB424" s="79"/>
      <c r="AC424" s="79" t="b">
        <v>0</v>
      </c>
      <c r="AD424" s="79">
        <v>10</v>
      </c>
      <c r="AE424" s="85" t="s">
        <v>1711</v>
      </c>
      <c r="AF424" s="79" t="b">
        <v>0</v>
      </c>
      <c r="AG424" s="79" t="s">
        <v>1727</v>
      </c>
      <c r="AH424" s="79"/>
      <c r="AI424" s="85" t="s">
        <v>1711</v>
      </c>
      <c r="AJ424" s="79" t="b">
        <v>0</v>
      </c>
      <c r="AK424" s="79">
        <v>2</v>
      </c>
      <c r="AL424" s="85" t="s">
        <v>1711</v>
      </c>
      <c r="AM424" s="79" t="s">
        <v>1736</v>
      </c>
      <c r="AN424" s="79" t="b">
        <v>0</v>
      </c>
      <c r="AO424" s="85" t="s">
        <v>1674</v>
      </c>
      <c r="AP424" s="79" t="s">
        <v>176</v>
      </c>
      <c r="AQ424" s="79">
        <v>0</v>
      </c>
      <c r="AR424" s="79">
        <v>0</v>
      </c>
      <c r="AS424" s="79"/>
      <c r="AT424" s="79"/>
      <c r="AU424" s="79"/>
      <c r="AV424" s="79"/>
      <c r="AW424" s="79"/>
      <c r="AX424" s="79"/>
      <c r="AY424" s="79"/>
      <c r="AZ424" s="79"/>
      <c r="BA424">
        <v>23</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8</v>
      </c>
      <c r="BK424" s="49">
        <v>100</v>
      </c>
      <c r="BL424" s="48">
        <v>8</v>
      </c>
    </row>
    <row r="425" spans="1:64" ht="15">
      <c r="A425" s="64" t="s">
        <v>354</v>
      </c>
      <c r="B425" s="64" t="s">
        <v>354</v>
      </c>
      <c r="C425" s="65" t="s">
        <v>4083</v>
      </c>
      <c r="D425" s="66">
        <v>10</v>
      </c>
      <c r="E425" s="67" t="s">
        <v>136</v>
      </c>
      <c r="F425" s="68">
        <v>12</v>
      </c>
      <c r="G425" s="65"/>
      <c r="H425" s="69"/>
      <c r="I425" s="70"/>
      <c r="J425" s="70"/>
      <c r="K425" s="34" t="s">
        <v>65</v>
      </c>
      <c r="L425" s="77">
        <v>425</v>
      </c>
      <c r="M425" s="77"/>
      <c r="N425" s="72"/>
      <c r="O425" s="79" t="s">
        <v>176</v>
      </c>
      <c r="P425" s="81">
        <v>43627.666296296295</v>
      </c>
      <c r="Q425" s="79" t="s">
        <v>656</v>
      </c>
      <c r="R425" s="79"/>
      <c r="S425" s="79"/>
      <c r="T425" s="79" t="s">
        <v>745</v>
      </c>
      <c r="U425" s="79"/>
      <c r="V425" s="83" t="s">
        <v>948</v>
      </c>
      <c r="W425" s="81">
        <v>43627.666296296295</v>
      </c>
      <c r="X425" s="83" t="s">
        <v>1304</v>
      </c>
      <c r="Y425" s="79"/>
      <c r="Z425" s="79"/>
      <c r="AA425" s="85" t="s">
        <v>1675</v>
      </c>
      <c r="AB425" s="79"/>
      <c r="AC425" s="79" t="b">
        <v>0</v>
      </c>
      <c r="AD425" s="79">
        <v>13</v>
      </c>
      <c r="AE425" s="85" t="s">
        <v>1711</v>
      </c>
      <c r="AF425" s="79" t="b">
        <v>0</v>
      </c>
      <c r="AG425" s="79" t="s">
        <v>1727</v>
      </c>
      <c r="AH425" s="79"/>
      <c r="AI425" s="85" t="s">
        <v>1711</v>
      </c>
      <c r="AJ425" s="79" t="b">
        <v>0</v>
      </c>
      <c r="AK425" s="79">
        <v>0</v>
      </c>
      <c r="AL425" s="85" t="s">
        <v>1711</v>
      </c>
      <c r="AM425" s="79" t="s">
        <v>1736</v>
      </c>
      <c r="AN425" s="79" t="b">
        <v>0</v>
      </c>
      <c r="AO425" s="85" t="s">
        <v>1675</v>
      </c>
      <c r="AP425" s="79" t="s">
        <v>176</v>
      </c>
      <c r="AQ425" s="79">
        <v>0</v>
      </c>
      <c r="AR425" s="79">
        <v>0</v>
      </c>
      <c r="AS425" s="79"/>
      <c r="AT425" s="79"/>
      <c r="AU425" s="79"/>
      <c r="AV425" s="79"/>
      <c r="AW425" s="79"/>
      <c r="AX425" s="79"/>
      <c r="AY425" s="79"/>
      <c r="AZ425" s="79"/>
      <c r="BA425">
        <v>23</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15</v>
      </c>
      <c r="BK425" s="49">
        <v>100</v>
      </c>
      <c r="BL425" s="48">
        <v>15</v>
      </c>
    </row>
    <row r="426" spans="1:64" ht="15">
      <c r="A426" s="64" t="s">
        <v>354</v>
      </c>
      <c r="B426" s="64" t="s">
        <v>354</v>
      </c>
      <c r="C426" s="65" t="s">
        <v>4083</v>
      </c>
      <c r="D426" s="66">
        <v>10</v>
      </c>
      <c r="E426" s="67" t="s">
        <v>136</v>
      </c>
      <c r="F426" s="68">
        <v>12</v>
      </c>
      <c r="G426" s="65"/>
      <c r="H426" s="69"/>
      <c r="I426" s="70"/>
      <c r="J426" s="70"/>
      <c r="K426" s="34" t="s">
        <v>65</v>
      </c>
      <c r="L426" s="77">
        <v>426</v>
      </c>
      <c r="M426" s="77"/>
      <c r="N426" s="72"/>
      <c r="O426" s="79" t="s">
        <v>176</v>
      </c>
      <c r="P426" s="81">
        <v>43627.66774305556</v>
      </c>
      <c r="Q426" s="79" t="s">
        <v>657</v>
      </c>
      <c r="R426" s="79"/>
      <c r="S426" s="79"/>
      <c r="T426" s="79" t="s">
        <v>745</v>
      </c>
      <c r="U426" s="83" t="s">
        <v>831</v>
      </c>
      <c r="V426" s="83" t="s">
        <v>831</v>
      </c>
      <c r="W426" s="81">
        <v>43627.66774305556</v>
      </c>
      <c r="X426" s="83" t="s">
        <v>1305</v>
      </c>
      <c r="Y426" s="79"/>
      <c r="Z426" s="79"/>
      <c r="AA426" s="85" t="s">
        <v>1676</v>
      </c>
      <c r="AB426" s="79"/>
      <c r="AC426" s="79" t="b">
        <v>0</v>
      </c>
      <c r="AD426" s="79">
        <v>20</v>
      </c>
      <c r="AE426" s="85" t="s">
        <v>1711</v>
      </c>
      <c r="AF426" s="79" t="b">
        <v>0</v>
      </c>
      <c r="AG426" s="79" t="s">
        <v>1727</v>
      </c>
      <c r="AH426" s="79"/>
      <c r="AI426" s="85" t="s">
        <v>1711</v>
      </c>
      <c r="AJ426" s="79" t="b">
        <v>0</v>
      </c>
      <c r="AK426" s="79">
        <v>6</v>
      </c>
      <c r="AL426" s="85" t="s">
        <v>1711</v>
      </c>
      <c r="AM426" s="79" t="s">
        <v>1736</v>
      </c>
      <c r="AN426" s="79" t="b">
        <v>0</v>
      </c>
      <c r="AO426" s="85" t="s">
        <v>1676</v>
      </c>
      <c r="AP426" s="79" t="s">
        <v>176</v>
      </c>
      <c r="AQ426" s="79">
        <v>0</v>
      </c>
      <c r="AR426" s="79">
        <v>0</v>
      </c>
      <c r="AS426" s="79"/>
      <c r="AT426" s="79"/>
      <c r="AU426" s="79"/>
      <c r="AV426" s="79"/>
      <c r="AW426" s="79"/>
      <c r="AX426" s="79"/>
      <c r="AY426" s="79"/>
      <c r="AZ426" s="79"/>
      <c r="BA426">
        <v>23</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25</v>
      </c>
      <c r="BK426" s="49">
        <v>100</v>
      </c>
      <c r="BL426" s="48">
        <v>25</v>
      </c>
    </row>
    <row r="427" spans="1:64" ht="15">
      <c r="A427" s="64" t="s">
        <v>354</v>
      </c>
      <c r="B427" s="64" t="s">
        <v>354</v>
      </c>
      <c r="C427" s="65" t="s">
        <v>4083</v>
      </c>
      <c r="D427" s="66">
        <v>10</v>
      </c>
      <c r="E427" s="67" t="s">
        <v>136</v>
      </c>
      <c r="F427" s="68">
        <v>12</v>
      </c>
      <c r="G427" s="65"/>
      <c r="H427" s="69"/>
      <c r="I427" s="70"/>
      <c r="J427" s="70"/>
      <c r="K427" s="34" t="s">
        <v>65</v>
      </c>
      <c r="L427" s="77">
        <v>427</v>
      </c>
      <c r="M427" s="77"/>
      <c r="N427" s="72"/>
      <c r="O427" s="79" t="s">
        <v>176</v>
      </c>
      <c r="P427" s="81">
        <v>43627.67246527778</v>
      </c>
      <c r="Q427" s="79" t="s">
        <v>658</v>
      </c>
      <c r="R427" s="79"/>
      <c r="S427" s="79"/>
      <c r="T427" s="79" t="s">
        <v>745</v>
      </c>
      <c r="U427" s="83" t="s">
        <v>788</v>
      </c>
      <c r="V427" s="83" t="s">
        <v>788</v>
      </c>
      <c r="W427" s="81">
        <v>43627.67246527778</v>
      </c>
      <c r="X427" s="83" t="s">
        <v>1306</v>
      </c>
      <c r="Y427" s="79"/>
      <c r="Z427" s="79"/>
      <c r="AA427" s="85" t="s">
        <v>1677</v>
      </c>
      <c r="AB427" s="79"/>
      <c r="AC427" s="79" t="b">
        <v>0</v>
      </c>
      <c r="AD427" s="79">
        <v>17</v>
      </c>
      <c r="AE427" s="85" t="s">
        <v>1711</v>
      </c>
      <c r="AF427" s="79" t="b">
        <v>0</v>
      </c>
      <c r="AG427" s="79" t="s">
        <v>1727</v>
      </c>
      <c r="AH427" s="79"/>
      <c r="AI427" s="85" t="s">
        <v>1711</v>
      </c>
      <c r="AJ427" s="79" t="b">
        <v>0</v>
      </c>
      <c r="AK427" s="79">
        <v>2</v>
      </c>
      <c r="AL427" s="85" t="s">
        <v>1711</v>
      </c>
      <c r="AM427" s="79" t="s">
        <v>1736</v>
      </c>
      <c r="AN427" s="79" t="b">
        <v>0</v>
      </c>
      <c r="AO427" s="85" t="s">
        <v>1677</v>
      </c>
      <c r="AP427" s="79" t="s">
        <v>176</v>
      </c>
      <c r="AQ427" s="79">
        <v>0</v>
      </c>
      <c r="AR427" s="79">
        <v>0</v>
      </c>
      <c r="AS427" s="79"/>
      <c r="AT427" s="79"/>
      <c r="AU427" s="79"/>
      <c r="AV427" s="79"/>
      <c r="AW427" s="79"/>
      <c r="AX427" s="79"/>
      <c r="AY427" s="79"/>
      <c r="AZ427" s="79"/>
      <c r="BA427">
        <v>23</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14</v>
      </c>
      <c r="BK427" s="49">
        <v>100</v>
      </c>
      <c r="BL427" s="48">
        <v>14</v>
      </c>
    </row>
    <row r="428" spans="1:64" ht="15">
      <c r="A428" s="64" t="s">
        <v>354</v>
      </c>
      <c r="B428" s="64" t="s">
        <v>354</v>
      </c>
      <c r="C428" s="65" t="s">
        <v>4083</v>
      </c>
      <c r="D428" s="66">
        <v>10</v>
      </c>
      <c r="E428" s="67" t="s">
        <v>136</v>
      </c>
      <c r="F428" s="68">
        <v>12</v>
      </c>
      <c r="G428" s="65"/>
      <c r="H428" s="69"/>
      <c r="I428" s="70"/>
      <c r="J428" s="70"/>
      <c r="K428" s="34" t="s">
        <v>65</v>
      </c>
      <c r="L428" s="77">
        <v>428</v>
      </c>
      <c r="M428" s="77"/>
      <c r="N428" s="72"/>
      <c r="O428" s="79" t="s">
        <v>176</v>
      </c>
      <c r="P428" s="81">
        <v>43627.68114583333</v>
      </c>
      <c r="Q428" s="79" t="s">
        <v>659</v>
      </c>
      <c r="R428" s="79"/>
      <c r="S428" s="79"/>
      <c r="T428" s="79" t="s">
        <v>745</v>
      </c>
      <c r="U428" s="83" t="s">
        <v>783</v>
      </c>
      <c r="V428" s="83" t="s">
        <v>783</v>
      </c>
      <c r="W428" s="81">
        <v>43627.68114583333</v>
      </c>
      <c r="X428" s="83" t="s">
        <v>1307</v>
      </c>
      <c r="Y428" s="79"/>
      <c r="Z428" s="79"/>
      <c r="AA428" s="85" t="s">
        <v>1678</v>
      </c>
      <c r="AB428" s="79"/>
      <c r="AC428" s="79" t="b">
        <v>0</v>
      </c>
      <c r="AD428" s="79">
        <v>17</v>
      </c>
      <c r="AE428" s="85" t="s">
        <v>1711</v>
      </c>
      <c r="AF428" s="79" t="b">
        <v>0</v>
      </c>
      <c r="AG428" s="79" t="s">
        <v>1727</v>
      </c>
      <c r="AH428" s="79"/>
      <c r="AI428" s="85" t="s">
        <v>1711</v>
      </c>
      <c r="AJ428" s="79" t="b">
        <v>0</v>
      </c>
      <c r="AK428" s="79">
        <v>5</v>
      </c>
      <c r="AL428" s="85" t="s">
        <v>1711</v>
      </c>
      <c r="AM428" s="79" t="s">
        <v>1736</v>
      </c>
      <c r="AN428" s="79" t="b">
        <v>0</v>
      </c>
      <c r="AO428" s="85" t="s">
        <v>1678</v>
      </c>
      <c r="AP428" s="79" t="s">
        <v>176</v>
      </c>
      <c r="AQ428" s="79">
        <v>0</v>
      </c>
      <c r="AR428" s="79">
        <v>0</v>
      </c>
      <c r="AS428" s="79"/>
      <c r="AT428" s="79"/>
      <c r="AU428" s="79"/>
      <c r="AV428" s="79"/>
      <c r="AW428" s="79"/>
      <c r="AX428" s="79"/>
      <c r="AY428" s="79"/>
      <c r="AZ428" s="79"/>
      <c r="BA428">
        <v>23</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15</v>
      </c>
      <c r="BK428" s="49">
        <v>100</v>
      </c>
      <c r="BL428" s="48">
        <v>15</v>
      </c>
    </row>
    <row r="429" spans="1:64" ht="15">
      <c r="A429" s="64" t="s">
        <v>354</v>
      </c>
      <c r="B429" s="64" t="s">
        <v>354</v>
      </c>
      <c r="C429" s="65" t="s">
        <v>4083</v>
      </c>
      <c r="D429" s="66">
        <v>10</v>
      </c>
      <c r="E429" s="67" t="s">
        <v>136</v>
      </c>
      <c r="F429" s="68">
        <v>12</v>
      </c>
      <c r="G429" s="65"/>
      <c r="H429" s="69"/>
      <c r="I429" s="70"/>
      <c r="J429" s="70"/>
      <c r="K429" s="34" t="s">
        <v>65</v>
      </c>
      <c r="L429" s="77">
        <v>429</v>
      </c>
      <c r="M429" s="77"/>
      <c r="N429" s="72"/>
      <c r="O429" s="79" t="s">
        <v>176</v>
      </c>
      <c r="P429" s="81">
        <v>43627.687476851854</v>
      </c>
      <c r="Q429" s="79" t="s">
        <v>660</v>
      </c>
      <c r="R429" s="83" t="s">
        <v>729</v>
      </c>
      <c r="S429" s="79" t="s">
        <v>733</v>
      </c>
      <c r="T429" s="79" t="s">
        <v>745</v>
      </c>
      <c r="U429" s="79"/>
      <c r="V429" s="83" t="s">
        <v>948</v>
      </c>
      <c r="W429" s="81">
        <v>43627.687476851854</v>
      </c>
      <c r="X429" s="83" t="s">
        <v>1308</v>
      </c>
      <c r="Y429" s="79"/>
      <c r="Z429" s="79"/>
      <c r="AA429" s="85" t="s">
        <v>1679</v>
      </c>
      <c r="AB429" s="79"/>
      <c r="AC429" s="79" t="b">
        <v>0</v>
      </c>
      <c r="AD429" s="79">
        <v>9</v>
      </c>
      <c r="AE429" s="85" t="s">
        <v>1711</v>
      </c>
      <c r="AF429" s="79" t="b">
        <v>1</v>
      </c>
      <c r="AG429" s="79" t="s">
        <v>1727</v>
      </c>
      <c r="AH429" s="79"/>
      <c r="AI429" s="85" t="s">
        <v>1378</v>
      </c>
      <c r="AJ429" s="79" t="b">
        <v>0</v>
      </c>
      <c r="AK429" s="79">
        <v>0</v>
      </c>
      <c r="AL429" s="85" t="s">
        <v>1711</v>
      </c>
      <c r="AM429" s="79" t="s">
        <v>1736</v>
      </c>
      <c r="AN429" s="79" t="b">
        <v>0</v>
      </c>
      <c r="AO429" s="85" t="s">
        <v>1679</v>
      </c>
      <c r="AP429" s="79" t="s">
        <v>176</v>
      </c>
      <c r="AQ429" s="79">
        <v>0</v>
      </c>
      <c r="AR429" s="79">
        <v>0</v>
      </c>
      <c r="AS429" s="79"/>
      <c r="AT429" s="79"/>
      <c r="AU429" s="79"/>
      <c r="AV429" s="79"/>
      <c r="AW429" s="79"/>
      <c r="AX429" s="79"/>
      <c r="AY429" s="79"/>
      <c r="AZ429" s="79"/>
      <c r="BA429">
        <v>23</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4</v>
      </c>
      <c r="BK429" s="49">
        <v>100</v>
      </c>
      <c r="BL429" s="48">
        <v>4</v>
      </c>
    </row>
    <row r="430" spans="1:64" ht="15">
      <c r="A430" s="64" t="s">
        <v>354</v>
      </c>
      <c r="B430" s="64" t="s">
        <v>354</v>
      </c>
      <c r="C430" s="65" t="s">
        <v>4083</v>
      </c>
      <c r="D430" s="66">
        <v>10</v>
      </c>
      <c r="E430" s="67" t="s">
        <v>136</v>
      </c>
      <c r="F430" s="68">
        <v>12</v>
      </c>
      <c r="G430" s="65"/>
      <c r="H430" s="69"/>
      <c r="I430" s="70"/>
      <c r="J430" s="70"/>
      <c r="K430" s="34" t="s">
        <v>65</v>
      </c>
      <c r="L430" s="77">
        <v>430</v>
      </c>
      <c r="M430" s="77"/>
      <c r="N430" s="72"/>
      <c r="O430" s="79" t="s">
        <v>176</v>
      </c>
      <c r="P430" s="81">
        <v>43627.69409722222</v>
      </c>
      <c r="Q430" s="79" t="s">
        <v>661</v>
      </c>
      <c r="R430" s="79"/>
      <c r="S430" s="79"/>
      <c r="T430" s="79" t="s">
        <v>745</v>
      </c>
      <c r="U430" s="83" t="s">
        <v>787</v>
      </c>
      <c r="V430" s="83" t="s">
        <v>787</v>
      </c>
      <c r="W430" s="81">
        <v>43627.69409722222</v>
      </c>
      <c r="X430" s="83" t="s">
        <v>1309</v>
      </c>
      <c r="Y430" s="79"/>
      <c r="Z430" s="79"/>
      <c r="AA430" s="85" t="s">
        <v>1680</v>
      </c>
      <c r="AB430" s="79"/>
      <c r="AC430" s="79" t="b">
        <v>0</v>
      </c>
      <c r="AD430" s="79">
        <v>13</v>
      </c>
      <c r="AE430" s="85" t="s">
        <v>1711</v>
      </c>
      <c r="AF430" s="79" t="b">
        <v>0</v>
      </c>
      <c r="AG430" s="79" t="s">
        <v>1727</v>
      </c>
      <c r="AH430" s="79"/>
      <c r="AI430" s="85" t="s">
        <v>1711</v>
      </c>
      <c r="AJ430" s="79" t="b">
        <v>0</v>
      </c>
      <c r="AK430" s="79">
        <v>6</v>
      </c>
      <c r="AL430" s="85" t="s">
        <v>1711</v>
      </c>
      <c r="AM430" s="79" t="s">
        <v>1736</v>
      </c>
      <c r="AN430" s="79" t="b">
        <v>0</v>
      </c>
      <c r="AO430" s="85" t="s">
        <v>1680</v>
      </c>
      <c r="AP430" s="79" t="s">
        <v>176</v>
      </c>
      <c r="AQ430" s="79">
        <v>0</v>
      </c>
      <c r="AR430" s="79">
        <v>0</v>
      </c>
      <c r="AS430" s="79"/>
      <c r="AT430" s="79"/>
      <c r="AU430" s="79"/>
      <c r="AV430" s="79"/>
      <c r="AW430" s="79"/>
      <c r="AX430" s="79"/>
      <c r="AY430" s="79"/>
      <c r="AZ430" s="79"/>
      <c r="BA430">
        <v>23</v>
      </c>
      <c r="BB430" s="78" t="str">
        <f>REPLACE(INDEX(GroupVertices[Group],MATCH(Edges[[#This Row],[Vertex 1]],GroupVertices[Vertex],0)),1,1,"")</f>
        <v>1</v>
      </c>
      <c r="BC430" s="78" t="str">
        <f>REPLACE(INDEX(GroupVertices[Group],MATCH(Edges[[#This Row],[Vertex 2]],GroupVertices[Vertex],0)),1,1,"")</f>
        <v>1</v>
      </c>
      <c r="BD430" s="48">
        <v>1</v>
      </c>
      <c r="BE430" s="49">
        <v>7.142857142857143</v>
      </c>
      <c r="BF430" s="48">
        <v>0</v>
      </c>
      <c r="BG430" s="49">
        <v>0</v>
      </c>
      <c r="BH430" s="48">
        <v>0</v>
      </c>
      <c r="BI430" s="49">
        <v>0</v>
      </c>
      <c r="BJ430" s="48">
        <v>13</v>
      </c>
      <c r="BK430" s="49">
        <v>92.85714285714286</v>
      </c>
      <c r="BL430" s="48">
        <v>14</v>
      </c>
    </row>
    <row r="431" spans="1:64" ht="15">
      <c r="A431" s="64" t="s">
        <v>354</v>
      </c>
      <c r="B431" s="64" t="s">
        <v>354</v>
      </c>
      <c r="C431" s="65" t="s">
        <v>4083</v>
      </c>
      <c r="D431" s="66">
        <v>10</v>
      </c>
      <c r="E431" s="67" t="s">
        <v>136</v>
      </c>
      <c r="F431" s="68">
        <v>12</v>
      </c>
      <c r="G431" s="65"/>
      <c r="H431" s="69"/>
      <c r="I431" s="70"/>
      <c r="J431" s="70"/>
      <c r="K431" s="34" t="s">
        <v>65</v>
      </c>
      <c r="L431" s="77">
        <v>431</v>
      </c>
      <c r="M431" s="77"/>
      <c r="N431" s="72"/>
      <c r="O431" s="79" t="s">
        <v>176</v>
      </c>
      <c r="P431" s="81">
        <v>43627.70013888889</v>
      </c>
      <c r="Q431" s="79" t="s">
        <v>662</v>
      </c>
      <c r="R431" s="79"/>
      <c r="S431" s="79"/>
      <c r="T431" s="79" t="s">
        <v>745</v>
      </c>
      <c r="U431" s="79"/>
      <c r="V431" s="83" t="s">
        <v>948</v>
      </c>
      <c r="W431" s="81">
        <v>43627.70013888889</v>
      </c>
      <c r="X431" s="83" t="s">
        <v>1310</v>
      </c>
      <c r="Y431" s="79"/>
      <c r="Z431" s="79"/>
      <c r="AA431" s="85" t="s">
        <v>1681</v>
      </c>
      <c r="AB431" s="79"/>
      <c r="AC431" s="79" t="b">
        <v>0</v>
      </c>
      <c r="AD431" s="79">
        <v>13</v>
      </c>
      <c r="AE431" s="85" t="s">
        <v>1711</v>
      </c>
      <c r="AF431" s="79" t="b">
        <v>0</v>
      </c>
      <c r="AG431" s="79" t="s">
        <v>1727</v>
      </c>
      <c r="AH431" s="79"/>
      <c r="AI431" s="85" t="s">
        <v>1711</v>
      </c>
      <c r="AJ431" s="79" t="b">
        <v>0</v>
      </c>
      <c r="AK431" s="79">
        <v>7</v>
      </c>
      <c r="AL431" s="85" t="s">
        <v>1711</v>
      </c>
      <c r="AM431" s="79" t="s">
        <v>1736</v>
      </c>
      <c r="AN431" s="79" t="b">
        <v>0</v>
      </c>
      <c r="AO431" s="85" t="s">
        <v>1681</v>
      </c>
      <c r="AP431" s="79" t="s">
        <v>176</v>
      </c>
      <c r="AQ431" s="79">
        <v>0</v>
      </c>
      <c r="AR431" s="79">
        <v>0</v>
      </c>
      <c r="AS431" s="79"/>
      <c r="AT431" s="79"/>
      <c r="AU431" s="79"/>
      <c r="AV431" s="79"/>
      <c r="AW431" s="79"/>
      <c r="AX431" s="79"/>
      <c r="AY431" s="79"/>
      <c r="AZ431" s="79"/>
      <c r="BA431">
        <v>23</v>
      </c>
      <c r="BB431" s="78" t="str">
        <f>REPLACE(INDEX(GroupVertices[Group],MATCH(Edges[[#This Row],[Vertex 1]],GroupVertices[Vertex],0)),1,1,"")</f>
        <v>1</v>
      </c>
      <c r="BC431" s="78" t="str">
        <f>REPLACE(INDEX(GroupVertices[Group],MATCH(Edges[[#This Row],[Vertex 2]],GroupVertices[Vertex],0)),1,1,"")</f>
        <v>1</v>
      </c>
      <c r="BD431" s="48">
        <v>0</v>
      </c>
      <c r="BE431" s="49">
        <v>0</v>
      </c>
      <c r="BF431" s="48">
        <v>1</v>
      </c>
      <c r="BG431" s="49">
        <v>4.761904761904762</v>
      </c>
      <c r="BH431" s="48">
        <v>0</v>
      </c>
      <c r="BI431" s="49">
        <v>0</v>
      </c>
      <c r="BJ431" s="48">
        <v>20</v>
      </c>
      <c r="BK431" s="49">
        <v>95.23809523809524</v>
      </c>
      <c r="BL431" s="48">
        <v>21</v>
      </c>
    </row>
    <row r="432" spans="1:64" ht="15">
      <c r="A432" s="64" t="s">
        <v>354</v>
      </c>
      <c r="B432" s="64" t="s">
        <v>354</v>
      </c>
      <c r="C432" s="65" t="s">
        <v>4083</v>
      </c>
      <c r="D432" s="66">
        <v>10</v>
      </c>
      <c r="E432" s="67" t="s">
        <v>136</v>
      </c>
      <c r="F432" s="68">
        <v>12</v>
      </c>
      <c r="G432" s="65"/>
      <c r="H432" s="69"/>
      <c r="I432" s="70"/>
      <c r="J432" s="70"/>
      <c r="K432" s="34" t="s">
        <v>65</v>
      </c>
      <c r="L432" s="77">
        <v>432</v>
      </c>
      <c r="M432" s="77"/>
      <c r="N432" s="72"/>
      <c r="O432" s="79" t="s">
        <v>176</v>
      </c>
      <c r="P432" s="81">
        <v>43627.705196759256</v>
      </c>
      <c r="Q432" s="79" t="s">
        <v>663</v>
      </c>
      <c r="R432" s="79"/>
      <c r="S432" s="79"/>
      <c r="T432" s="79" t="s">
        <v>745</v>
      </c>
      <c r="U432" s="83" t="s">
        <v>832</v>
      </c>
      <c r="V432" s="83" t="s">
        <v>832</v>
      </c>
      <c r="W432" s="81">
        <v>43627.705196759256</v>
      </c>
      <c r="X432" s="83" t="s">
        <v>1311</v>
      </c>
      <c r="Y432" s="79"/>
      <c r="Z432" s="79"/>
      <c r="AA432" s="85" t="s">
        <v>1682</v>
      </c>
      <c r="AB432" s="79"/>
      <c r="AC432" s="79" t="b">
        <v>0</v>
      </c>
      <c r="AD432" s="79">
        <v>15</v>
      </c>
      <c r="AE432" s="85" t="s">
        <v>1711</v>
      </c>
      <c r="AF432" s="79" t="b">
        <v>0</v>
      </c>
      <c r="AG432" s="79" t="s">
        <v>1727</v>
      </c>
      <c r="AH432" s="79"/>
      <c r="AI432" s="85" t="s">
        <v>1711</v>
      </c>
      <c r="AJ432" s="79" t="b">
        <v>0</v>
      </c>
      <c r="AK432" s="79">
        <v>2</v>
      </c>
      <c r="AL432" s="85" t="s">
        <v>1711</v>
      </c>
      <c r="AM432" s="79" t="s">
        <v>1736</v>
      </c>
      <c r="AN432" s="79" t="b">
        <v>0</v>
      </c>
      <c r="AO432" s="85" t="s">
        <v>1682</v>
      </c>
      <c r="AP432" s="79" t="s">
        <v>176</v>
      </c>
      <c r="AQ432" s="79">
        <v>0</v>
      </c>
      <c r="AR432" s="79">
        <v>0</v>
      </c>
      <c r="AS432" s="79"/>
      <c r="AT432" s="79"/>
      <c r="AU432" s="79"/>
      <c r="AV432" s="79"/>
      <c r="AW432" s="79"/>
      <c r="AX432" s="79"/>
      <c r="AY432" s="79"/>
      <c r="AZ432" s="79"/>
      <c r="BA432">
        <v>23</v>
      </c>
      <c r="BB432" s="78" t="str">
        <f>REPLACE(INDEX(GroupVertices[Group],MATCH(Edges[[#This Row],[Vertex 1]],GroupVertices[Vertex],0)),1,1,"")</f>
        <v>1</v>
      </c>
      <c r="BC432" s="78" t="str">
        <f>REPLACE(INDEX(GroupVertices[Group],MATCH(Edges[[#This Row],[Vertex 2]],GroupVertices[Vertex],0)),1,1,"")</f>
        <v>1</v>
      </c>
      <c r="BD432" s="48">
        <v>2</v>
      </c>
      <c r="BE432" s="49">
        <v>5.128205128205129</v>
      </c>
      <c r="BF432" s="48">
        <v>0</v>
      </c>
      <c r="BG432" s="49">
        <v>0</v>
      </c>
      <c r="BH432" s="48">
        <v>0</v>
      </c>
      <c r="BI432" s="49">
        <v>0</v>
      </c>
      <c r="BJ432" s="48">
        <v>37</v>
      </c>
      <c r="BK432" s="49">
        <v>94.87179487179488</v>
      </c>
      <c r="BL432" s="48">
        <v>39</v>
      </c>
    </row>
    <row r="433" spans="1:64" ht="15">
      <c r="A433" s="64" t="s">
        <v>354</v>
      </c>
      <c r="B433" s="64" t="s">
        <v>354</v>
      </c>
      <c r="C433" s="65" t="s">
        <v>4083</v>
      </c>
      <c r="D433" s="66">
        <v>10</v>
      </c>
      <c r="E433" s="67" t="s">
        <v>136</v>
      </c>
      <c r="F433" s="68">
        <v>12</v>
      </c>
      <c r="G433" s="65"/>
      <c r="H433" s="69"/>
      <c r="I433" s="70"/>
      <c r="J433" s="70"/>
      <c r="K433" s="34" t="s">
        <v>65</v>
      </c>
      <c r="L433" s="77">
        <v>433</v>
      </c>
      <c r="M433" s="77"/>
      <c r="N433" s="72"/>
      <c r="O433" s="79" t="s">
        <v>176</v>
      </c>
      <c r="P433" s="81">
        <v>43627.708958333336</v>
      </c>
      <c r="Q433" s="79" t="s">
        <v>664</v>
      </c>
      <c r="R433" s="83" t="s">
        <v>730</v>
      </c>
      <c r="S433" s="79" t="s">
        <v>732</v>
      </c>
      <c r="T433" s="79" t="s">
        <v>745</v>
      </c>
      <c r="U433" s="79"/>
      <c r="V433" s="83" t="s">
        <v>948</v>
      </c>
      <c r="W433" s="81">
        <v>43627.708958333336</v>
      </c>
      <c r="X433" s="83" t="s">
        <v>1312</v>
      </c>
      <c r="Y433" s="79"/>
      <c r="Z433" s="79"/>
      <c r="AA433" s="85" t="s">
        <v>1683</v>
      </c>
      <c r="AB433" s="79"/>
      <c r="AC433" s="79" t="b">
        <v>0</v>
      </c>
      <c r="AD433" s="79">
        <v>8</v>
      </c>
      <c r="AE433" s="85" t="s">
        <v>1711</v>
      </c>
      <c r="AF433" s="79" t="b">
        <v>0</v>
      </c>
      <c r="AG433" s="79" t="s">
        <v>1727</v>
      </c>
      <c r="AH433" s="79"/>
      <c r="AI433" s="85" t="s">
        <v>1711</v>
      </c>
      <c r="AJ433" s="79" t="b">
        <v>0</v>
      </c>
      <c r="AK433" s="79">
        <v>0</v>
      </c>
      <c r="AL433" s="85" t="s">
        <v>1711</v>
      </c>
      <c r="AM433" s="79" t="s">
        <v>1736</v>
      </c>
      <c r="AN433" s="79" t="b">
        <v>0</v>
      </c>
      <c r="AO433" s="85" t="s">
        <v>1683</v>
      </c>
      <c r="AP433" s="79" t="s">
        <v>176</v>
      </c>
      <c r="AQ433" s="79">
        <v>0</v>
      </c>
      <c r="AR433" s="79">
        <v>0</v>
      </c>
      <c r="AS433" s="79"/>
      <c r="AT433" s="79"/>
      <c r="AU433" s="79"/>
      <c r="AV433" s="79"/>
      <c r="AW433" s="79"/>
      <c r="AX433" s="79"/>
      <c r="AY433" s="79"/>
      <c r="AZ433" s="79"/>
      <c r="BA433">
        <v>23</v>
      </c>
      <c r="BB433" s="78" t="str">
        <f>REPLACE(INDEX(GroupVertices[Group],MATCH(Edges[[#This Row],[Vertex 1]],GroupVertices[Vertex],0)),1,1,"")</f>
        <v>1</v>
      </c>
      <c r="BC433" s="78" t="str">
        <f>REPLACE(INDEX(GroupVertices[Group],MATCH(Edges[[#This Row],[Vertex 2]],GroupVertices[Vertex],0)),1,1,"")</f>
        <v>1</v>
      </c>
      <c r="BD433" s="48">
        <v>1</v>
      </c>
      <c r="BE433" s="49">
        <v>3.125</v>
      </c>
      <c r="BF433" s="48">
        <v>0</v>
      </c>
      <c r="BG433" s="49">
        <v>0</v>
      </c>
      <c r="BH433" s="48">
        <v>0</v>
      </c>
      <c r="BI433" s="49">
        <v>0</v>
      </c>
      <c r="BJ433" s="48">
        <v>31</v>
      </c>
      <c r="BK433" s="49">
        <v>96.875</v>
      </c>
      <c r="BL433" s="48">
        <v>32</v>
      </c>
    </row>
    <row r="434" spans="1:64" ht="15">
      <c r="A434" s="64" t="s">
        <v>354</v>
      </c>
      <c r="B434" s="64" t="s">
        <v>354</v>
      </c>
      <c r="C434" s="65" t="s">
        <v>4083</v>
      </c>
      <c r="D434" s="66">
        <v>10</v>
      </c>
      <c r="E434" s="67" t="s">
        <v>136</v>
      </c>
      <c r="F434" s="68">
        <v>12</v>
      </c>
      <c r="G434" s="65"/>
      <c r="H434" s="69"/>
      <c r="I434" s="70"/>
      <c r="J434" s="70"/>
      <c r="K434" s="34" t="s">
        <v>65</v>
      </c>
      <c r="L434" s="77">
        <v>434</v>
      </c>
      <c r="M434" s="77"/>
      <c r="N434" s="72"/>
      <c r="O434" s="79" t="s">
        <v>176</v>
      </c>
      <c r="P434" s="81">
        <v>43627.708958333336</v>
      </c>
      <c r="Q434" s="79" t="s">
        <v>665</v>
      </c>
      <c r="R434" s="79"/>
      <c r="S434" s="79"/>
      <c r="T434" s="79" t="s">
        <v>745</v>
      </c>
      <c r="U434" s="79"/>
      <c r="V434" s="83" t="s">
        <v>948</v>
      </c>
      <c r="W434" s="81">
        <v>43627.708958333336</v>
      </c>
      <c r="X434" s="83" t="s">
        <v>1313</v>
      </c>
      <c r="Y434" s="79"/>
      <c r="Z434" s="79"/>
      <c r="AA434" s="85" t="s">
        <v>1684</v>
      </c>
      <c r="AB434" s="85" t="s">
        <v>1683</v>
      </c>
      <c r="AC434" s="79" t="b">
        <v>0</v>
      </c>
      <c r="AD434" s="79">
        <v>4</v>
      </c>
      <c r="AE434" s="85" t="s">
        <v>1713</v>
      </c>
      <c r="AF434" s="79" t="b">
        <v>0</v>
      </c>
      <c r="AG434" s="79" t="s">
        <v>1727</v>
      </c>
      <c r="AH434" s="79"/>
      <c r="AI434" s="85" t="s">
        <v>1711</v>
      </c>
      <c r="AJ434" s="79" t="b">
        <v>0</v>
      </c>
      <c r="AK434" s="79">
        <v>0</v>
      </c>
      <c r="AL434" s="85" t="s">
        <v>1711</v>
      </c>
      <c r="AM434" s="79" t="s">
        <v>1736</v>
      </c>
      <c r="AN434" s="79" t="b">
        <v>0</v>
      </c>
      <c r="AO434" s="85" t="s">
        <v>1683</v>
      </c>
      <c r="AP434" s="79" t="s">
        <v>176</v>
      </c>
      <c r="AQ434" s="79">
        <v>0</v>
      </c>
      <c r="AR434" s="79">
        <v>0</v>
      </c>
      <c r="AS434" s="79"/>
      <c r="AT434" s="79"/>
      <c r="AU434" s="79"/>
      <c r="AV434" s="79"/>
      <c r="AW434" s="79"/>
      <c r="AX434" s="79"/>
      <c r="AY434" s="79"/>
      <c r="AZ434" s="79"/>
      <c r="BA434">
        <v>23</v>
      </c>
      <c r="BB434" s="78" t="str">
        <f>REPLACE(INDEX(GroupVertices[Group],MATCH(Edges[[#This Row],[Vertex 1]],GroupVertices[Vertex],0)),1,1,"")</f>
        <v>1</v>
      </c>
      <c r="BC434" s="78" t="str">
        <f>REPLACE(INDEX(GroupVertices[Group],MATCH(Edges[[#This Row],[Vertex 2]],GroupVertices[Vertex],0)),1,1,"")</f>
        <v>1</v>
      </c>
      <c r="BD434" s="48">
        <v>2</v>
      </c>
      <c r="BE434" s="49">
        <v>5.714285714285714</v>
      </c>
      <c r="BF434" s="48">
        <v>0</v>
      </c>
      <c r="BG434" s="49">
        <v>0</v>
      </c>
      <c r="BH434" s="48">
        <v>0</v>
      </c>
      <c r="BI434" s="49">
        <v>0</v>
      </c>
      <c r="BJ434" s="48">
        <v>33</v>
      </c>
      <c r="BK434" s="49">
        <v>94.28571428571429</v>
      </c>
      <c r="BL434" s="48">
        <v>35</v>
      </c>
    </row>
    <row r="435" spans="1:64" ht="15">
      <c r="A435" s="64" t="s">
        <v>354</v>
      </c>
      <c r="B435" s="64" t="s">
        <v>354</v>
      </c>
      <c r="C435" s="65" t="s">
        <v>4083</v>
      </c>
      <c r="D435" s="66">
        <v>10</v>
      </c>
      <c r="E435" s="67" t="s">
        <v>136</v>
      </c>
      <c r="F435" s="68">
        <v>12</v>
      </c>
      <c r="G435" s="65"/>
      <c r="H435" s="69"/>
      <c r="I435" s="70"/>
      <c r="J435" s="70"/>
      <c r="K435" s="34" t="s">
        <v>65</v>
      </c>
      <c r="L435" s="77">
        <v>435</v>
      </c>
      <c r="M435" s="77"/>
      <c r="N435" s="72"/>
      <c r="O435" s="79" t="s">
        <v>176</v>
      </c>
      <c r="P435" s="81">
        <v>43627.71501157407</v>
      </c>
      <c r="Q435" s="79" t="s">
        <v>666</v>
      </c>
      <c r="R435" s="79"/>
      <c r="S435" s="79"/>
      <c r="T435" s="79" t="s">
        <v>745</v>
      </c>
      <c r="U435" s="79"/>
      <c r="V435" s="83" t="s">
        <v>948</v>
      </c>
      <c r="W435" s="81">
        <v>43627.71501157407</v>
      </c>
      <c r="X435" s="83" t="s">
        <v>1314</v>
      </c>
      <c r="Y435" s="79"/>
      <c r="Z435" s="79"/>
      <c r="AA435" s="85" t="s">
        <v>1685</v>
      </c>
      <c r="AB435" s="79"/>
      <c r="AC435" s="79" t="b">
        <v>0</v>
      </c>
      <c r="AD435" s="79">
        <v>6</v>
      </c>
      <c r="AE435" s="85" t="s">
        <v>1711</v>
      </c>
      <c r="AF435" s="79" t="b">
        <v>0</v>
      </c>
      <c r="AG435" s="79" t="s">
        <v>1727</v>
      </c>
      <c r="AH435" s="79"/>
      <c r="AI435" s="85" t="s">
        <v>1711</v>
      </c>
      <c r="AJ435" s="79" t="b">
        <v>0</v>
      </c>
      <c r="AK435" s="79">
        <v>2</v>
      </c>
      <c r="AL435" s="85" t="s">
        <v>1711</v>
      </c>
      <c r="AM435" s="79" t="s">
        <v>1736</v>
      </c>
      <c r="AN435" s="79" t="b">
        <v>0</v>
      </c>
      <c r="AO435" s="85" t="s">
        <v>1685</v>
      </c>
      <c r="AP435" s="79" t="s">
        <v>176</v>
      </c>
      <c r="AQ435" s="79">
        <v>0</v>
      </c>
      <c r="AR435" s="79">
        <v>0</v>
      </c>
      <c r="AS435" s="79"/>
      <c r="AT435" s="79"/>
      <c r="AU435" s="79"/>
      <c r="AV435" s="79"/>
      <c r="AW435" s="79"/>
      <c r="AX435" s="79"/>
      <c r="AY435" s="79"/>
      <c r="AZ435" s="79"/>
      <c r="BA435">
        <v>23</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17</v>
      </c>
      <c r="BK435" s="49">
        <v>100</v>
      </c>
      <c r="BL435" s="48">
        <v>17</v>
      </c>
    </row>
    <row r="436" spans="1:64" ht="15">
      <c r="A436" s="64" t="s">
        <v>354</v>
      </c>
      <c r="B436" s="64" t="s">
        <v>354</v>
      </c>
      <c r="C436" s="65" t="s">
        <v>4083</v>
      </c>
      <c r="D436" s="66">
        <v>10</v>
      </c>
      <c r="E436" s="67" t="s">
        <v>136</v>
      </c>
      <c r="F436" s="68">
        <v>12</v>
      </c>
      <c r="G436" s="65"/>
      <c r="H436" s="69"/>
      <c r="I436" s="70"/>
      <c r="J436" s="70"/>
      <c r="K436" s="34" t="s">
        <v>65</v>
      </c>
      <c r="L436" s="77">
        <v>436</v>
      </c>
      <c r="M436" s="77"/>
      <c r="N436" s="72"/>
      <c r="O436" s="79" t="s">
        <v>176</v>
      </c>
      <c r="P436" s="81">
        <v>43632.47944444444</v>
      </c>
      <c r="Q436" s="79" t="s">
        <v>667</v>
      </c>
      <c r="R436" s="83" t="s">
        <v>687</v>
      </c>
      <c r="S436" s="79" t="s">
        <v>732</v>
      </c>
      <c r="T436" s="79" t="s">
        <v>775</v>
      </c>
      <c r="U436" s="79"/>
      <c r="V436" s="83" t="s">
        <v>948</v>
      </c>
      <c r="W436" s="81">
        <v>43632.47944444444</v>
      </c>
      <c r="X436" s="83" t="s">
        <v>1315</v>
      </c>
      <c r="Y436" s="79"/>
      <c r="Z436" s="79"/>
      <c r="AA436" s="85" t="s">
        <v>1686</v>
      </c>
      <c r="AB436" s="79"/>
      <c r="AC436" s="79" t="b">
        <v>0</v>
      </c>
      <c r="AD436" s="79">
        <v>11</v>
      </c>
      <c r="AE436" s="85" t="s">
        <v>1711</v>
      </c>
      <c r="AF436" s="79" t="b">
        <v>0</v>
      </c>
      <c r="AG436" s="79" t="s">
        <v>1727</v>
      </c>
      <c r="AH436" s="79"/>
      <c r="AI436" s="85" t="s">
        <v>1711</v>
      </c>
      <c r="AJ436" s="79" t="b">
        <v>0</v>
      </c>
      <c r="AK436" s="79">
        <v>4</v>
      </c>
      <c r="AL436" s="85" t="s">
        <v>1711</v>
      </c>
      <c r="AM436" s="79" t="s">
        <v>1746</v>
      </c>
      <c r="AN436" s="79" t="b">
        <v>0</v>
      </c>
      <c r="AO436" s="85" t="s">
        <v>1686</v>
      </c>
      <c r="AP436" s="79" t="s">
        <v>176</v>
      </c>
      <c r="AQ436" s="79">
        <v>0</v>
      </c>
      <c r="AR436" s="79">
        <v>0</v>
      </c>
      <c r="AS436" s="79"/>
      <c r="AT436" s="79"/>
      <c r="AU436" s="79"/>
      <c r="AV436" s="79"/>
      <c r="AW436" s="79"/>
      <c r="AX436" s="79"/>
      <c r="AY436" s="79"/>
      <c r="AZ436" s="79"/>
      <c r="BA436">
        <v>23</v>
      </c>
      <c r="BB436" s="78" t="str">
        <f>REPLACE(INDEX(GroupVertices[Group],MATCH(Edges[[#This Row],[Vertex 1]],GroupVertices[Vertex],0)),1,1,"")</f>
        <v>1</v>
      </c>
      <c r="BC436" s="78" t="str">
        <f>REPLACE(INDEX(GroupVertices[Group],MATCH(Edges[[#This Row],[Vertex 2]],GroupVertices[Vertex],0)),1,1,"")</f>
        <v>1</v>
      </c>
      <c r="BD436" s="48">
        <v>1</v>
      </c>
      <c r="BE436" s="49">
        <v>4.166666666666667</v>
      </c>
      <c r="BF436" s="48">
        <v>0</v>
      </c>
      <c r="BG436" s="49">
        <v>0</v>
      </c>
      <c r="BH436" s="48">
        <v>0</v>
      </c>
      <c r="BI436" s="49">
        <v>0</v>
      </c>
      <c r="BJ436" s="48">
        <v>23</v>
      </c>
      <c r="BK436" s="49">
        <v>95.83333333333333</v>
      </c>
      <c r="BL436" s="48">
        <v>24</v>
      </c>
    </row>
    <row r="437" spans="1:64" ht="15">
      <c r="A437" s="64" t="s">
        <v>354</v>
      </c>
      <c r="B437" s="64" t="s">
        <v>354</v>
      </c>
      <c r="C437" s="65" t="s">
        <v>4083</v>
      </c>
      <c r="D437" s="66">
        <v>10</v>
      </c>
      <c r="E437" s="67" t="s">
        <v>136</v>
      </c>
      <c r="F437" s="68">
        <v>12</v>
      </c>
      <c r="G437" s="65"/>
      <c r="H437" s="69"/>
      <c r="I437" s="70"/>
      <c r="J437" s="70"/>
      <c r="K437" s="34" t="s">
        <v>65</v>
      </c>
      <c r="L437" s="77">
        <v>437</v>
      </c>
      <c r="M437" s="77"/>
      <c r="N437" s="72"/>
      <c r="O437" s="79" t="s">
        <v>176</v>
      </c>
      <c r="P437" s="81">
        <v>43632.85434027778</v>
      </c>
      <c r="Q437" s="79" t="s">
        <v>668</v>
      </c>
      <c r="R437" s="83" t="s">
        <v>687</v>
      </c>
      <c r="S437" s="79" t="s">
        <v>732</v>
      </c>
      <c r="T437" s="79" t="s">
        <v>766</v>
      </c>
      <c r="U437" s="79"/>
      <c r="V437" s="83" t="s">
        <v>948</v>
      </c>
      <c r="W437" s="81">
        <v>43632.85434027778</v>
      </c>
      <c r="X437" s="83" t="s">
        <v>1316</v>
      </c>
      <c r="Y437" s="79"/>
      <c r="Z437" s="79"/>
      <c r="AA437" s="85" t="s">
        <v>1687</v>
      </c>
      <c r="AB437" s="79"/>
      <c r="AC437" s="79" t="b">
        <v>0</v>
      </c>
      <c r="AD437" s="79">
        <v>1</v>
      </c>
      <c r="AE437" s="85" t="s">
        <v>1711</v>
      </c>
      <c r="AF437" s="79" t="b">
        <v>0</v>
      </c>
      <c r="AG437" s="79" t="s">
        <v>1727</v>
      </c>
      <c r="AH437" s="79"/>
      <c r="AI437" s="85" t="s">
        <v>1711</v>
      </c>
      <c r="AJ437" s="79" t="b">
        <v>0</v>
      </c>
      <c r="AK437" s="79">
        <v>0</v>
      </c>
      <c r="AL437" s="85" t="s">
        <v>1711</v>
      </c>
      <c r="AM437" s="79" t="s">
        <v>1746</v>
      </c>
      <c r="AN437" s="79" t="b">
        <v>0</v>
      </c>
      <c r="AO437" s="85" t="s">
        <v>1687</v>
      </c>
      <c r="AP437" s="79" t="s">
        <v>176</v>
      </c>
      <c r="AQ437" s="79">
        <v>0</v>
      </c>
      <c r="AR437" s="79">
        <v>0</v>
      </c>
      <c r="AS437" s="79"/>
      <c r="AT437" s="79"/>
      <c r="AU437" s="79"/>
      <c r="AV437" s="79"/>
      <c r="AW437" s="79"/>
      <c r="AX437" s="79"/>
      <c r="AY437" s="79"/>
      <c r="AZ437" s="79"/>
      <c r="BA437">
        <v>23</v>
      </c>
      <c r="BB437" s="78" t="str">
        <f>REPLACE(INDEX(GroupVertices[Group],MATCH(Edges[[#This Row],[Vertex 1]],GroupVertices[Vertex],0)),1,1,"")</f>
        <v>1</v>
      </c>
      <c r="BC437" s="78" t="str">
        <f>REPLACE(INDEX(GroupVertices[Group],MATCH(Edges[[#This Row],[Vertex 2]],GroupVertices[Vertex],0)),1,1,"")</f>
        <v>1</v>
      </c>
      <c r="BD437" s="48">
        <v>0</v>
      </c>
      <c r="BE437" s="49">
        <v>0</v>
      </c>
      <c r="BF437" s="48">
        <v>1</v>
      </c>
      <c r="BG437" s="49">
        <v>5.2631578947368425</v>
      </c>
      <c r="BH437" s="48">
        <v>0</v>
      </c>
      <c r="BI437" s="49">
        <v>0</v>
      </c>
      <c r="BJ437" s="48">
        <v>18</v>
      </c>
      <c r="BK437" s="49">
        <v>94.73684210526316</v>
      </c>
      <c r="BL437" s="48">
        <v>19</v>
      </c>
    </row>
    <row r="438" spans="1:64" ht="15">
      <c r="A438" s="64" t="s">
        <v>354</v>
      </c>
      <c r="B438" s="64" t="s">
        <v>354</v>
      </c>
      <c r="C438" s="65" t="s">
        <v>4083</v>
      </c>
      <c r="D438" s="66">
        <v>10</v>
      </c>
      <c r="E438" s="67" t="s">
        <v>136</v>
      </c>
      <c r="F438" s="68">
        <v>12</v>
      </c>
      <c r="G438" s="65"/>
      <c r="H438" s="69"/>
      <c r="I438" s="70"/>
      <c r="J438" s="70"/>
      <c r="K438" s="34" t="s">
        <v>65</v>
      </c>
      <c r="L438" s="77">
        <v>438</v>
      </c>
      <c r="M438" s="77"/>
      <c r="N438" s="72"/>
      <c r="O438" s="79" t="s">
        <v>176</v>
      </c>
      <c r="P438" s="81">
        <v>43633.18765046296</v>
      </c>
      <c r="Q438" s="79" t="s">
        <v>669</v>
      </c>
      <c r="R438" s="83" t="s">
        <v>687</v>
      </c>
      <c r="S438" s="79" t="s">
        <v>732</v>
      </c>
      <c r="T438" s="79" t="s">
        <v>775</v>
      </c>
      <c r="U438" s="79"/>
      <c r="V438" s="83" t="s">
        <v>948</v>
      </c>
      <c r="W438" s="81">
        <v>43633.18765046296</v>
      </c>
      <c r="X438" s="83" t="s">
        <v>1317</v>
      </c>
      <c r="Y438" s="79"/>
      <c r="Z438" s="79"/>
      <c r="AA438" s="85" t="s">
        <v>1688</v>
      </c>
      <c r="AB438" s="79"/>
      <c r="AC438" s="79" t="b">
        <v>0</v>
      </c>
      <c r="AD438" s="79">
        <v>10</v>
      </c>
      <c r="AE438" s="85" t="s">
        <v>1711</v>
      </c>
      <c r="AF438" s="79" t="b">
        <v>0</v>
      </c>
      <c r="AG438" s="79" t="s">
        <v>1727</v>
      </c>
      <c r="AH438" s="79"/>
      <c r="AI438" s="85" t="s">
        <v>1711</v>
      </c>
      <c r="AJ438" s="79" t="b">
        <v>0</v>
      </c>
      <c r="AK438" s="79">
        <v>2</v>
      </c>
      <c r="AL438" s="85" t="s">
        <v>1711</v>
      </c>
      <c r="AM438" s="79" t="s">
        <v>1746</v>
      </c>
      <c r="AN438" s="79" t="b">
        <v>0</v>
      </c>
      <c r="AO438" s="85" t="s">
        <v>1688</v>
      </c>
      <c r="AP438" s="79" t="s">
        <v>176</v>
      </c>
      <c r="AQ438" s="79">
        <v>0</v>
      </c>
      <c r="AR438" s="79">
        <v>0</v>
      </c>
      <c r="AS438" s="79"/>
      <c r="AT438" s="79"/>
      <c r="AU438" s="79"/>
      <c r="AV438" s="79"/>
      <c r="AW438" s="79"/>
      <c r="AX438" s="79"/>
      <c r="AY438" s="79"/>
      <c r="AZ438" s="79"/>
      <c r="BA438">
        <v>23</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25</v>
      </c>
      <c r="BK438" s="49">
        <v>100</v>
      </c>
      <c r="BL438" s="48">
        <v>25</v>
      </c>
    </row>
    <row r="439" spans="1:64" ht="15">
      <c r="A439" s="64" t="s">
        <v>354</v>
      </c>
      <c r="B439" s="64" t="s">
        <v>354</v>
      </c>
      <c r="C439" s="65" t="s">
        <v>4083</v>
      </c>
      <c r="D439" s="66">
        <v>10</v>
      </c>
      <c r="E439" s="67" t="s">
        <v>136</v>
      </c>
      <c r="F439" s="68">
        <v>12</v>
      </c>
      <c r="G439" s="65"/>
      <c r="H439" s="69"/>
      <c r="I439" s="70"/>
      <c r="J439" s="70"/>
      <c r="K439" s="34" t="s">
        <v>65</v>
      </c>
      <c r="L439" s="77">
        <v>439</v>
      </c>
      <c r="M439" s="77"/>
      <c r="N439" s="72"/>
      <c r="O439" s="79" t="s">
        <v>176</v>
      </c>
      <c r="P439" s="81">
        <v>43634.468877314815</v>
      </c>
      <c r="Q439" s="79" t="s">
        <v>670</v>
      </c>
      <c r="R439" s="83" t="s">
        <v>691</v>
      </c>
      <c r="S439" s="79" t="s">
        <v>732</v>
      </c>
      <c r="T439" s="79" t="s">
        <v>775</v>
      </c>
      <c r="U439" s="79"/>
      <c r="V439" s="83" t="s">
        <v>948</v>
      </c>
      <c r="W439" s="81">
        <v>43634.468877314815</v>
      </c>
      <c r="X439" s="83" t="s">
        <v>1318</v>
      </c>
      <c r="Y439" s="79"/>
      <c r="Z439" s="79"/>
      <c r="AA439" s="85" t="s">
        <v>1689</v>
      </c>
      <c r="AB439" s="79"/>
      <c r="AC439" s="79" t="b">
        <v>0</v>
      </c>
      <c r="AD439" s="79">
        <v>13</v>
      </c>
      <c r="AE439" s="85" t="s">
        <v>1711</v>
      </c>
      <c r="AF439" s="79" t="b">
        <v>0</v>
      </c>
      <c r="AG439" s="79" t="s">
        <v>1727</v>
      </c>
      <c r="AH439" s="79"/>
      <c r="AI439" s="85" t="s">
        <v>1711</v>
      </c>
      <c r="AJ439" s="79" t="b">
        <v>0</v>
      </c>
      <c r="AK439" s="79">
        <v>8</v>
      </c>
      <c r="AL439" s="85" t="s">
        <v>1711</v>
      </c>
      <c r="AM439" s="79" t="s">
        <v>1746</v>
      </c>
      <c r="AN439" s="79" t="b">
        <v>0</v>
      </c>
      <c r="AO439" s="85" t="s">
        <v>1689</v>
      </c>
      <c r="AP439" s="79" t="s">
        <v>176</v>
      </c>
      <c r="AQ439" s="79">
        <v>0</v>
      </c>
      <c r="AR439" s="79">
        <v>0</v>
      </c>
      <c r="AS439" s="79"/>
      <c r="AT439" s="79"/>
      <c r="AU439" s="79"/>
      <c r="AV439" s="79"/>
      <c r="AW439" s="79"/>
      <c r="AX439" s="79"/>
      <c r="AY439" s="79"/>
      <c r="AZ439" s="79"/>
      <c r="BA439">
        <v>23</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25</v>
      </c>
      <c r="BK439" s="49">
        <v>100</v>
      </c>
      <c r="BL439" s="48">
        <v>25</v>
      </c>
    </row>
    <row r="440" spans="1:64" ht="15">
      <c r="A440" s="64" t="s">
        <v>354</v>
      </c>
      <c r="B440" s="64" t="s">
        <v>354</v>
      </c>
      <c r="C440" s="65" t="s">
        <v>4083</v>
      </c>
      <c r="D440" s="66">
        <v>10</v>
      </c>
      <c r="E440" s="67" t="s">
        <v>136</v>
      </c>
      <c r="F440" s="68">
        <v>12</v>
      </c>
      <c r="G440" s="65"/>
      <c r="H440" s="69"/>
      <c r="I440" s="70"/>
      <c r="J440" s="70"/>
      <c r="K440" s="34" t="s">
        <v>65</v>
      </c>
      <c r="L440" s="77">
        <v>440</v>
      </c>
      <c r="M440" s="77"/>
      <c r="N440" s="72"/>
      <c r="O440" s="79" t="s">
        <v>176</v>
      </c>
      <c r="P440" s="81">
        <v>43634.802256944444</v>
      </c>
      <c r="Q440" s="79" t="s">
        <v>671</v>
      </c>
      <c r="R440" s="83" t="s">
        <v>691</v>
      </c>
      <c r="S440" s="79" t="s">
        <v>732</v>
      </c>
      <c r="T440" s="79" t="s">
        <v>775</v>
      </c>
      <c r="U440" s="79"/>
      <c r="V440" s="83" t="s">
        <v>948</v>
      </c>
      <c r="W440" s="81">
        <v>43634.802256944444</v>
      </c>
      <c r="X440" s="83" t="s">
        <v>1319</v>
      </c>
      <c r="Y440" s="79"/>
      <c r="Z440" s="79"/>
      <c r="AA440" s="85" t="s">
        <v>1690</v>
      </c>
      <c r="AB440" s="79"/>
      <c r="AC440" s="79" t="b">
        <v>0</v>
      </c>
      <c r="AD440" s="79">
        <v>7</v>
      </c>
      <c r="AE440" s="85" t="s">
        <v>1711</v>
      </c>
      <c r="AF440" s="79" t="b">
        <v>0</v>
      </c>
      <c r="AG440" s="79" t="s">
        <v>1727</v>
      </c>
      <c r="AH440" s="79"/>
      <c r="AI440" s="85" t="s">
        <v>1711</v>
      </c>
      <c r="AJ440" s="79" t="b">
        <v>0</v>
      </c>
      <c r="AK440" s="79">
        <v>3</v>
      </c>
      <c r="AL440" s="85" t="s">
        <v>1711</v>
      </c>
      <c r="AM440" s="79" t="s">
        <v>1746</v>
      </c>
      <c r="AN440" s="79" t="b">
        <v>0</v>
      </c>
      <c r="AO440" s="85" t="s">
        <v>1690</v>
      </c>
      <c r="AP440" s="79" t="s">
        <v>176</v>
      </c>
      <c r="AQ440" s="79">
        <v>0</v>
      </c>
      <c r="AR440" s="79">
        <v>0</v>
      </c>
      <c r="AS440" s="79"/>
      <c r="AT440" s="79"/>
      <c r="AU440" s="79"/>
      <c r="AV440" s="79"/>
      <c r="AW440" s="79"/>
      <c r="AX440" s="79"/>
      <c r="AY440" s="79"/>
      <c r="AZ440" s="79"/>
      <c r="BA440">
        <v>23</v>
      </c>
      <c r="BB440" s="78" t="str">
        <f>REPLACE(INDEX(GroupVertices[Group],MATCH(Edges[[#This Row],[Vertex 1]],GroupVertices[Vertex],0)),1,1,"")</f>
        <v>1</v>
      </c>
      <c r="BC440" s="78" t="str">
        <f>REPLACE(INDEX(GroupVertices[Group],MATCH(Edges[[#This Row],[Vertex 2]],GroupVertices[Vertex],0)),1,1,"")</f>
        <v>1</v>
      </c>
      <c r="BD440" s="48">
        <v>1</v>
      </c>
      <c r="BE440" s="49">
        <v>5.2631578947368425</v>
      </c>
      <c r="BF440" s="48">
        <v>0</v>
      </c>
      <c r="BG440" s="49">
        <v>0</v>
      </c>
      <c r="BH440" s="48">
        <v>0</v>
      </c>
      <c r="BI440" s="49">
        <v>0</v>
      </c>
      <c r="BJ440" s="48">
        <v>18</v>
      </c>
      <c r="BK440" s="49">
        <v>94.73684210526316</v>
      </c>
      <c r="BL440" s="48">
        <v>19</v>
      </c>
    </row>
    <row r="441" spans="1:64" ht="15">
      <c r="A441" s="64" t="s">
        <v>354</v>
      </c>
      <c r="B441" s="64" t="s">
        <v>354</v>
      </c>
      <c r="C441" s="65" t="s">
        <v>4083</v>
      </c>
      <c r="D441" s="66">
        <v>10</v>
      </c>
      <c r="E441" s="67" t="s">
        <v>136</v>
      </c>
      <c r="F441" s="68">
        <v>12</v>
      </c>
      <c r="G441" s="65"/>
      <c r="H441" s="69"/>
      <c r="I441" s="70"/>
      <c r="J441" s="70"/>
      <c r="K441" s="34" t="s">
        <v>65</v>
      </c>
      <c r="L441" s="77">
        <v>441</v>
      </c>
      <c r="M441" s="77"/>
      <c r="N441" s="72"/>
      <c r="O441" s="79" t="s">
        <v>176</v>
      </c>
      <c r="P441" s="81">
        <v>43634.97943287037</v>
      </c>
      <c r="Q441" s="79" t="s">
        <v>667</v>
      </c>
      <c r="R441" s="83" t="s">
        <v>687</v>
      </c>
      <c r="S441" s="79" t="s">
        <v>732</v>
      </c>
      <c r="T441" s="79" t="s">
        <v>775</v>
      </c>
      <c r="U441" s="79"/>
      <c r="V441" s="83" t="s">
        <v>948</v>
      </c>
      <c r="W441" s="81">
        <v>43634.97943287037</v>
      </c>
      <c r="X441" s="83" t="s">
        <v>1320</v>
      </c>
      <c r="Y441" s="79"/>
      <c r="Z441" s="79"/>
      <c r="AA441" s="85" t="s">
        <v>1691</v>
      </c>
      <c r="AB441" s="79"/>
      <c r="AC441" s="79" t="b">
        <v>0</v>
      </c>
      <c r="AD441" s="79">
        <v>5</v>
      </c>
      <c r="AE441" s="85" t="s">
        <v>1711</v>
      </c>
      <c r="AF441" s="79" t="b">
        <v>0</v>
      </c>
      <c r="AG441" s="79" t="s">
        <v>1727</v>
      </c>
      <c r="AH441" s="79"/>
      <c r="AI441" s="85" t="s">
        <v>1711</v>
      </c>
      <c r="AJ441" s="79" t="b">
        <v>0</v>
      </c>
      <c r="AK441" s="79">
        <v>1</v>
      </c>
      <c r="AL441" s="85" t="s">
        <v>1711</v>
      </c>
      <c r="AM441" s="79" t="s">
        <v>1746</v>
      </c>
      <c r="AN441" s="79" t="b">
        <v>0</v>
      </c>
      <c r="AO441" s="85" t="s">
        <v>1691</v>
      </c>
      <c r="AP441" s="79" t="s">
        <v>176</v>
      </c>
      <c r="AQ441" s="79">
        <v>0</v>
      </c>
      <c r="AR441" s="79">
        <v>0</v>
      </c>
      <c r="AS441" s="79"/>
      <c r="AT441" s="79"/>
      <c r="AU441" s="79"/>
      <c r="AV441" s="79"/>
      <c r="AW441" s="79"/>
      <c r="AX441" s="79"/>
      <c r="AY441" s="79"/>
      <c r="AZ441" s="79"/>
      <c r="BA441">
        <v>23</v>
      </c>
      <c r="BB441" s="78" t="str">
        <f>REPLACE(INDEX(GroupVertices[Group],MATCH(Edges[[#This Row],[Vertex 1]],GroupVertices[Vertex],0)),1,1,"")</f>
        <v>1</v>
      </c>
      <c r="BC441" s="78" t="str">
        <f>REPLACE(INDEX(GroupVertices[Group],MATCH(Edges[[#This Row],[Vertex 2]],GroupVertices[Vertex],0)),1,1,"")</f>
        <v>1</v>
      </c>
      <c r="BD441" s="48">
        <v>1</v>
      </c>
      <c r="BE441" s="49">
        <v>4.166666666666667</v>
      </c>
      <c r="BF441" s="48">
        <v>0</v>
      </c>
      <c r="BG441" s="49">
        <v>0</v>
      </c>
      <c r="BH441" s="48">
        <v>0</v>
      </c>
      <c r="BI441" s="49">
        <v>0</v>
      </c>
      <c r="BJ441" s="48">
        <v>23</v>
      </c>
      <c r="BK441" s="49">
        <v>95.83333333333333</v>
      </c>
      <c r="BL441" s="48">
        <v>24</v>
      </c>
    </row>
    <row r="442" spans="1:64" ht="15">
      <c r="A442" s="64" t="s">
        <v>354</v>
      </c>
      <c r="B442" s="64" t="s">
        <v>354</v>
      </c>
      <c r="C442" s="65" t="s">
        <v>4083</v>
      </c>
      <c r="D442" s="66">
        <v>10</v>
      </c>
      <c r="E442" s="67" t="s">
        <v>136</v>
      </c>
      <c r="F442" s="68">
        <v>12</v>
      </c>
      <c r="G442" s="65"/>
      <c r="H442" s="69"/>
      <c r="I442" s="70"/>
      <c r="J442" s="70"/>
      <c r="K442" s="34" t="s">
        <v>65</v>
      </c>
      <c r="L442" s="77">
        <v>442</v>
      </c>
      <c r="M442" s="77"/>
      <c r="N442" s="72"/>
      <c r="O442" s="79" t="s">
        <v>176</v>
      </c>
      <c r="P442" s="81">
        <v>43635.177152777775</v>
      </c>
      <c r="Q442" s="79" t="s">
        <v>672</v>
      </c>
      <c r="R442" s="83" t="s">
        <v>691</v>
      </c>
      <c r="S442" s="79" t="s">
        <v>732</v>
      </c>
      <c r="T442" s="79" t="s">
        <v>775</v>
      </c>
      <c r="U442" s="79"/>
      <c r="V442" s="83" t="s">
        <v>948</v>
      </c>
      <c r="W442" s="81">
        <v>43635.177152777775</v>
      </c>
      <c r="X442" s="83" t="s">
        <v>1321</v>
      </c>
      <c r="Y442" s="79"/>
      <c r="Z442" s="79"/>
      <c r="AA442" s="85" t="s">
        <v>1692</v>
      </c>
      <c r="AB442" s="79"/>
      <c r="AC442" s="79" t="b">
        <v>0</v>
      </c>
      <c r="AD442" s="79">
        <v>11</v>
      </c>
      <c r="AE442" s="85" t="s">
        <v>1711</v>
      </c>
      <c r="AF442" s="79" t="b">
        <v>0</v>
      </c>
      <c r="AG442" s="79" t="s">
        <v>1727</v>
      </c>
      <c r="AH442" s="79"/>
      <c r="AI442" s="85" t="s">
        <v>1711</v>
      </c>
      <c r="AJ442" s="79" t="b">
        <v>0</v>
      </c>
      <c r="AK442" s="79">
        <v>1</v>
      </c>
      <c r="AL442" s="85" t="s">
        <v>1711</v>
      </c>
      <c r="AM442" s="79" t="s">
        <v>1746</v>
      </c>
      <c r="AN442" s="79" t="b">
        <v>0</v>
      </c>
      <c r="AO442" s="85" t="s">
        <v>1692</v>
      </c>
      <c r="AP442" s="79" t="s">
        <v>176</v>
      </c>
      <c r="AQ442" s="79">
        <v>0</v>
      </c>
      <c r="AR442" s="79">
        <v>0</v>
      </c>
      <c r="AS442" s="79"/>
      <c r="AT442" s="79"/>
      <c r="AU442" s="79"/>
      <c r="AV442" s="79"/>
      <c r="AW442" s="79"/>
      <c r="AX442" s="79"/>
      <c r="AY442" s="79"/>
      <c r="AZ442" s="79"/>
      <c r="BA442">
        <v>23</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22</v>
      </c>
      <c r="BK442" s="49">
        <v>100</v>
      </c>
      <c r="BL442" s="48">
        <v>22</v>
      </c>
    </row>
    <row r="443" spans="1:64" ht="15">
      <c r="A443" s="64" t="s">
        <v>354</v>
      </c>
      <c r="B443" s="64" t="s">
        <v>354</v>
      </c>
      <c r="C443" s="65" t="s">
        <v>4083</v>
      </c>
      <c r="D443" s="66">
        <v>10</v>
      </c>
      <c r="E443" s="67" t="s">
        <v>136</v>
      </c>
      <c r="F443" s="68">
        <v>12</v>
      </c>
      <c r="G443" s="65"/>
      <c r="H443" s="69"/>
      <c r="I443" s="70"/>
      <c r="J443" s="70"/>
      <c r="K443" s="34" t="s">
        <v>65</v>
      </c>
      <c r="L443" s="77">
        <v>443</v>
      </c>
      <c r="M443" s="77"/>
      <c r="N443" s="72"/>
      <c r="O443" s="79" t="s">
        <v>176</v>
      </c>
      <c r="P443" s="81">
        <v>43636.646516203706</v>
      </c>
      <c r="Q443" s="79" t="s">
        <v>668</v>
      </c>
      <c r="R443" s="83" t="s">
        <v>687</v>
      </c>
      <c r="S443" s="79" t="s">
        <v>732</v>
      </c>
      <c r="T443" s="79" t="s">
        <v>766</v>
      </c>
      <c r="U443" s="79"/>
      <c r="V443" s="83" t="s">
        <v>948</v>
      </c>
      <c r="W443" s="81">
        <v>43636.646516203706</v>
      </c>
      <c r="X443" s="83" t="s">
        <v>1322</v>
      </c>
      <c r="Y443" s="79"/>
      <c r="Z443" s="79"/>
      <c r="AA443" s="85" t="s">
        <v>1693</v>
      </c>
      <c r="AB443" s="79"/>
      <c r="AC443" s="79" t="b">
        <v>0</v>
      </c>
      <c r="AD443" s="79">
        <v>15</v>
      </c>
      <c r="AE443" s="85" t="s">
        <v>1711</v>
      </c>
      <c r="AF443" s="79" t="b">
        <v>0</v>
      </c>
      <c r="AG443" s="79" t="s">
        <v>1727</v>
      </c>
      <c r="AH443" s="79"/>
      <c r="AI443" s="85" t="s">
        <v>1711</v>
      </c>
      <c r="AJ443" s="79" t="b">
        <v>0</v>
      </c>
      <c r="AK443" s="79">
        <v>5</v>
      </c>
      <c r="AL443" s="85" t="s">
        <v>1711</v>
      </c>
      <c r="AM443" s="79" t="s">
        <v>1746</v>
      </c>
      <c r="AN443" s="79" t="b">
        <v>0</v>
      </c>
      <c r="AO443" s="85" t="s">
        <v>1693</v>
      </c>
      <c r="AP443" s="79" t="s">
        <v>176</v>
      </c>
      <c r="AQ443" s="79">
        <v>0</v>
      </c>
      <c r="AR443" s="79">
        <v>0</v>
      </c>
      <c r="AS443" s="79"/>
      <c r="AT443" s="79"/>
      <c r="AU443" s="79"/>
      <c r="AV443" s="79"/>
      <c r="AW443" s="79"/>
      <c r="AX443" s="79"/>
      <c r="AY443" s="79"/>
      <c r="AZ443" s="79"/>
      <c r="BA443">
        <v>23</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5.2631578947368425</v>
      </c>
      <c r="BH443" s="48">
        <v>0</v>
      </c>
      <c r="BI443" s="49">
        <v>0</v>
      </c>
      <c r="BJ443" s="48">
        <v>18</v>
      </c>
      <c r="BK443" s="49">
        <v>94.73684210526316</v>
      </c>
      <c r="BL443" s="48">
        <v>19</v>
      </c>
    </row>
    <row r="444" spans="1:64" ht="15">
      <c r="A444" s="64" t="s">
        <v>354</v>
      </c>
      <c r="B444" s="64" t="s">
        <v>354</v>
      </c>
      <c r="C444" s="65" t="s">
        <v>4083</v>
      </c>
      <c r="D444" s="66">
        <v>10</v>
      </c>
      <c r="E444" s="67" t="s">
        <v>136</v>
      </c>
      <c r="F444" s="68">
        <v>12</v>
      </c>
      <c r="G444" s="65"/>
      <c r="H444" s="69"/>
      <c r="I444" s="70"/>
      <c r="J444" s="70"/>
      <c r="K444" s="34" t="s">
        <v>65</v>
      </c>
      <c r="L444" s="77">
        <v>444</v>
      </c>
      <c r="M444" s="77"/>
      <c r="N444" s="72"/>
      <c r="O444" s="79" t="s">
        <v>176</v>
      </c>
      <c r="P444" s="81">
        <v>43636.96885416667</v>
      </c>
      <c r="Q444" s="79" t="s">
        <v>670</v>
      </c>
      <c r="R444" s="83" t="s">
        <v>691</v>
      </c>
      <c r="S444" s="79" t="s">
        <v>732</v>
      </c>
      <c r="T444" s="79" t="s">
        <v>775</v>
      </c>
      <c r="U444" s="79"/>
      <c r="V444" s="83" t="s">
        <v>948</v>
      </c>
      <c r="W444" s="81">
        <v>43636.96885416667</v>
      </c>
      <c r="X444" s="83" t="s">
        <v>1323</v>
      </c>
      <c r="Y444" s="79"/>
      <c r="Z444" s="79"/>
      <c r="AA444" s="85" t="s">
        <v>1694</v>
      </c>
      <c r="AB444" s="79"/>
      <c r="AC444" s="79" t="b">
        <v>0</v>
      </c>
      <c r="AD444" s="79">
        <v>11</v>
      </c>
      <c r="AE444" s="85" t="s">
        <v>1711</v>
      </c>
      <c r="AF444" s="79" t="b">
        <v>0</v>
      </c>
      <c r="AG444" s="79" t="s">
        <v>1727</v>
      </c>
      <c r="AH444" s="79"/>
      <c r="AI444" s="85" t="s">
        <v>1711</v>
      </c>
      <c r="AJ444" s="79" t="b">
        <v>0</v>
      </c>
      <c r="AK444" s="79">
        <v>8</v>
      </c>
      <c r="AL444" s="85" t="s">
        <v>1711</v>
      </c>
      <c r="AM444" s="79" t="s">
        <v>1746</v>
      </c>
      <c r="AN444" s="79" t="b">
        <v>0</v>
      </c>
      <c r="AO444" s="85" t="s">
        <v>1694</v>
      </c>
      <c r="AP444" s="79" t="s">
        <v>176</v>
      </c>
      <c r="AQ444" s="79">
        <v>0</v>
      </c>
      <c r="AR444" s="79">
        <v>0</v>
      </c>
      <c r="AS444" s="79"/>
      <c r="AT444" s="79"/>
      <c r="AU444" s="79"/>
      <c r="AV444" s="79"/>
      <c r="AW444" s="79"/>
      <c r="AX444" s="79"/>
      <c r="AY444" s="79"/>
      <c r="AZ444" s="79"/>
      <c r="BA444">
        <v>23</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25</v>
      </c>
      <c r="BK444" s="49">
        <v>100</v>
      </c>
      <c r="BL444" s="48">
        <v>25</v>
      </c>
    </row>
    <row r="445" spans="1:64" ht="15">
      <c r="A445" s="64" t="s">
        <v>354</v>
      </c>
      <c r="B445" s="64" t="s">
        <v>354</v>
      </c>
      <c r="C445" s="65" t="s">
        <v>4083</v>
      </c>
      <c r="D445" s="66">
        <v>10</v>
      </c>
      <c r="E445" s="67" t="s">
        <v>136</v>
      </c>
      <c r="F445" s="68">
        <v>12</v>
      </c>
      <c r="G445" s="65"/>
      <c r="H445" s="69"/>
      <c r="I445" s="70"/>
      <c r="J445" s="70"/>
      <c r="K445" s="34" t="s">
        <v>65</v>
      </c>
      <c r="L445" s="77">
        <v>445</v>
      </c>
      <c r="M445" s="77"/>
      <c r="N445" s="72"/>
      <c r="O445" s="79" t="s">
        <v>176</v>
      </c>
      <c r="P445" s="81">
        <v>43638.35439814815</v>
      </c>
      <c r="Q445" s="79" t="s">
        <v>671</v>
      </c>
      <c r="R445" s="83" t="s">
        <v>691</v>
      </c>
      <c r="S445" s="79" t="s">
        <v>732</v>
      </c>
      <c r="T445" s="79" t="s">
        <v>775</v>
      </c>
      <c r="U445" s="79"/>
      <c r="V445" s="83" t="s">
        <v>948</v>
      </c>
      <c r="W445" s="81">
        <v>43638.35439814815</v>
      </c>
      <c r="X445" s="83" t="s">
        <v>1324</v>
      </c>
      <c r="Y445" s="79"/>
      <c r="Z445" s="79"/>
      <c r="AA445" s="85" t="s">
        <v>1695</v>
      </c>
      <c r="AB445" s="79"/>
      <c r="AC445" s="79" t="b">
        <v>0</v>
      </c>
      <c r="AD445" s="79">
        <v>4</v>
      </c>
      <c r="AE445" s="85" t="s">
        <v>1711</v>
      </c>
      <c r="AF445" s="79" t="b">
        <v>0</v>
      </c>
      <c r="AG445" s="79" t="s">
        <v>1727</v>
      </c>
      <c r="AH445" s="79"/>
      <c r="AI445" s="85" t="s">
        <v>1711</v>
      </c>
      <c r="AJ445" s="79" t="b">
        <v>0</v>
      </c>
      <c r="AK445" s="79">
        <v>1</v>
      </c>
      <c r="AL445" s="85" t="s">
        <v>1711</v>
      </c>
      <c r="AM445" s="79" t="s">
        <v>1746</v>
      </c>
      <c r="AN445" s="79" t="b">
        <v>0</v>
      </c>
      <c r="AO445" s="85" t="s">
        <v>1695</v>
      </c>
      <c r="AP445" s="79" t="s">
        <v>176</v>
      </c>
      <c r="AQ445" s="79">
        <v>0</v>
      </c>
      <c r="AR445" s="79">
        <v>0</v>
      </c>
      <c r="AS445" s="79"/>
      <c r="AT445" s="79"/>
      <c r="AU445" s="79"/>
      <c r="AV445" s="79"/>
      <c r="AW445" s="79"/>
      <c r="AX445" s="79"/>
      <c r="AY445" s="79"/>
      <c r="AZ445" s="79"/>
      <c r="BA445">
        <v>23</v>
      </c>
      <c r="BB445" s="78" t="str">
        <f>REPLACE(INDEX(GroupVertices[Group],MATCH(Edges[[#This Row],[Vertex 1]],GroupVertices[Vertex],0)),1,1,"")</f>
        <v>1</v>
      </c>
      <c r="BC445" s="78" t="str">
        <f>REPLACE(INDEX(GroupVertices[Group],MATCH(Edges[[#This Row],[Vertex 2]],GroupVertices[Vertex],0)),1,1,"")</f>
        <v>1</v>
      </c>
      <c r="BD445" s="48">
        <v>1</v>
      </c>
      <c r="BE445" s="49">
        <v>5.2631578947368425</v>
      </c>
      <c r="BF445" s="48">
        <v>0</v>
      </c>
      <c r="BG445" s="49">
        <v>0</v>
      </c>
      <c r="BH445" s="48">
        <v>0</v>
      </c>
      <c r="BI445" s="49">
        <v>0</v>
      </c>
      <c r="BJ445" s="48">
        <v>18</v>
      </c>
      <c r="BK445" s="49">
        <v>94.73684210526316</v>
      </c>
      <c r="BL445" s="48">
        <v>19</v>
      </c>
    </row>
    <row r="446" spans="1:64" ht="15">
      <c r="A446" s="64" t="s">
        <v>363</v>
      </c>
      <c r="B446" s="64" t="s">
        <v>354</v>
      </c>
      <c r="C446" s="65" t="s">
        <v>4076</v>
      </c>
      <c r="D446" s="66">
        <v>3</v>
      </c>
      <c r="E446" s="67" t="s">
        <v>132</v>
      </c>
      <c r="F446" s="68">
        <v>35</v>
      </c>
      <c r="G446" s="65"/>
      <c r="H446" s="69"/>
      <c r="I446" s="70"/>
      <c r="J446" s="70"/>
      <c r="K446" s="34" t="s">
        <v>65</v>
      </c>
      <c r="L446" s="77">
        <v>446</v>
      </c>
      <c r="M446" s="77"/>
      <c r="N446" s="72"/>
      <c r="O446" s="79" t="s">
        <v>378</v>
      </c>
      <c r="P446" s="81">
        <v>43639.25703703704</v>
      </c>
      <c r="Q446" s="79" t="s">
        <v>499</v>
      </c>
      <c r="R446" s="79"/>
      <c r="S446" s="79"/>
      <c r="T446" s="79"/>
      <c r="U446" s="79"/>
      <c r="V446" s="83" t="s">
        <v>955</v>
      </c>
      <c r="W446" s="81">
        <v>43639.25703703704</v>
      </c>
      <c r="X446" s="83" t="s">
        <v>1325</v>
      </c>
      <c r="Y446" s="79"/>
      <c r="Z446" s="79"/>
      <c r="AA446" s="85" t="s">
        <v>1696</v>
      </c>
      <c r="AB446" s="79"/>
      <c r="AC446" s="79" t="b">
        <v>0</v>
      </c>
      <c r="AD446" s="79">
        <v>0</v>
      </c>
      <c r="AE446" s="85" t="s">
        <v>1711</v>
      </c>
      <c r="AF446" s="79" t="b">
        <v>0</v>
      </c>
      <c r="AG446" s="79" t="s">
        <v>1727</v>
      </c>
      <c r="AH446" s="79"/>
      <c r="AI446" s="85" t="s">
        <v>1711</v>
      </c>
      <c r="AJ446" s="79" t="b">
        <v>0</v>
      </c>
      <c r="AK446" s="79">
        <v>16</v>
      </c>
      <c r="AL446" s="85" t="s">
        <v>1694</v>
      </c>
      <c r="AM446" s="79" t="s">
        <v>1739</v>
      </c>
      <c r="AN446" s="79" t="b">
        <v>0</v>
      </c>
      <c r="AO446" s="85" t="s">
        <v>1694</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5</v>
      </c>
      <c r="BC446" s="78" t="str">
        <f>REPLACE(INDEX(GroupVertices[Group],MATCH(Edges[[#This Row],[Vertex 2]],GroupVertices[Vertex],0)),1,1,"")</f>
        <v>1</v>
      </c>
      <c r="BD446" s="48">
        <v>0</v>
      </c>
      <c r="BE446" s="49">
        <v>0</v>
      </c>
      <c r="BF446" s="48">
        <v>0</v>
      </c>
      <c r="BG446" s="49">
        <v>0</v>
      </c>
      <c r="BH446" s="48">
        <v>0</v>
      </c>
      <c r="BI446" s="49">
        <v>0</v>
      </c>
      <c r="BJ446" s="48">
        <v>24</v>
      </c>
      <c r="BK446" s="49">
        <v>100</v>
      </c>
      <c r="BL446" s="48">
        <v>24</v>
      </c>
    </row>
    <row r="447" spans="1:64" ht="15">
      <c r="A447" s="64" t="s">
        <v>364</v>
      </c>
      <c r="B447" s="64" t="s">
        <v>364</v>
      </c>
      <c r="C447" s="65" t="s">
        <v>4076</v>
      </c>
      <c r="D447" s="66">
        <v>3</v>
      </c>
      <c r="E447" s="67" t="s">
        <v>132</v>
      </c>
      <c r="F447" s="68">
        <v>35</v>
      </c>
      <c r="G447" s="65"/>
      <c r="H447" s="69"/>
      <c r="I447" s="70"/>
      <c r="J447" s="70"/>
      <c r="K447" s="34" t="s">
        <v>65</v>
      </c>
      <c r="L447" s="77">
        <v>447</v>
      </c>
      <c r="M447" s="77"/>
      <c r="N447" s="72"/>
      <c r="O447" s="79" t="s">
        <v>176</v>
      </c>
      <c r="P447" s="81">
        <v>43639.35702546296</v>
      </c>
      <c r="Q447" s="79" t="s">
        <v>673</v>
      </c>
      <c r="R447" s="83" t="s">
        <v>731</v>
      </c>
      <c r="S447" s="79" t="s">
        <v>741</v>
      </c>
      <c r="T447" s="79" t="s">
        <v>775</v>
      </c>
      <c r="U447" s="79"/>
      <c r="V447" s="83" t="s">
        <v>956</v>
      </c>
      <c r="W447" s="81">
        <v>43639.35702546296</v>
      </c>
      <c r="X447" s="83" t="s">
        <v>1326</v>
      </c>
      <c r="Y447" s="79"/>
      <c r="Z447" s="79"/>
      <c r="AA447" s="85" t="s">
        <v>1697</v>
      </c>
      <c r="AB447" s="79"/>
      <c r="AC447" s="79" t="b">
        <v>0</v>
      </c>
      <c r="AD447" s="79">
        <v>0</v>
      </c>
      <c r="AE447" s="85" t="s">
        <v>1711</v>
      </c>
      <c r="AF447" s="79" t="b">
        <v>0</v>
      </c>
      <c r="AG447" s="79" t="s">
        <v>1727</v>
      </c>
      <c r="AH447" s="79"/>
      <c r="AI447" s="85" t="s">
        <v>1711</v>
      </c>
      <c r="AJ447" s="79" t="b">
        <v>0</v>
      </c>
      <c r="AK447" s="79">
        <v>0</v>
      </c>
      <c r="AL447" s="85" t="s">
        <v>1711</v>
      </c>
      <c r="AM447" s="79" t="s">
        <v>1754</v>
      </c>
      <c r="AN447" s="79" t="b">
        <v>0</v>
      </c>
      <c r="AO447" s="85" t="s">
        <v>1697</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25</v>
      </c>
      <c r="BK447" s="49">
        <v>100</v>
      </c>
      <c r="BL447" s="48">
        <v>25</v>
      </c>
    </row>
    <row r="448" spans="1:64" ht="15">
      <c r="A448" s="64" t="s">
        <v>365</v>
      </c>
      <c r="B448" s="64" t="s">
        <v>365</v>
      </c>
      <c r="C448" s="65" t="s">
        <v>4078</v>
      </c>
      <c r="D448" s="66">
        <v>4</v>
      </c>
      <c r="E448" s="67" t="s">
        <v>136</v>
      </c>
      <c r="F448" s="68">
        <v>31.714285714285715</v>
      </c>
      <c r="G448" s="65"/>
      <c r="H448" s="69"/>
      <c r="I448" s="70"/>
      <c r="J448" s="70"/>
      <c r="K448" s="34" t="s">
        <v>65</v>
      </c>
      <c r="L448" s="77">
        <v>448</v>
      </c>
      <c r="M448" s="77"/>
      <c r="N448" s="72"/>
      <c r="O448" s="79" t="s">
        <v>176</v>
      </c>
      <c r="P448" s="81">
        <v>43632.54193287037</v>
      </c>
      <c r="Q448" s="79" t="s">
        <v>674</v>
      </c>
      <c r="R448" s="83" t="s">
        <v>687</v>
      </c>
      <c r="S448" s="79" t="s">
        <v>732</v>
      </c>
      <c r="T448" s="79" t="s">
        <v>780</v>
      </c>
      <c r="U448" s="79"/>
      <c r="V448" s="83" t="s">
        <v>957</v>
      </c>
      <c r="W448" s="81">
        <v>43632.54193287037</v>
      </c>
      <c r="X448" s="83" t="s">
        <v>1327</v>
      </c>
      <c r="Y448" s="79"/>
      <c r="Z448" s="79"/>
      <c r="AA448" s="85" t="s">
        <v>1698</v>
      </c>
      <c r="AB448" s="79"/>
      <c r="AC448" s="79" t="b">
        <v>0</v>
      </c>
      <c r="AD448" s="79">
        <v>0</v>
      </c>
      <c r="AE448" s="85" t="s">
        <v>1711</v>
      </c>
      <c r="AF448" s="79" t="b">
        <v>0</v>
      </c>
      <c r="AG448" s="79" t="s">
        <v>1727</v>
      </c>
      <c r="AH448" s="79"/>
      <c r="AI448" s="85" t="s">
        <v>1711</v>
      </c>
      <c r="AJ448" s="79" t="b">
        <v>0</v>
      </c>
      <c r="AK448" s="79">
        <v>0</v>
      </c>
      <c r="AL448" s="85" t="s">
        <v>1711</v>
      </c>
      <c r="AM448" s="79" t="s">
        <v>1744</v>
      </c>
      <c r="AN448" s="79" t="b">
        <v>0</v>
      </c>
      <c r="AO448" s="85" t="s">
        <v>1698</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2</v>
      </c>
      <c r="BC448" s="78" t="str">
        <f>REPLACE(INDEX(GroupVertices[Group],MATCH(Edges[[#This Row],[Vertex 2]],GroupVertices[Vertex],0)),1,1,"")</f>
        <v>2</v>
      </c>
      <c r="BD448" s="48">
        <v>0</v>
      </c>
      <c r="BE448" s="49">
        <v>0</v>
      </c>
      <c r="BF448" s="48">
        <v>0</v>
      </c>
      <c r="BG448" s="49">
        <v>0</v>
      </c>
      <c r="BH448" s="48">
        <v>0</v>
      </c>
      <c r="BI448" s="49">
        <v>0</v>
      </c>
      <c r="BJ448" s="48">
        <v>7</v>
      </c>
      <c r="BK448" s="49">
        <v>100</v>
      </c>
      <c r="BL448" s="48">
        <v>7</v>
      </c>
    </row>
    <row r="449" spans="1:64" ht="15">
      <c r="A449" s="64" t="s">
        <v>365</v>
      </c>
      <c r="B449" s="64" t="s">
        <v>365</v>
      </c>
      <c r="C449" s="65" t="s">
        <v>4078</v>
      </c>
      <c r="D449" s="66">
        <v>4</v>
      </c>
      <c r="E449" s="67" t="s">
        <v>136</v>
      </c>
      <c r="F449" s="68">
        <v>31.714285714285715</v>
      </c>
      <c r="G449" s="65"/>
      <c r="H449" s="69"/>
      <c r="I449" s="70"/>
      <c r="J449" s="70"/>
      <c r="K449" s="34" t="s">
        <v>65</v>
      </c>
      <c r="L449" s="77">
        <v>449</v>
      </c>
      <c r="M449" s="77"/>
      <c r="N449" s="72"/>
      <c r="O449" s="79" t="s">
        <v>176</v>
      </c>
      <c r="P449" s="81">
        <v>43639.708703703705</v>
      </c>
      <c r="Q449" s="79" t="s">
        <v>675</v>
      </c>
      <c r="R449" s="83" t="s">
        <v>691</v>
      </c>
      <c r="S449" s="79" t="s">
        <v>732</v>
      </c>
      <c r="T449" s="79" t="s">
        <v>780</v>
      </c>
      <c r="U449" s="79"/>
      <c r="V449" s="83" t="s">
        <v>957</v>
      </c>
      <c r="W449" s="81">
        <v>43639.708703703705</v>
      </c>
      <c r="X449" s="83" t="s">
        <v>1328</v>
      </c>
      <c r="Y449" s="79"/>
      <c r="Z449" s="79"/>
      <c r="AA449" s="85" t="s">
        <v>1699</v>
      </c>
      <c r="AB449" s="79"/>
      <c r="AC449" s="79" t="b">
        <v>0</v>
      </c>
      <c r="AD449" s="79">
        <v>0</v>
      </c>
      <c r="AE449" s="85" t="s">
        <v>1711</v>
      </c>
      <c r="AF449" s="79" t="b">
        <v>0</v>
      </c>
      <c r="AG449" s="79" t="s">
        <v>1727</v>
      </c>
      <c r="AH449" s="79"/>
      <c r="AI449" s="85" t="s">
        <v>1711</v>
      </c>
      <c r="AJ449" s="79" t="b">
        <v>0</v>
      </c>
      <c r="AK449" s="79">
        <v>0</v>
      </c>
      <c r="AL449" s="85" t="s">
        <v>1711</v>
      </c>
      <c r="AM449" s="79" t="s">
        <v>1744</v>
      </c>
      <c r="AN449" s="79" t="b">
        <v>0</v>
      </c>
      <c r="AO449" s="85" t="s">
        <v>1699</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v>1</v>
      </c>
      <c r="BE449" s="49">
        <v>11.11111111111111</v>
      </c>
      <c r="BF449" s="48">
        <v>0</v>
      </c>
      <c r="BG449" s="49">
        <v>0</v>
      </c>
      <c r="BH449" s="48">
        <v>0</v>
      </c>
      <c r="BI449" s="49">
        <v>0</v>
      </c>
      <c r="BJ449" s="48">
        <v>8</v>
      </c>
      <c r="BK449" s="49">
        <v>88.88888888888889</v>
      </c>
      <c r="BL449"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9"/>
    <dataValidation allowBlank="1" showErrorMessage="1" sqref="N2:N4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9"/>
    <dataValidation allowBlank="1" showInputMessage="1" promptTitle="Edge Color" prompt="To select an optional edge color, right-click and select Select Color on the right-click menu." sqref="C3:C449"/>
    <dataValidation allowBlank="1" showInputMessage="1" promptTitle="Edge Width" prompt="Enter an optional edge width between 1 and 10." errorTitle="Invalid Edge Width" error="The optional edge width must be a whole number between 1 and 10." sqref="D3:D449"/>
    <dataValidation allowBlank="1" showInputMessage="1" promptTitle="Edge Opacity" prompt="Enter an optional edge opacity between 0 (transparent) and 100 (opaque)." errorTitle="Invalid Edge Opacity" error="The optional edge opacity must be a whole number between 0 and 10." sqref="F3:F4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9">
      <formula1>ValidEdgeVisibilities</formula1>
    </dataValidation>
    <dataValidation allowBlank="1" showInputMessage="1" showErrorMessage="1" promptTitle="Vertex 1 Name" prompt="Enter the name of the edge's first vertex." sqref="A3:A449"/>
    <dataValidation allowBlank="1" showInputMessage="1" showErrorMessage="1" promptTitle="Vertex 2 Name" prompt="Enter the name of the edge's second vertex." sqref="B3:B449"/>
    <dataValidation allowBlank="1" showInputMessage="1" showErrorMessage="1" promptTitle="Edge Label" prompt="Enter an optional edge label." errorTitle="Invalid Edge Visibility" error="You have entered an unrecognized edge visibility.  Try selecting from the drop-down list instead." sqref="H3:H4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9"/>
  </dataValidations>
  <hyperlinks>
    <hyperlink ref="R3" r:id="rId1" display="https://www.socialmediatoday.com/news/smtlive-recap-everything-you-need-to-know-about-tiktok/554765/"/>
    <hyperlink ref="R4" r:id="rId2" display="https://www.socialmediatoday.com/news/smtlive-recap-everything-you-need-to-know-about-tiktok/554765/"/>
    <hyperlink ref="R6" r:id="rId3" display="https://www.socialmediatoday.com/news/smtlive-recap-how-to-choose-the-right-marketing-automation-system-for-you/552677/?fbclid=IwAR11WWIfeJ6M7eQ7HaZOUKlYlIycwfSkSs6sUDO5xXT6Z6NYPeq8zRLW5YE"/>
    <hyperlink ref="R7" r:id="rId4" display="https://www.socialmediatoday.com/news/how-to-participate-in-a-twitter-chat/546805/"/>
    <hyperlink ref="R25" r:id="rId5" display="https://twitter.com/socialmedia2day/status/1138476373520068608"/>
    <hyperlink ref="R26" r:id="rId6" display="https://twitter.com/socialmedia2day/status/1138478081264562179"/>
    <hyperlink ref="R31" r:id="rId7" display="https://twitter.com/socialmedia2day/status/1138481229119053825"/>
    <hyperlink ref="R32" r:id="rId8" display="https://twitter.com/socialmedia2day/status/1138485923707068416"/>
    <hyperlink ref="R33" r:id="rId9" display="https://twitter.com/socialmedia2day/status/1138488113083367424"/>
    <hyperlink ref="R34" r:id="rId10" display="https://twitter.com/socialmedia2day/status/1138489944568193024"/>
    <hyperlink ref="R37" r:id="rId11" display="https://twitter.com/socialmedia2day/status/1138476373520068608"/>
    <hyperlink ref="R38" r:id="rId12" display="https://twitter.com/socialmedia2day/status/1138478081264562179"/>
    <hyperlink ref="R62" r:id="rId13" display="https://twitter.com/MyCorporation/status/1138488927155699713"/>
    <hyperlink ref="R71" r:id="rId14" display="https://twitter.com/socialmedia2day/status/1138489944568193024"/>
    <hyperlink ref="R95" r:id="rId15" display="https://twitter.com/socialmedia2day/status/1138476373520068608"/>
    <hyperlink ref="R105" r:id="rId16" display="https://www.socialmediatoday.com/news/how-to-participate-in-a-twitter-chat/546805/"/>
    <hyperlink ref="R106" r:id="rId17" display="https://www.socialmediatoday.com/news/smtlive-recap-defining-brand-voice/556881/?utm_source=dlvr.it&amp;utm_medium=twitter"/>
    <hyperlink ref="R107" r:id="rId18" display="https://www.socialmediatoday.com/news/smtlive-recap-defining-brand-voice/556881/"/>
    <hyperlink ref="R108" r:id="rId19" display="https://www.socialmediatoday.com/news/smtlive-recap-defining-brand-voice/556881/?utm_source=dlvr.it&amp;utm_medium=twitter"/>
    <hyperlink ref="R109" r:id="rId20" display="https://www.socialmediatoday.com/news/smtlive-recap-defining-brand-voice/556881/?utm_source=dlvr.it&amp;utm_medium=twitter"/>
    <hyperlink ref="R110" r:id="rId21" display="https://www.socialmediatoday.com/news/smtlive-recap-defining-brand-voice/556881/?utm_source=dlvr.it&amp;utm_medium=twitter"/>
    <hyperlink ref="R111" r:id="rId22" display="https://www.socialmediatoday.com/news/smtlive-recap-defining-brand-voice/556881/?utm_source=dlvr.it&amp;utm_medium=twitter"/>
    <hyperlink ref="R113" r:id="rId23" display="https://www.socialmediatoday.com/news/smtlive-recap-defining-brand-voice/556881/"/>
    <hyperlink ref="R114" r:id="rId24" display="https://www.socialmediatoday.com/news/smtlive-recap-defining-brand-voice/556881/?utm_medium=social&amp;utm_campaign=blog-el-rincon"/>
    <hyperlink ref="R115" r:id="rId25" display="https://www.socialmediatoday.com/news/smtlive-recap-defining-brand-voice/556881/"/>
    <hyperlink ref="R116" r:id="rId26" display="https://www.socialmediatoday.com/news/smtlive-recap-defining-brand-voice/556881/?utm_source=dlvr.it&amp;utm_medium=twitter"/>
    <hyperlink ref="R117" r:id="rId27" display="https://www.socialmediatoday.com/news/smtlive-recap-defining-brand-voice/556881/"/>
    <hyperlink ref="R120" r:id="rId28" display="https://www.socialmediatoday.com/news/smtlive-recap-defining-brand-voice/556881/"/>
    <hyperlink ref="R122" r:id="rId29" display="https://paper.li/Gregcarrasco/1389547462?edition_id=1ffcb140-910c-11e9-8f2d-002590a5ba2d"/>
    <hyperlink ref="R123" r:id="rId30" display="https://www.socialmediatoday.com/news/smtlive-recap-defining-brand-voice/556881/"/>
    <hyperlink ref="R127" r:id="rId31" display="https://www.socialmediatoday.com/news/smtlive-recap-defining-brand-voice/556881/"/>
    <hyperlink ref="R128" r:id="rId32" display="https://www.socialmediatoday.com/news/smtlive-recap-expertly-crafting-your-brand-voice/556982/"/>
    <hyperlink ref="R129" r:id="rId33" display="https://www.socialmediatoday.com/news/smtlive-recap-defining-brand-voice/556881/"/>
    <hyperlink ref="R130" r:id="rId34" display="https://www.socialmediatoday.com/news/smtlive-recap-expertly-crafting-your-brand-voice/556982/"/>
    <hyperlink ref="R131" r:id="rId35" display="https://www.socialmediatoday.com/news/smtlive-recap-defining-brand-voice/556881/"/>
    <hyperlink ref="R132" r:id="rId36" display="https://www.socialmediatoday.com/news/smtlive-recap-expertly-crafting-your-brand-voice/556982/"/>
    <hyperlink ref="R133" r:id="rId37" display="https://www.socialmediatoday.com/news/smtlive-recap-defining-brand-voice/556881/"/>
    <hyperlink ref="R134" r:id="rId38" display="https://www.socialmediatoday.com/news/smtlive-recap-expertly-crafting-your-brand-voice/556982/"/>
    <hyperlink ref="R135" r:id="rId39" display="https://www.socialmediatoday.com/news/smtlive-recap-defining-brand-voice/556881/?utm_source=dlvr.it&amp;utm_medium=twitter"/>
    <hyperlink ref="R136" r:id="rId40" display="https://www.socialmediatoday.com/news/smtlive-recap-expertly-crafting-your-brand-voice/556982/?utm_source=dlvr.it&amp;utm_medium=twitter"/>
    <hyperlink ref="R137" r:id="rId41" display="https://www.socialmediatoday.com/news/smtlive-recap-everything-you-need-to-know-about-tiktok/554765/?utm_source=dlvr.it&amp;utm_medium=twitter"/>
    <hyperlink ref="R138" r:id="rId42" display="https://www.socialmediatoday.com/news/smtlive-recap-everything-you-need-to-know-about-tiktok/554765/?utm_source=dlvr.it&amp;utm_medium=twitter"/>
    <hyperlink ref="R139" r:id="rId43" display="https://www.socialmediatoday.com/news/smtlive-recap-defining-brand-voice/556881/?utm_source=dlvr.it&amp;utm_medium=twitter"/>
    <hyperlink ref="R140" r:id="rId44" display="https://www.socialmediatoday.com/news/smtlive-recap-expertly-crafting-your-brand-voice/556982/?utm_source=dlvr.it&amp;utm_medium=twitter"/>
    <hyperlink ref="R141" r:id="rId45" display="https://www.socialmediatoday.com/news/smtlive-recap-defining-brand-voice/556881/"/>
    <hyperlink ref="R142" r:id="rId46" display="https://www.socialmediatoday.com/news/smtlive-recap-expertly-crafting-your-brand-voice/556982/"/>
    <hyperlink ref="R143" r:id="rId47" display="https://www.socialmediatoday.com/news/smtlive-recap-defining-brand-voice/556881/"/>
    <hyperlink ref="R144" r:id="rId48" display="https://www.socialmediatoday.com/news/smtlive-recap-expertly-crafting-your-brand-voice/556982/"/>
    <hyperlink ref="R145" r:id="rId49" display="https://www.socialmediatoday.com/news/smtlive-recap-expertly-crafting-your-brand-voice/556982/?utm_source=dlvr.it&amp;utm_medium=twitter"/>
    <hyperlink ref="R146" r:id="rId50" display="https://www.socialmediatoday.com/news/smtlive-recap-defining-brand-voice/556881/?utm_source=dlvr.it&amp;utm_medium=twitter"/>
    <hyperlink ref="R147" r:id="rId51" display="https://www.socialmediatoday.com/news/smtlive-recap-expertly-crafting-your-brand-voice/556982/?utm_source=dlvr.it&amp;utm_medium=twitter"/>
    <hyperlink ref="R148" r:id="rId52" display="https://www.socialmediatoday.com/news/smtlive-recap-defining-brand-voice/556881/"/>
    <hyperlink ref="R149" r:id="rId53" display="https://www.socialmediatoday.com/news/smtlive-recap-expertly-crafting-your-brand-voice/556982/"/>
    <hyperlink ref="R150" r:id="rId54" display="https://www.socialmediatoday.com/news/smtlive-recap-defining-brand-voice/556881/?utm_source=Sailthru&amp;utm_medium=email&amp;utm_campaign=Issue:%202019-06-17%20Social%20Media%20Today%20Newsletter%20%5Bissue:21452%5D&amp;utm_term=Social%20Media%20Today"/>
    <hyperlink ref="R151" r:id="rId55" display="https://www.socialmediatoday.com/news/smtlive-recap-defining-brand-voice/556881/"/>
    <hyperlink ref="R152" r:id="rId56" display="https://www.socialmediatoday.com/news/smtlive-recap-expertly-crafting-your-brand-voice/556982/"/>
    <hyperlink ref="R153" r:id="rId57" display="https://www.socialmediatoday.com/news/smtlive-recap-expertly-crafting-your-brand-voice/556982/"/>
    <hyperlink ref="R154" r:id="rId58" display="https://www.socialmediatoday.com/news/smtlive-recap-expertly-crafting-your-brand-voice/556982/?utm_source=dlvr.it&amp;utm_medium=twitter"/>
    <hyperlink ref="R155" r:id="rId59" display="https://www.socialmediatoday.com/news/smtlive-recap-defining-brand-voice/556881/"/>
    <hyperlink ref="R156" r:id="rId60" display="https://www.socialmediatoday.com/news/smtlive-recap-expertly-crafting-your-brand-voice/556982/"/>
    <hyperlink ref="R157" r:id="rId61" display="https://www.socialmediatoday.com/news/smtlive-recap-defining-brand-voice/556881/"/>
    <hyperlink ref="R158" r:id="rId62" display="https://www.socialmediatoday.com/news/smtlive-recap-expertly-crafting-your-brand-voice/556982/"/>
    <hyperlink ref="R159" r:id="rId63" display="https://www.socialmediatoday.com/news/smtlive-recap-defining-brand-voice/556881/?utm_source=dlvr.it&amp;utm_medium=twitter"/>
    <hyperlink ref="R160" r:id="rId64" display="https://www.socialmediatoday.com/news/smtlive-recap-expertly-crafting-your-brand-voice/556982/?utm_source=dlvr.it&amp;utm_medium=twitter"/>
    <hyperlink ref="R165" r:id="rId65" display="https://www.socialmediatoday.com/news/smtlive-recap-defining-brand-voice/556881/"/>
    <hyperlink ref="R166" r:id="rId66" display="https://www.socialmediatoday.com/news/smtlive-recap-defining-brand-voice/556881/"/>
    <hyperlink ref="R167" r:id="rId67" display="https://www.socialmediatoday.com/news/smtlive-recap-expertly-crafting-your-brand-voice/556982/"/>
    <hyperlink ref="R168" r:id="rId68" display="https://www.socialmediatoday.com/news/smtlive-recap-defining-brand-voice/556881/"/>
    <hyperlink ref="R169" r:id="rId69" display="https://www.socialmediatoday.com/news/smtlive-recap-defining-brand-voice/556881/"/>
    <hyperlink ref="R170" r:id="rId70" display="https://www.socialmediatoday.com/news/smtlive-recap-expertly-crafting-your-brand-voice/556982/"/>
    <hyperlink ref="R174" r:id="rId71" display="https://www.socialmediatoday.com/news/smtlive-recap-expertly-crafting-your-brand-voice/556982/"/>
    <hyperlink ref="R176" r:id="rId72" display="https://www.socialmediatoday.com/news/smtlive-recap-expertly-crafting-your-brand-voice/556982/"/>
    <hyperlink ref="R179" r:id="rId73" display="https://www.socialmediatoday.com/news/smtlive-recap-defining-brand-voice/556881/?utm_source=dlvr.it&amp;utm_medium=twitter"/>
    <hyperlink ref="R180" r:id="rId74" display="https://www.socialmediatoday.com/news/smtlive-recap-expertly-crafting-your-brand-voice/556982/?utm_source=dlvr.it&amp;utm_medium=twitter"/>
    <hyperlink ref="R181" r:id="rId75" display="https://www.socialmediatoday.com/news/smtlive-recap-expertly-crafting-your-brand-voice/556982/?utm_source=dlvr.it&amp;utm_medium=twitter"/>
    <hyperlink ref="R183" r:id="rId76" display="https://www.businessfast.co.uk/smtlive-recap-defining-brand-voice/"/>
    <hyperlink ref="R184" r:id="rId77" display="https://www.techregister.co.uk/smtlive-recap-defining-brand-voice/"/>
    <hyperlink ref="R185" r:id="rId78" display="https://www.businessfast.co.uk/smtlive-recap-expertly-crafting-your-brand-voice/"/>
    <hyperlink ref="R186" r:id="rId79" display="http://dlvr.it/R6ss4L"/>
    <hyperlink ref="R190" r:id="rId80" display="https://www.socialmediatoday.com/news/smtlive-recap-defining-brand-voice/556881/?utm_campaign=meetedgar&amp;utm_medium=social&amp;utm_source=meetedgar.com"/>
    <hyperlink ref="R191" r:id="rId81" display="https://www.socialmediatoday.com/news/smtlive-recap-expertly-crafting-your-brand-voice/556982/?utm_campaign=meetedgar&amp;utm_medium=social&amp;utm_source=meetedgar.com"/>
    <hyperlink ref="R193" r:id="rId82" display="https://twitter.com/GregoryTSimpson/status/1138482586609696769"/>
    <hyperlink ref="R208" r:id="rId83" display="https://www.socialmediatoday.com/news/smtlive-recap-expertly-crafting-your-brand-voice/556982/?utm_source=dlvr.it&amp;utm_medium=twitter"/>
    <hyperlink ref="R209" r:id="rId84" display="https://lnkd.in/dKtuje3"/>
    <hyperlink ref="R210" r:id="rId85" display="https://www.socialmediatoday.com/news/smtlive-recap-defining-brand-voice/556881/"/>
    <hyperlink ref="R211" r:id="rId86" display="https://www.socialmediatoday.com/news/smtlive-recap-expertly-crafting-your-brand-voice/556982/"/>
    <hyperlink ref="R212" r:id="rId87" display="https://www.socialmediatoday.com/news/smtlive-recap-defining-brand-voice/556881/?utm_source=dlvr.it&amp;utm_medium=twitter"/>
    <hyperlink ref="R213" r:id="rId88" display="https://www.socialmediatoday.com/news/smtlive-recap-expertly-crafting-your-brand-voice/556982/?utm_source=dlvr.it&amp;utm_medium=twitter"/>
    <hyperlink ref="R216" r:id="rId89" display="https://www.socialmediatoday.com/news/smtlive-recap-expertly-crafting-your-brand-voice/556982/"/>
    <hyperlink ref="R315" r:id="rId90" display="https://www.socialmediatoday.com/news/smtlive-twitter-chat-recap-marketing-your-business-on-linkedin/555692/"/>
    <hyperlink ref="R317" r:id="rId91" display="https://www.socialmediatoday.com/news/smtlive-recap-expertly-crafting-your-brand-voice/556982/"/>
    <hyperlink ref="R318" r:id="rId92" display="https://www.socialmediatoday.com/news/smtlive-recap-expertly-crafting-your-brand-voice/556982/"/>
    <hyperlink ref="R319" r:id="rId93" display="https://www.socialmediatoday.com/news/how-to-participate-in-a-twitter-chat/546805/"/>
    <hyperlink ref="R342" r:id="rId94" display="https://www.socialmediatoday.com/news/smtlive-recap-expertly-crafting-your-brand-voice/556982/"/>
    <hyperlink ref="R344" r:id="rId95" display="https://www.socialmediatoday.com/news/smtlive-recap-expertly-crafting-your-brand-voice/556982/"/>
    <hyperlink ref="R345" r:id="rId96" display="https://www.socialmediatoday.com/news/smtlive-recap-expertly-crafting-your-brand-voice/556982/"/>
    <hyperlink ref="R348" r:id="rId97" display="https://www.socialmediatoday.com/news/smtlive-recap-expertly-crafting-your-brand-voice/556982/"/>
    <hyperlink ref="R349" r:id="rId98" display="https://www.socialmediatoday.com/news/smtlive-recap-expertly-crafting-your-brand-voice/556982/"/>
    <hyperlink ref="R350" r:id="rId99" display="https://www.socialmediatoday.com/news/smtlive-recap-expertly-crafting-your-brand-voice/556982/"/>
    <hyperlink ref="R351" r:id="rId100" display="https://www.socialmediatoday.com/news/smtlive-recap-expertly-crafting-your-brand-voice/556982/"/>
    <hyperlink ref="R362" r:id="rId101" display="https://www.socialmediatoday.com/news/smtlive-recap-expertly-crafting-your-brand-voice/556982/"/>
    <hyperlink ref="R390" r:id="rId102" display="https://twitter.com/socialmedia2day/status/1138475845264297984"/>
    <hyperlink ref="R393" r:id="rId103" display="https://twitter.com/socialmedia2day/status/1138480004772315136"/>
    <hyperlink ref="R397" r:id="rId104" display="https://twitter.com/socialmedia2day/status/1138488113083367424"/>
    <hyperlink ref="R398" r:id="rId105" display="https://twitter.com/socialmedia2day/status/1138489639088590848"/>
    <hyperlink ref="R399" r:id="rId106" display="https://twitter.com/socialmedia2day/status/1138489944568193024"/>
    <hyperlink ref="R401" r:id="rId107" display="https://twitter.com/socialmedia2day/status/1138491307528208384"/>
    <hyperlink ref="R402" r:id="rId108" display="https://twitter.com/socialmedia2day/status/1138493502785032193"/>
    <hyperlink ref="R413" r:id="rId109" display="https://www.socialmediatoday.com/news/smtlive-recap-expertly-crafting-your-brand-voice/556982/"/>
    <hyperlink ref="R414" r:id="rId110" display="https://www.socialmediatoday.com/news/smtlive-recap-expertly-crafting-your-brand-voice/556982/"/>
    <hyperlink ref="R415" r:id="rId111" display="https://www.socialmediatoday.com/news/smtlive-recap-expertly-crafting-your-brand-voice/556982/"/>
    <hyperlink ref="R416" r:id="rId112" display="https://www.socialmediatoday.com/news/smtlive-recap-defining-brand-voice/556881/?utm_source=twitter&amp;utm_medium=post&amp;utm_campaign=seokay&amp;utm_term=blogging&amp;utm_content=knowledge&amp;ref=bloggingtop25&amp;pix=1q68_0_0"/>
    <hyperlink ref="R417" r:id="rId113" display="https://www.socialmediatoday.com/news/smtlive-recap-defining-brand-voice/556881/?utm_source=twitter&amp;utm_medium=post&amp;utm_campaign=seokay&amp;utm_term=blogging&amp;utm_content=knowledge&amp;ref=bloggingtop25&amp;pix=1q68_0_0"/>
    <hyperlink ref="R418" r:id="rId114" display="https://www.socialmediatoday.com/news/smtlive-recap-defining-brand-voice/556881/?utm_source=twitter&amp;utm_medium=post&amp;utm_campaign=seokay&amp;utm_term=blogging&amp;utm_content=knowledge&amp;ref=bloggingtop25&amp;pix=1q68_0_0"/>
    <hyperlink ref="R419" r:id="rId115" display="https://www.socialmediatoday.com/news/smtlive-recap-expertly-crafting-your-brand-voice/556982/"/>
    <hyperlink ref="R420" r:id="rId116" display="https://twitter.com/MadalynSklar/status/1138313410272215043"/>
    <hyperlink ref="R424" r:id="rId117" display="https://www.socialmediatoday.com/news/how-to-participate-in-a-twitter-chat/546805/"/>
    <hyperlink ref="R429" r:id="rId118" display="https://twitter.com/CCrossJohnson/status/1138480516875902976"/>
    <hyperlink ref="R433" r:id="rId119" display="https://www.socialmediatoday.com/community/"/>
    <hyperlink ref="R436" r:id="rId120" display="https://www.socialmediatoday.com/news/smtlive-recap-defining-brand-voice/556881/"/>
    <hyperlink ref="R437" r:id="rId121" display="https://www.socialmediatoday.com/news/smtlive-recap-defining-brand-voice/556881/"/>
    <hyperlink ref="R438" r:id="rId122" display="https://www.socialmediatoday.com/news/smtlive-recap-defining-brand-voice/556881/"/>
    <hyperlink ref="R439" r:id="rId123" display="https://www.socialmediatoday.com/news/smtlive-recap-expertly-crafting-your-brand-voice/556982/"/>
    <hyperlink ref="R440" r:id="rId124" display="https://www.socialmediatoday.com/news/smtlive-recap-expertly-crafting-your-brand-voice/556982/"/>
    <hyperlink ref="R441" r:id="rId125" display="https://www.socialmediatoday.com/news/smtlive-recap-defining-brand-voice/556881/"/>
    <hyperlink ref="R442" r:id="rId126" display="https://www.socialmediatoday.com/news/smtlive-recap-expertly-crafting-your-brand-voice/556982/"/>
    <hyperlink ref="R443" r:id="rId127" display="https://www.socialmediatoday.com/news/smtlive-recap-defining-brand-voice/556881/"/>
    <hyperlink ref="R444" r:id="rId128" display="https://www.socialmediatoday.com/news/smtlive-recap-expertly-crafting-your-brand-voice/556982/"/>
    <hyperlink ref="R445" r:id="rId129" display="https://www.socialmediatoday.com/news/smtlive-recap-expertly-crafting-your-brand-voice/556982/"/>
    <hyperlink ref="R447" r:id="rId130" display="https://byp.ee/ZBYChq"/>
    <hyperlink ref="R448" r:id="rId131" display="https://www.socialmediatoday.com/news/smtlive-recap-defining-brand-voice/556881/"/>
    <hyperlink ref="R449" r:id="rId132" display="https://www.socialmediatoday.com/news/smtlive-recap-expertly-crafting-your-brand-voice/556982/"/>
    <hyperlink ref="U6" r:id="rId133" display="https://pbs.twimg.com/media/D8yMr_ZW4AAK8vj.jpg"/>
    <hyperlink ref="U7" r:id="rId134" display="https://pbs.twimg.com/media/D8ym1joXsAEwGUB.jpg"/>
    <hyperlink ref="U18" r:id="rId135" display="https://pbs.twimg.com/media/D8yyYyHXkAIEE6M.jpg"/>
    <hyperlink ref="U21" r:id="rId136" display="https://pbs.twimg.com/tweet_video_thumb/D8y2SIxUwAAzJk9.jpg"/>
    <hyperlink ref="U34" r:id="rId137" display="https://pbs.twimg.com/tweet_video_thumb/D8y6_1JXoAAseOT.jpg"/>
    <hyperlink ref="U35" r:id="rId138" display="https://pbs.twimg.com/media/D8y6nBWXYAE-u4P.jpg"/>
    <hyperlink ref="U67" r:id="rId139" display="https://pbs.twimg.com/media/D8y23erWsAALDrV.jpg"/>
    <hyperlink ref="U68" r:id="rId140" display="https://pbs.twimg.com/media/D8yvqlWX4AAiovU.jpg"/>
    <hyperlink ref="U78" r:id="rId141" display="https://pbs.twimg.com/media/D8y23erWsAALDrV.jpg"/>
    <hyperlink ref="U85" r:id="rId142" display="https://pbs.twimg.com/media/D8y23erWsAALDrV.jpg"/>
    <hyperlink ref="U86" r:id="rId143" display="https://pbs.twimg.com/media/D8yyYyHXkAIEE6M.jpg"/>
    <hyperlink ref="U96" r:id="rId144" display="https://pbs.twimg.com/media/D8y6nBWXYAE-u4P.jpg"/>
    <hyperlink ref="U101" r:id="rId145" display="https://pbs.twimg.com/media/D88jE7EWwAEa7C-.png"/>
    <hyperlink ref="U106" r:id="rId146" display="https://pbs.twimg.com/media/D9KgEMXUYAAwP3c.jpg"/>
    <hyperlink ref="U108" r:id="rId147" display="https://pbs.twimg.com/media/D9K17TuUYAA5tES.jpg"/>
    <hyperlink ref="U109" r:id="rId148" display="https://pbs.twimg.com/media/D9K17WZUwAIrjbL.jpg"/>
    <hyperlink ref="U110" r:id="rId149" display="https://pbs.twimg.com/media/D9K_T-sVAAEoPJh.jpg"/>
    <hyperlink ref="U111" r:id="rId150" display="https://pbs.twimg.com/media/D9LNRSwU0AMgF38.jpg"/>
    <hyperlink ref="U116" r:id="rId151" display="https://pbs.twimg.com/media/D9O4HJWUIAAWmTb.jpg"/>
    <hyperlink ref="U117" r:id="rId152" display="https://pbs.twimg.com/media/D9PYhSuUwAA0nmR.jpg"/>
    <hyperlink ref="U120" r:id="rId153" display="https://pbs.twimg.com/media/D9QNAiQWwAEQneC.jpg"/>
    <hyperlink ref="U125" r:id="rId154" display="https://pbs.twimg.com/media/D8yvqlWX4AAiovU.jpg"/>
    <hyperlink ref="U126" r:id="rId155" display="https://pbs.twimg.com/media/D8yyYyHXkAIEE6M.jpg"/>
    <hyperlink ref="U135" r:id="rId156" display="https://pbs.twimg.com/media/D9KeWpFUIAIkDFd.jpg"/>
    <hyperlink ref="U136" r:id="rId157" display="https://pbs.twimg.com/media/D9U3P_mVAAAr6de.jpg"/>
    <hyperlink ref="U137" r:id="rId158" display="https://pbs.twimg.com/media/D6rFVKuUwAMCUw6.jpg"/>
    <hyperlink ref="U138" r:id="rId159" display="https://pbs.twimg.com/media/D6rFVKuUwAMCUw6.jpg"/>
    <hyperlink ref="U139" r:id="rId160" display="https://pbs.twimg.com/media/D9KeWaEUcAE47oh.jpg"/>
    <hyperlink ref="U140" r:id="rId161" display="https://pbs.twimg.com/media/D9U3QAZVUAAf9Ja.jpg"/>
    <hyperlink ref="U145" r:id="rId162" display="https://pbs.twimg.com/media/D9VDf_BVAAA0fXi.jpg"/>
    <hyperlink ref="U146" r:id="rId163" display="https://pbs.twimg.com/media/D9K900EU0AgxEkT.jpg"/>
    <hyperlink ref="U147" r:id="rId164" display="https://pbs.twimg.com/media/D9VF51LUYAAO_wr.jpg"/>
    <hyperlink ref="U154" r:id="rId165" display="https://pbs.twimg.com/media/D9VRV41VUAAVs3P.jpg"/>
    <hyperlink ref="U159" r:id="rId166" display="https://pbs.twimg.com/media/D9KhNicU4AMQEpC.jpg"/>
    <hyperlink ref="U160" r:id="rId167" display="https://pbs.twimg.com/media/D9VaC3AUwAENKcP.jpg"/>
    <hyperlink ref="U179" r:id="rId168" display="https://pbs.twimg.com/media/D9Kqtg2VUAAhqGR.jpg"/>
    <hyperlink ref="U180" r:id="rId169" display="https://pbs.twimg.com/media/D9U70_FUwAE0t9i.jpg"/>
    <hyperlink ref="U181" r:id="rId170" display="https://pbs.twimg.com/media/D9U70_FUwAE0t9i.jpg"/>
    <hyperlink ref="U186" r:id="rId171" display="https://pbs.twimg.com/media/D9Z6q55UEAARrzL.jpg"/>
    <hyperlink ref="U188" r:id="rId172" display="https://pbs.twimg.com/media/D8y23erWsAALDrV.jpg"/>
    <hyperlink ref="U192" r:id="rId173" display="https://pbs.twimg.com/tweet_video_thumb/D8y0KdUVsAAZkE-.jpg"/>
    <hyperlink ref="U194" r:id="rId174" display="https://pbs.twimg.com/tweet_video_thumb/D8y2SIxUwAAzJk9.jpg"/>
    <hyperlink ref="U196" r:id="rId175" display="https://pbs.twimg.com/tweet_video_thumb/D8y3t2xUYAMR2PB.jpg"/>
    <hyperlink ref="U212" r:id="rId176" display="https://pbs.twimg.com/media/D9YNB3sU8AA_wAJ.jpg"/>
    <hyperlink ref="U213" r:id="rId177" display="https://pbs.twimg.com/media/D9eP1iIUIAIyCIH.jpg"/>
    <hyperlink ref="U224" r:id="rId178" display="https://pbs.twimg.com/media/D8yvqlWX4AAiovU.jpg"/>
    <hyperlink ref="U228" r:id="rId179" display="https://pbs.twimg.com/media/D8yyYyHXkAIEE6M.jpg"/>
    <hyperlink ref="U232" r:id="rId180" display="https://pbs.twimg.com/tweet_video_thumb/D8y8SYgXoAEd2nF.jpg"/>
    <hyperlink ref="U269" r:id="rId181" display="https://pbs.twimg.com/tweet_video_thumb/D8y7cNGW4AMJumm.jpg"/>
    <hyperlink ref="U280" r:id="rId182" display="https://pbs.twimg.com/media/D8y6nBWXYAE-u4P.jpg"/>
    <hyperlink ref="U281" r:id="rId183" display="https://pbs.twimg.com/media/D8y7JESXoAETtWD.jpg"/>
    <hyperlink ref="U284" r:id="rId184" display="https://pbs.twimg.com/tweet_video_thumb/D8y5GtYUcAA3JsY.jpg"/>
    <hyperlink ref="U285" r:id="rId185" display="https://pbs.twimg.com/tweet_video_thumb/D8y5odLUYAAo5Cu.jpg"/>
    <hyperlink ref="U287" r:id="rId186" display="https://pbs.twimg.com/tweet_video_thumb/D8y7YujUEAALp9f.jpg"/>
    <hyperlink ref="U289" r:id="rId187" display="https://pbs.twimg.com/media/D8yyYyHXkAIEE6M.jpg"/>
    <hyperlink ref="U306" r:id="rId188" display="https://pbs.twimg.com/tweet_video_thumb/D8ywlujWsAAFM-4.jpg"/>
    <hyperlink ref="U311" r:id="rId189" display="https://pbs.twimg.com/tweet_video_thumb/D8y7aQJXsAgmdaQ.jpg"/>
    <hyperlink ref="U315" r:id="rId190" display="https://pbs.twimg.com/media/D9Mh8eZWwAMCMB2.jpg"/>
    <hyperlink ref="U317" r:id="rId191" display="https://pbs.twimg.com/media/D9WonRjW4AAEK66.jpg"/>
    <hyperlink ref="U319" r:id="rId192" display="https://pbs.twimg.com/media/D8ym1joXsAEwGUB.jpg"/>
    <hyperlink ref="U326" r:id="rId193" display="https://pbs.twimg.com/media/D8y23erWsAALDrV.jpg"/>
    <hyperlink ref="U373" r:id="rId194" display="https://pbs.twimg.com/tweet_video_thumb/D8y5toEWwAEDWeU.jpg"/>
    <hyperlink ref="U413" r:id="rId195" display="https://pbs.twimg.com/media/D9g6zMkWwAEeWtb.jpg"/>
    <hyperlink ref="U416" r:id="rId196" display="https://pbs.twimg.com/media/D9qRU2lX4AAC_zq.jpg"/>
    <hyperlink ref="U423" r:id="rId197" display="https://pbs.twimg.com/tweet_video_thumb/D8ygCq4WsAIH2pw.jpg"/>
    <hyperlink ref="U424" r:id="rId198" display="https://pbs.twimg.com/media/D8ym1joXsAEwGUB.jpg"/>
    <hyperlink ref="U426" r:id="rId199" display="https://pbs.twimg.com/media/D8yuBeUXUAYGoDQ.jpg"/>
    <hyperlink ref="U427" r:id="rId200" display="https://pbs.twimg.com/media/D8yvqlWX4AAiovU.jpg"/>
    <hyperlink ref="U428" r:id="rId201" display="https://pbs.twimg.com/media/D8yyYyHXkAIEE6M.jpg"/>
    <hyperlink ref="U430" r:id="rId202" display="https://pbs.twimg.com/media/D8y23erWsAALDrV.jpg"/>
    <hyperlink ref="U432" r:id="rId203" display="https://pbs.twimg.com/media/D8y6jKmWsAI98Ex.jpg"/>
    <hyperlink ref="V3" r:id="rId204" display="http://pbs.twimg.com/profile_images/779710785073262592/u-k02k3g_normal.jpg"/>
    <hyperlink ref="V4" r:id="rId205" display="http://pbs.twimg.com/profile_images/827740262348767232/jkrDk2WC_normal.jpg"/>
    <hyperlink ref="V5" r:id="rId206" display="http://pbs.twimg.com/profile_images/1142042986949349378/8Tz-i76w_normal.jpg"/>
    <hyperlink ref="V6" r:id="rId207" display="https://pbs.twimg.com/media/D8yMr_ZW4AAK8vj.jpg"/>
    <hyperlink ref="V7" r:id="rId208" display="https://pbs.twimg.com/media/D8ym1joXsAEwGUB.jpg"/>
    <hyperlink ref="V8" r:id="rId209" display="http://pbs.twimg.com/profile_images/1138196305786867712/bPTL_VPl_normal.jpg"/>
    <hyperlink ref="V9" r:id="rId210" display="http://pbs.twimg.com/profile_images/1123989893502386177/SXDSPV5W_normal.png"/>
    <hyperlink ref="V10" r:id="rId211" display="http://pbs.twimg.com/profile_images/1057051133544415233/G2b7vzsU_normal.jpg"/>
    <hyperlink ref="V11" r:id="rId212" display="http://pbs.twimg.com/profile_images/533259350609891328/yAlSdl0H_normal.jpeg"/>
    <hyperlink ref="V12" r:id="rId213" display="http://pbs.twimg.com/profile_images/533259350609891328/yAlSdl0H_normal.jpeg"/>
    <hyperlink ref="V13" r:id="rId214" display="http://pbs.twimg.com/profile_images/733039850513895429/9DfDLHbP_normal.jpg"/>
    <hyperlink ref="V14" r:id="rId215" display="http://pbs.twimg.com/profile_images/1195779228/DSC_0096__1__normal.JPG"/>
    <hyperlink ref="V15" r:id="rId216" display="http://pbs.twimg.com/profile_images/1195779228/DSC_0096__1__normal.JPG"/>
    <hyperlink ref="V16" r:id="rId217" display="http://pbs.twimg.com/profile_images/883415380957446145/Z6enGChb_normal.jpg"/>
    <hyperlink ref="V17" r:id="rId218" display="http://pbs.twimg.com/profile_images/883415380957446145/Z6enGChb_normal.jpg"/>
    <hyperlink ref="V18" r:id="rId219" display="https://pbs.twimg.com/media/D8yyYyHXkAIEE6M.jpg"/>
    <hyperlink ref="V19" r:id="rId220" display="http://pbs.twimg.com/profile_images/855380026996383746/Yh1tIcw__normal.jpg"/>
    <hyperlink ref="V20" r:id="rId221" display="http://pbs.twimg.com/profile_images/1115266224768917509/QBfObhBW_normal.jpg"/>
    <hyperlink ref="V21" r:id="rId222" display="https://pbs.twimg.com/tweet_video_thumb/D8y2SIxUwAAzJk9.jpg"/>
    <hyperlink ref="V22" r:id="rId223" display="http://pbs.twimg.com/profile_images/1047176622598545408/Gy8L5gwM_normal.jpg"/>
    <hyperlink ref="V23" r:id="rId224" display="http://pbs.twimg.com/profile_images/1047176622598545408/Gy8L5gwM_normal.jpg"/>
    <hyperlink ref="V24" r:id="rId225" display="http://pbs.twimg.com/profile_images/1126195046754201600/sjUnzhS2_normal.jpg"/>
    <hyperlink ref="V25" r:id="rId226" display="http://pbs.twimg.com/profile_images/1061986914918653952/Lzh_LQtZ_normal.jpg"/>
    <hyperlink ref="V26" r:id="rId227" display="http://pbs.twimg.com/profile_images/1061986914918653952/Lzh_LQtZ_normal.jpg"/>
    <hyperlink ref="V27" r:id="rId228" display="http://pbs.twimg.com/profile_images/1061986914918653952/Lzh_LQtZ_normal.jpg"/>
    <hyperlink ref="V28" r:id="rId229" display="http://pbs.twimg.com/profile_images/1061986914918653952/Lzh_LQtZ_normal.jpg"/>
    <hyperlink ref="V29" r:id="rId230" display="http://pbs.twimg.com/profile_images/1061986914918653952/Lzh_LQtZ_normal.jpg"/>
    <hyperlink ref="V30" r:id="rId231" display="http://pbs.twimg.com/profile_images/1061986914918653952/Lzh_LQtZ_normal.jpg"/>
    <hyperlink ref="V31" r:id="rId232" display="http://pbs.twimg.com/profile_images/1061986914918653952/Lzh_LQtZ_normal.jpg"/>
    <hyperlink ref="V32" r:id="rId233" display="http://pbs.twimg.com/profile_images/1061986914918653952/Lzh_LQtZ_normal.jpg"/>
    <hyperlink ref="V33" r:id="rId234" display="http://pbs.twimg.com/profile_images/1061986914918653952/Lzh_LQtZ_normal.jpg"/>
    <hyperlink ref="V34" r:id="rId235" display="https://pbs.twimg.com/tweet_video_thumb/D8y6_1JXoAAseOT.jpg"/>
    <hyperlink ref="V35" r:id="rId236" display="https://pbs.twimg.com/media/D8y6nBWXYAE-u4P.jpg"/>
    <hyperlink ref="V36" r:id="rId237" display="http://pbs.twimg.com/profile_images/748933945954275328/pPLGvcTn_normal.jpg"/>
    <hyperlink ref="V37" r:id="rId238" display="http://pbs.twimg.com/profile_images/748933945954275328/pPLGvcTn_normal.jpg"/>
    <hyperlink ref="V38" r:id="rId239" display="http://pbs.twimg.com/profile_images/748933945954275328/pPLGvcTn_normal.jpg"/>
    <hyperlink ref="V39" r:id="rId240" display="http://pbs.twimg.com/profile_images/748933945954275328/pPLGvcTn_normal.jpg"/>
    <hyperlink ref="V40" r:id="rId241" display="http://pbs.twimg.com/profile_images/748933945954275328/pPLGvcTn_normal.jpg"/>
    <hyperlink ref="V41" r:id="rId242" display="http://pbs.twimg.com/profile_images/748933945954275328/pPLGvcTn_normal.jpg"/>
    <hyperlink ref="V42" r:id="rId243" display="http://pbs.twimg.com/profile_images/1110483046447362048/AVdBThSa_normal.jpg"/>
    <hyperlink ref="V43" r:id="rId244" display="http://pbs.twimg.com/profile_images/1110483046447362048/AVdBThSa_normal.jpg"/>
    <hyperlink ref="V44" r:id="rId245" display="http://pbs.twimg.com/profile_images/1110483046447362048/AVdBThSa_normal.jpg"/>
    <hyperlink ref="V45" r:id="rId246" display="http://pbs.twimg.com/profile_images/1110483046447362048/AVdBThSa_normal.jpg"/>
    <hyperlink ref="V46" r:id="rId247" display="http://pbs.twimg.com/profile_images/1110483046447362048/AVdBThSa_normal.jpg"/>
    <hyperlink ref="V47" r:id="rId248" display="http://pbs.twimg.com/profile_images/1110483046447362048/AVdBThSa_normal.jpg"/>
    <hyperlink ref="V48" r:id="rId249" display="http://pbs.twimg.com/profile_images/1059516129595412480/hpvZYEdv_normal.jpg"/>
    <hyperlink ref="V49" r:id="rId250" display="http://pbs.twimg.com/profile_images/1101179954337902593/oe-YzmFj_normal.png"/>
    <hyperlink ref="V50" r:id="rId251" display="http://pbs.twimg.com/profile_images/1002736917245583365/92bfic81_normal.jpg"/>
    <hyperlink ref="V51" r:id="rId252" display="http://pbs.twimg.com/profile_images/1002736917245583365/92bfic81_normal.jpg"/>
    <hyperlink ref="V52" r:id="rId253" display="http://pbs.twimg.com/profile_images/1002736917245583365/92bfic81_normal.jpg"/>
    <hyperlink ref="V53" r:id="rId254" display="http://pbs.twimg.com/profile_images/1002736917245583365/92bfic81_normal.jpg"/>
    <hyperlink ref="V54" r:id="rId255" display="http://pbs.twimg.com/profile_images/1002736917245583365/92bfic81_normal.jpg"/>
    <hyperlink ref="V55" r:id="rId256" display="http://pbs.twimg.com/profile_images/1002736917245583365/92bfic81_normal.jpg"/>
    <hyperlink ref="V56" r:id="rId257" display="http://pbs.twimg.com/profile_images/1032020484244692993/5XxqoziN_normal.jpg"/>
    <hyperlink ref="V57" r:id="rId258" display="http://pbs.twimg.com/profile_images/1032020484244692993/5XxqoziN_normal.jpg"/>
    <hyperlink ref="V58" r:id="rId259" display="http://pbs.twimg.com/profile_images/1032020484244692993/5XxqoziN_normal.jpg"/>
    <hyperlink ref="V59" r:id="rId260" display="http://pbs.twimg.com/profile_images/1120002100065337344/sZwDtunJ_normal.jpg"/>
    <hyperlink ref="V60" r:id="rId261" display="http://pbs.twimg.com/profile_images/1120002100065337344/sZwDtunJ_normal.jpg"/>
    <hyperlink ref="V61" r:id="rId262" display="http://pbs.twimg.com/profile_images/1120002100065337344/sZwDtunJ_normal.jpg"/>
    <hyperlink ref="V62" r:id="rId263" display="http://pbs.twimg.com/profile_images/1120002100065337344/sZwDtunJ_normal.jpg"/>
    <hyperlink ref="V63" r:id="rId264" display="http://pbs.twimg.com/profile_images/684125845523267584/-4NuXHdc_normal.jpg"/>
    <hyperlink ref="V64" r:id="rId265" display="http://pbs.twimg.com/profile_images/684125845523267584/-4NuXHdc_normal.jpg"/>
    <hyperlink ref="V65" r:id="rId266" display="http://pbs.twimg.com/profile_images/684125845523267584/-4NuXHdc_normal.jpg"/>
    <hyperlink ref="V66" r:id="rId267" display="http://pbs.twimg.com/profile_images/1138519290146168833/oN7cTwxJ_normal.png"/>
    <hyperlink ref="V67" r:id="rId268" display="https://pbs.twimg.com/media/D8y23erWsAALDrV.jpg"/>
    <hyperlink ref="V68" r:id="rId269" display="https://pbs.twimg.com/media/D8yvqlWX4AAiovU.jpg"/>
    <hyperlink ref="V69" r:id="rId270" display="http://pbs.twimg.com/profile_images/1135082121033330688/STyHI94p_normal.jpg"/>
    <hyperlink ref="V70" r:id="rId271" display="http://pbs.twimg.com/profile_images/3696085537/aa6f87a66956844581148fc800933dca_normal.jpeg"/>
    <hyperlink ref="V71" r:id="rId272" display="http://pbs.twimg.com/profile_images/1060019467059572739/DgAu2XEg_normal.jpg"/>
    <hyperlink ref="V72" r:id="rId273" display="http://pbs.twimg.com/profile_images/1135600777395707904/S7EjEmET_normal.png"/>
    <hyperlink ref="V73" r:id="rId274" display="http://pbs.twimg.com/profile_images/1135600777395707904/S7EjEmET_normal.png"/>
    <hyperlink ref="V74" r:id="rId275" display="http://pbs.twimg.com/profile_images/1135600777395707904/S7EjEmET_normal.png"/>
    <hyperlink ref="V75" r:id="rId276" display="http://pbs.twimg.com/profile_images/1135600777395707904/S7EjEmET_normal.png"/>
    <hyperlink ref="V76" r:id="rId277" display="http://pbs.twimg.com/profile_images/1141990914212212736/0ukWK_SU_normal.jpg"/>
    <hyperlink ref="V77" r:id="rId278" display="http://pbs.twimg.com/profile_images/1106697498570227712/B6w3qb3N_normal.jpg"/>
    <hyperlink ref="V78" r:id="rId279" display="https://pbs.twimg.com/media/D8y23erWsAALDrV.jpg"/>
    <hyperlink ref="V79" r:id="rId280" display="http://pbs.twimg.com/profile_images/1042846734316130304/XRDTQffN_normal.jpg"/>
    <hyperlink ref="V80" r:id="rId281" display="http://pbs.twimg.com/profile_images/1042846734316130304/XRDTQffN_normal.jpg"/>
    <hyperlink ref="V81" r:id="rId282" display="http://pbs.twimg.com/profile_images/660805633038401536/awevEdb9_normal.jpg"/>
    <hyperlink ref="V82" r:id="rId283" display="http://pbs.twimg.com/profile_images/864593738567303168/PJVeXsri_normal.jpg"/>
    <hyperlink ref="V83" r:id="rId284" display="http://pbs.twimg.com/profile_images/1138886860447649792/cwUSCwuR_normal.png"/>
    <hyperlink ref="V84" r:id="rId285" display="http://pbs.twimg.com/profile_images/1138886860447649792/cwUSCwuR_normal.png"/>
    <hyperlink ref="V85" r:id="rId286" display="https://pbs.twimg.com/media/D8y23erWsAALDrV.jpg"/>
    <hyperlink ref="V86" r:id="rId287" display="https://pbs.twimg.com/media/D8yyYyHXkAIEE6M.jpg"/>
    <hyperlink ref="V87" r:id="rId288" display="http://pbs.twimg.com/profile_images/1078129974941569025/igBP3cwg_normal.jpg"/>
    <hyperlink ref="V88" r:id="rId289" display="http://pbs.twimg.com/profile_images/853917644323524609/IPwyTFm2_normal.jpg"/>
    <hyperlink ref="V89" r:id="rId290" display="http://pbs.twimg.com/profile_images/1035920562558652417/WEh7FXgL_normal.jpg"/>
    <hyperlink ref="V90" r:id="rId291" display="http://pbs.twimg.com/profile_images/1035920562558652417/WEh7FXgL_normal.jpg"/>
    <hyperlink ref="V91" r:id="rId292" display="http://pbs.twimg.com/profile_images/1035920562558652417/WEh7FXgL_normal.jpg"/>
    <hyperlink ref="V92" r:id="rId293" display="http://pbs.twimg.com/profile_images/1035920562558652417/WEh7FXgL_normal.jpg"/>
    <hyperlink ref="V93" r:id="rId294" display="http://pbs.twimg.com/profile_images/1035920562558652417/WEh7FXgL_normal.jpg"/>
    <hyperlink ref="V94" r:id="rId295" display="http://pbs.twimg.com/profile_images/1127843538324996096/-HGW9NxC_normal.png"/>
    <hyperlink ref="V95" r:id="rId296" display="http://pbs.twimg.com/profile_images/1052820122946215936/gMUo-CC0_normal.jpg"/>
    <hyperlink ref="V96" r:id="rId297" display="https://pbs.twimg.com/media/D8y6nBWXYAE-u4P.jpg"/>
    <hyperlink ref="V97" r:id="rId298" display="http://pbs.twimg.com/profile_images/1136326613962858501/pVINrp4B_normal.jpg"/>
    <hyperlink ref="V98" r:id="rId299" display="http://pbs.twimg.com/profile_images/882000197437583360/5YsrbFEf_normal.jpg"/>
    <hyperlink ref="V99" r:id="rId300" display="http://pbs.twimg.com/profile_images/871790645861654528/qu7C766i_normal.jpg"/>
    <hyperlink ref="V100" r:id="rId301" display="http://pbs.twimg.com/profile_images/472060260425801728/W4THeuJz_normal.jpeg"/>
    <hyperlink ref="V101" r:id="rId302" display="https://pbs.twimg.com/media/D88jE7EWwAEa7C-.png"/>
    <hyperlink ref="V102" r:id="rId303" display="http://pbs.twimg.com/profile_images/1050432840511438850/K6vKTiWm_normal.jpg"/>
    <hyperlink ref="V103" r:id="rId304" display="http://pbs.twimg.com/profile_images/1050432840511438850/K6vKTiWm_normal.jpg"/>
    <hyperlink ref="V105" r:id="rId305" display="http://pbs.twimg.com/profile_images/750618747463950336/ty1a2AYQ_normal.jpg"/>
    <hyperlink ref="V106" r:id="rId306" display="https://pbs.twimg.com/media/D9KgEMXUYAAwP3c.jpg"/>
    <hyperlink ref="V107" r:id="rId307" display="http://pbs.twimg.com/profile_images/1938038343/R-SM_normal.jpg"/>
    <hyperlink ref="V108" r:id="rId308" display="https://pbs.twimg.com/media/D9K17TuUYAA5tES.jpg"/>
    <hyperlink ref="V109" r:id="rId309" display="https://pbs.twimg.com/media/D9K17WZUwAIrjbL.jpg"/>
    <hyperlink ref="V110" r:id="rId310" display="https://pbs.twimg.com/media/D9K_T-sVAAEoPJh.jpg"/>
    <hyperlink ref="V111" r:id="rId311" display="https://pbs.twimg.com/media/D9LNRSwU0AMgF38.jpg"/>
    <hyperlink ref="V112" r:id="rId312" display="http://pbs.twimg.com/profile_images/927317502467731462/kJo1PAci_normal.jpg"/>
    <hyperlink ref="V113" r:id="rId313" display="http://pbs.twimg.com/profile_images/2999967920/e6dc0306e5abed340cb05796022c6693_normal.jpeg"/>
    <hyperlink ref="V114" r:id="rId314" display="http://pbs.twimg.com/profile_images/909753155977601024/EJDt8aR2_normal.jpg"/>
    <hyperlink ref="V115" r:id="rId315" display="http://pbs.twimg.com/profile_images/378800000703257226/b667c7ecaeb46c9739e14925399d4085_normal.png"/>
    <hyperlink ref="V116" r:id="rId316" display="https://pbs.twimg.com/media/D9O4HJWUIAAWmTb.jpg"/>
    <hyperlink ref="V117" r:id="rId317" display="https://pbs.twimg.com/media/D9PYhSuUwAA0nmR.jpg"/>
    <hyperlink ref="V118" r:id="rId318" display="http://pbs.twimg.com/profile_images/2856946373/36c9a22603b705821a368c884a7d169e_normal.png"/>
    <hyperlink ref="V119" r:id="rId319" display="http://pbs.twimg.com/profile_images/3435106359/07dc0d8e6f141dd3500a59b1edbbbd87_normal.png"/>
    <hyperlink ref="V120" r:id="rId320" display="https://pbs.twimg.com/media/D9QNAiQWwAEQneC.jpg"/>
    <hyperlink ref="V121" r:id="rId321" display="http://pbs.twimg.com/profile_images/1133969845035380736/3Ht10o66_normal.jpg"/>
    <hyperlink ref="V122" r:id="rId322" display="http://pbs.twimg.com/profile_images/378800000833619103/c20c5ea7ed0f15bfae45152643dd121d_normal.jpeg"/>
    <hyperlink ref="V123" r:id="rId323" display="http://pbs.twimg.com/profile_images/913837869034176512/tiHXsYeu_normal.jpg"/>
    <hyperlink ref="V124" r:id="rId324" display="http://pbs.twimg.com/profile_images/1131778643003301888/z19P-nGD_normal.jpg"/>
    <hyperlink ref="V125" r:id="rId325" display="https://pbs.twimg.com/media/D8yvqlWX4AAiovU.jpg"/>
    <hyperlink ref="V126" r:id="rId326" display="https://pbs.twimg.com/media/D8yyYyHXkAIEE6M.jpg"/>
    <hyperlink ref="V127" r:id="rId327" display="http://pbs.twimg.com/profile_images/706622262892490753/LB1AjIS-_normal.jpg"/>
    <hyperlink ref="V128" r:id="rId328" display="http://pbs.twimg.com/profile_images/706622262892490753/LB1AjIS-_normal.jpg"/>
    <hyperlink ref="V129" r:id="rId329" display="http://pbs.twimg.com/profile_images/1080028028284166144/PR__WlG7_normal.jpg"/>
    <hyperlink ref="V130" r:id="rId330" display="http://pbs.twimg.com/profile_images/1080028028284166144/PR__WlG7_normal.jpg"/>
    <hyperlink ref="V131" r:id="rId331" display="http://pbs.twimg.com/profile_images/1117715035411718144/8V_Gkzcx_normal.jpg"/>
    <hyperlink ref="V132" r:id="rId332" display="http://pbs.twimg.com/profile_images/1117715035411718144/8V_Gkzcx_normal.jpg"/>
    <hyperlink ref="V133" r:id="rId333" display="http://pbs.twimg.com/profile_images/846409220832473088/-1Wh0Keo_normal.jpg"/>
    <hyperlink ref="V134" r:id="rId334" display="http://pbs.twimg.com/profile_images/846409220832473088/-1Wh0Keo_normal.jpg"/>
    <hyperlink ref="V135" r:id="rId335" display="https://pbs.twimg.com/media/D9KeWpFUIAIkDFd.jpg"/>
    <hyperlink ref="V136" r:id="rId336" display="https://pbs.twimg.com/media/D9U3P_mVAAAr6de.jpg"/>
    <hyperlink ref="V137" r:id="rId337" display="https://pbs.twimg.com/media/D6rFVKuUwAMCUw6.jpg"/>
    <hyperlink ref="V138" r:id="rId338" display="https://pbs.twimg.com/media/D6rFVKuUwAMCUw6.jpg"/>
    <hyperlink ref="V139" r:id="rId339" display="https://pbs.twimg.com/media/D9KeWaEUcAE47oh.jpg"/>
    <hyperlink ref="V140" r:id="rId340" display="https://pbs.twimg.com/media/D9U3QAZVUAAf9Ja.jpg"/>
    <hyperlink ref="V141" r:id="rId341" display="http://pbs.twimg.com/profile_images/896705564465479681/9Nc3o-uo_normal.jpg"/>
    <hyperlink ref="V142" r:id="rId342" display="http://pbs.twimg.com/profile_images/896705564465479681/9Nc3o-uo_normal.jpg"/>
    <hyperlink ref="V143" r:id="rId343" display="http://pbs.twimg.com/profile_images/1042648534317596672/XQW2BGvd_normal.jpg"/>
    <hyperlink ref="V144" r:id="rId344" display="http://pbs.twimg.com/profile_images/1042648534317596672/XQW2BGvd_normal.jpg"/>
    <hyperlink ref="V145" r:id="rId345" display="https://pbs.twimg.com/media/D9VDf_BVAAA0fXi.jpg"/>
    <hyperlink ref="V146" r:id="rId346" display="https://pbs.twimg.com/media/D9K900EU0AgxEkT.jpg"/>
    <hyperlink ref="V147" r:id="rId347" display="https://pbs.twimg.com/media/D9VF51LUYAAO_wr.jpg"/>
    <hyperlink ref="V148" r:id="rId348" display="http://pbs.twimg.com/profile_images/3346866136/44bafe581019fa2603283cbc5e41f3ff_normal.png"/>
    <hyperlink ref="V149" r:id="rId349" display="http://pbs.twimg.com/profile_images/3346866136/44bafe581019fa2603283cbc5e41f3ff_normal.png"/>
    <hyperlink ref="V150" r:id="rId350" display="http://pbs.twimg.com/profile_images/1123135282784550914/zaT_1nRw_normal.jpg"/>
    <hyperlink ref="V151" r:id="rId351" display="http://pbs.twimg.com/profile_images/796829915819675648/IPI1Ko6Q_normal.jpg"/>
    <hyperlink ref="V152" r:id="rId352" display="http://pbs.twimg.com/profile_images/796829915819675648/IPI1Ko6Q_normal.jpg"/>
    <hyperlink ref="V153" r:id="rId353" display="http://pbs.twimg.com/profile_images/736879472750780416/_GsBKi2F_normal.jpg"/>
    <hyperlink ref="V154" r:id="rId354" display="https://pbs.twimg.com/media/D9VRV41VUAAVs3P.jpg"/>
    <hyperlink ref="V155" r:id="rId355" display="http://pbs.twimg.com/profile_images/918243413228642304/SNxPOiou_normal.jpg"/>
    <hyperlink ref="V156" r:id="rId356" display="http://pbs.twimg.com/profile_images/918243413228642304/SNxPOiou_normal.jpg"/>
    <hyperlink ref="V157" r:id="rId357" display="http://pbs.twimg.com/profile_images/3120841902/7276aa9ca2b09cdb1a09fa6029dc8e25_normal.jpeg"/>
    <hyperlink ref="V158" r:id="rId358" display="http://pbs.twimg.com/profile_images/3120841902/7276aa9ca2b09cdb1a09fa6029dc8e25_normal.jpeg"/>
    <hyperlink ref="V159" r:id="rId359" display="https://pbs.twimg.com/media/D9KhNicU4AMQEpC.jpg"/>
    <hyperlink ref="V160" r:id="rId360" display="https://pbs.twimg.com/media/D9VaC3AUwAENKcP.jpg"/>
    <hyperlink ref="V161" r:id="rId361" display="http://pbs.twimg.com/profile_images/963126625616277504/1Uemylby_normal.jpg"/>
    <hyperlink ref="V162" r:id="rId362" display="http://pbs.twimg.com/profile_images/1140226670638575616/pxKf6sSE_normal.jpg"/>
    <hyperlink ref="V163" r:id="rId363" display="http://pbs.twimg.com/profile_images/3472430640/41e9867276e72689c7b815388944c171_normal.jpeg"/>
    <hyperlink ref="V164" r:id="rId364" display="http://pbs.twimg.com/profile_images/1133520919752843264/k01PTz6s_normal.jpg"/>
    <hyperlink ref="V165" r:id="rId365" display="http://pbs.twimg.com/profile_images/623697160777826305/RFY-hwl__normal.png"/>
    <hyperlink ref="V166" r:id="rId366" display="http://pbs.twimg.com/profile_images/623697160777826305/RFY-hwl__normal.png"/>
    <hyperlink ref="V167" r:id="rId367" display="http://pbs.twimg.com/profile_images/623697160777826305/RFY-hwl__normal.png"/>
    <hyperlink ref="V168" r:id="rId368" display="http://pbs.twimg.com/profile_images/1095743669653696513/PtaZZUX4_normal.jpg"/>
    <hyperlink ref="V169" r:id="rId369" display="http://pbs.twimg.com/profile_images/1095743669653696513/PtaZZUX4_normal.jpg"/>
    <hyperlink ref="V170" r:id="rId370" display="http://pbs.twimg.com/profile_images/1095743669653696513/PtaZZUX4_normal.jpg"/>
    <hyperlink ref="V171" r:id="rId371" display="http://pbs.twimg.com/profile_images/986840344884142080/nHlNfz7c_normal.jpg"/>
    <hyperlink ref="V172" r:id="rId372" display="http://pbs.twimg.com/profile_images/513739177809027072/u2iNS-2b_normal.jpeg"/>
    <hyperlink ref="V173" r:id="rId373" display="http://pbs.twimg.com/profile_images/1068574976415096832/uAw2NhmA_normal.jpg"/>
    <hyperlink ref="V174" r:id="rId374" display="http://pbs.twimg.com/profile_images/1115931363176275968/u_8HPpFC_normal.png"/>
    <hyperlink ref="V175" r:id="rId375" display="http://pbs.twimg.com/profile_images/687723622631211010/wbNDhRAd_normal.jpg"/>
    <hyperlink ref="V176" r:id="rId376" display="http://pbs.twimg.com/profile_images/1024837641177419776/tJFKIyaw_normal.jpg"/>
    <hyperlink ref="V177" r:id="rId377" display="http://abs.twimg.com/sticky/default_profile_images/default_profile_normal.png"/>
    <hyperlink ref="V178" r:id="rId378" display="http://pbs.twimg.com/profile_images/869220255096201217/sfE2rJKJ_normal.jpg"/>
    <hyperlink ref="V179" r:id="rId379" display="https://pbs.twimg.com/media/D9Kqtg2VUAAhqGR.jpg"/>
    <hyperlink ref="V180" r:id="rId380" display="https://pbs.twimg.com/media/D9U70_FUwAE0t9i.jpg"/>
    <hyperlink ref="V181" r:id="rId381" display="https://pbs.twimg.com/media/D9U70_FUwAE0t9i.jpg"/>
    <hyperlink ref="V182" r:id="rId382" display="http://pbs.twimg.com/profile_images/1027353027450101760/7GJRxppp_normal.jpg"/>
    <hyperlink ref="V183" r:id="rId383" display="http://pbs.twimg.com/profile_images/1035896694469283840/nMLw8WsR_normal.jpg"/>
    <hyperlink ref="V184" r:id="rId384" display="http://pbs.twimg.com/profile_images/1035896694469283840/nMLw8WsR_normal.jpg"/>
    <hyperlink ref="V185" r:id="rId385" display="http://pbs.twimg.com/profile_images/1035896694469283840/nMLw8WsR_normal.jpg"/>
    <hyperlink ref="V186" r:id="rId386" display="https://pbs.twimg.com/media/D9Z6q55UEAARrzL.jpg"/>
    <hyperlink ref="V187" r:id="rId387" display="http://pbs.twimg.com/profile_images/1085227085671686144/ORDbOMYy_normal.jpg"/>
    <hyperlink ref="V188" r:id="rId388" display="https://pbs.twimg.com/media/D8y23erWsAALDrV.jpg"/>
    <hyperlink ref="V189" r:id="rId389" display="http://pbs.twimg.com/profile_images/1139241933304410112/0O577FfN_normal.jpg"/>
    <hyperlink ref="V190" r:id="rId390" display="http://pbs.twimg.com/profile_images/835197609853726721/F2m94jEo_normal.jpg"/>
    <hyperlink ref="V191" r:id="rId391" display="http://pbs.twimg.com/profile_images/835197609853726721/F2m94jEo_normal.jpg"/>
    <hyperlink ref="V192" r:id="rId392" display="https://pbs.twimg.com/tweet_video_thumb/D8y0KdUVsAAZkE-.jpg"/>
    <hyperlink ref="V193" r:id="rId393" display="http://pbs.twimg.com/profile_images/1138952185645920257/96T-exz-_normal.jpg"/>
    <hyperlink ref="V194" r:id="rId394" display="https://pbs.twimg.com/tweet_video_thumb/D8y2SIxUwAAzJk9.jpg"/>
    <hyperlink ref="V195" r:id="rId395" display="http://pbs.twimg.com/profile_images/1138952185645920257/96T-exz-_normal.jpg"/>
    <hyperlink ref="V196" r:id="rId396" display="https://pbs.twimg.com/tweet_video_thumb/D8y3t2xUYAMR2PB.jpg"/>
    <hyperlink ref="V197" r:id="rId397" display="http://pbs.twimg.com/profile_images/1138952185645920257/96T-exz-_normal.jpg"/>
    <hyperlink ref="V198" r:id="rId398" display="http://pbs.twimg.com/profile_images/1047176622598545408/Gy8L5gwM_normal.jpg"/>
    <hyperlink ref="V199" r:id="rId399" display="http://pbs.twimg.com/profile_images/1087039147662024704/pVV5ZWgU_normal.jpg"/>
    <hyperlink ref="V200" r:id="rId400" display="http://pbs.twimg.com/profile_images/1087039147662024704/pVV5ZWgU_normal.jpg"/>
    <hyperlink ref="V201" r:id="rId401" display="http://pbs.twimg.com/profile_images/1087039147662024704/pVV5ZWgU_normal.jpg"/>
    <hyperlink ref="V202" r:id="rId402" display="http://pbs.twimg.com/profile_images/1087039147662024704/pVV5ZWgU_normal.jpg"/>
    <hyperlink ref="V203" r:id="rId403" display="http://pbs.twimg.com/profile_images/1087039147662024704/pVV5ZWgU_normal.jpg"/>
    <hyperlink ref="V204" r:id="rId404" display="http://pbs.twimg.com/profile_images/1087039147662024704/pVV5ZWgU_normal.jpg"/>
    <hyperlink ref="V205" r:id="rId405" display="http://pbs.twimg.com/profile_images/1087039147662024704/pVV5ZWgU_normal.jpg"/>
    <hyperlink ref="V206" r:id="rId406" display="http://pbs.twimg.com/profile_images/1087039147662024704/pVV5ZWgU_normal.jpg"/>
    <hyperlink ref="V207" r:id="rId407" display="http://pbs.twimg.com/profile_images/1087039147662024704/pVV5ZWgU_normal.jpg"/>
    <hyperlink ref="V208" r:id="rId408" display="http://pbs.twimg.com/profile_images/1087039147662024704/pVV5ZWgU_normal.jpg"/>
    <hyperlink ref="V209" r:id="rId409" display="http://pbs.twimg.com/profile_images/1087039147662024704/pVV5ZWgU_normal.jpg"/>
    <hyperlink ref="V210" r:id="rId410" display="http://pbs.twimg.com/profile_images/476707212849467392/I_jVndo-_normal.jpeg"/>
    <hyperlink ref="V211" r:id="rId411" display="http://pbs.twimg.com/profile_images/476707212849467392/I_jVndo-_normal.jpeg"/>
    <hyperlink ref="V212" r:id="rId412" display="https://pbs.twimg.com/media/D9YNB3sU8AA_wAJ.jpg"/>
    <hyperlink ref="V213" r:id="rId413" display="https://pbs.twimg.com/media/D9eP1iIUIAIyCIH.jpg"/>
    <hyperlink ref="V214" r:id="rId414" display="http://pbs.twimg.com/profile_images/920628397046366209/uirb1rTv_normal.jpg"/>
    <hyperlink ref="V215" r:id="rId415" display="http://pbs.twimg.com/profile_images/1062464463373242375/-SpI7BWn_normal.jpg"/>
    <hyperlink ref="V216" r:id="rId416" display="http://pbs.twimg.com/profile_images/1666039394/nextwave-twtter_normal.png"/>
    <hyperlink ref="V217" r:id="rId417" display="http://pbs.twimg.com/profile_images/1138842152929288193/OrCpulEk_normal.jpg"/>
    <hyperlink ref="V218" r:id="rId418" display="http://pbs.twimg.com/profile_images/1138842152929288193/OrCpulEk_normal.jpg"/>
    <hyperlink ref="V219" r:id="rId419" display="http://pbs.twimg.com/profile_images/1138842152929288193/OrCpulEk_normal.jpg"/>
    <hyperlink ref="V220" r:id="rId420" display="http://pbs.twimg.com/profile_images/1138842152929288193/OrCpulEk_normal.jpg"/>
    <hyperlink ref="V221" r:id="rId421" display="http://pbs.twimg.com/profile_images/1138842152929288193/OrCpulEk_normal.jpg"/>
    <hyperlink ref="V222" r:id="rId422" display="http://pbs.twimg.com/profile_images/1138842152929288193/OrCpulEk_normal.jpg"/>
    <hyperlink ref="V223" r:id="rId423" display="http://pbs.twimg.com/profile_images/1138842152929288193/OrCpulEk_normal.jpg"/>
    <hyperlink ref="V224" r:id="rId424" display="https://pbs.twimg.com/media/D8yvqlWX4AAiovU.jpg"/>
    <hyperlink ref="V225" r:id="rId425" display="http://pbs.twimg.com/profile_images/1138842152929288193/OrCpulEk_normal.jpg"/>
    <hyperlink ref="V226" r:id="rId426" display="http://pbs.twimg.com/profile_images/1138842152929288193/OrCpulEk_normal.jpg"/>
    <hyperlink ref="V227" r:id="rId427" display="http://pbs.twimg.com/profile_images/1138842152929288193/OrCpulEk_normal.jpg"/>
    <hyperlink ref="V228" r:id="rId428" display="https://pbs.twimg.com/media/D8yyYyHXkAIEE6M.jpg"/>
    <hyperlink ref="V229" r:id="rId429" display="http://pbs.twimg.com/profile_images/1138842152929288193/OrCpulEk_normal.jpg"/>
    <hyperlink ref="V230" r:id="rId430" display="http://pbs.twimg.com/profile_images/1138842152929288193/OrCpulEk_normal.jpg"/>
    <hyperlink ref="V231" r:id="rId431" display="http://pbs.twimg.com/profile_images/1138842152929288193/OrCpulEk_normal.jpg"/>
    <hyperlink ref="V232" r:id="rId432" display="https://pbs.twimg.com/tweet_video_thumb/D8y8SYgXoAEd2nF.jpg"/>
    <hyperlink ref="V233" r:id="rId433" display="http://pbs.twimg.com/profile_images/1138842152929288193/OrCpulEk_normal.jpg"/>
    <hyperlink ref="V234" r:id="rId434" display="http://pbs.twimg.com/profile_images/1138842152929288193/OrCpulEk_normal.jpg"/>
    <hyperlink ref="V235" r:id="rId435" display="http://pbs.twimg.com/profile_images/1138842152929288193/OrCpulEk_normal.jpg"/>
    <hyperlink ref="V236" r:id="rId436" display="http://pbs.twimg.com/profile_images/1059306021296922625/oyxW1qo-_normal.jpg"/>
    <hyperlink ref="V237" r:id="rId437" display="http://pbs.twimg.com/profile_images/1059306021296922625/oyxW1qo-_normal.jpg"/>
    <hyperlink ref="V238" r:id="rId438" display="http://pbs.twimg.com/profile_images/1059306021296922625/oyxW1qo-_normal.jpg"/>
    <hyperlink ref="V239" r:id="rId439" display="http://pbs.twimg.com/profile_images/696143278807375872/_8KOQ7tg_normal.jpg"/>
    <hyperlink ref="V240" r:id="rId440" display="http://pbs.twimg.com/profile_images/1047176622598545408/Gy8L5gwM_normal.jpg"/>
    <hyperlink ref="V241" r:id="rId441" display="http://pbs.twimg.com/profile_images/1047176622598545408/Gy8L5gwM_normal.jpg"/>
    <hyperlink ref="V242" r:id="rId442" display="http://pbs.twimg.com/profile_images/1047176622598545408/Gy8L5gwM_normal.jpg"/>
    <hyperlink ref="V243" r:id="rId443" display="http://pbs.twimg.com/profile_images/1136326613962858501/pVINrp4B_normal.jpg"/>
    <hyperlink ref="V244" r:id="rId444" display="http://pbs.twimg.com/profile_images/696143278807375872/_8KOQ7tg_normal.jpg"/>
    <hyperlink ref="V245" r:id="rId445" display="http://pbs.twimg.com/profile_images/1047176622598545408/Gy8L5gwM_normal.jpg"/>
    <hyperlink ref="V246" r:id="rId446" display="http://pbs.twimg.com/profile_images/1047176622598545408/Gy8L5gwM_normal.jpg"/>
    <hyperlink ref="V247" r:id="rId447" display="http://pbs.twimg.com/profile_images/1136326613962858501/pVINrp4B_normal.jpg"/>
    <hyperlink ref="V248" r:id="rId448" display="http://pbs.twimg.com/profile_images/696143278807375872/_8KOQ7tg_normal.jpg"/>
    <hyperlink ref="V249" r:id="rId449" display="http://pbs.twimg.com/profile_images/930723232440881153/UiMVephh_normal.jpg"/>
    <hyperlink ref="V250" r:id="rId450" display="http://pbs.twimg.com/profile_images/930723232440881153/UiMVephh_normal.jpg"/>
    <hyperlink ref="V251" r:id="rId451" display="http://pbs.twimg.com/profile_images/930723232440881153/UiMVephh_normal.jpg"/>
    <hyperlink ref="V252" r:id="rId452" display="http://pbs.twimg.com/profile_images/1047176622598545408/Gy8L5gwM_normal.jpg"/>
    <hyperlink ref="V253" r:id="rId453" display="http://pbs.twimg.com/profile_images/1047176622598545408/Gy8L5gwM_normal.jpg"/>
    <hyperlink ref="V254" r:id="rId454" display="http://pbs.twimg.com/profile_images/1047176622598545408/Gy8L5gwM_normal.jpg"/>
    <hyperlink ref="V255" r:id="rId455" display="http://pbs.twimg.com/profile_images/1136326613962858501/pVINrp4B_normal.jpg"/>
    <hyperlink ref="V256" r:id="rId456" display="http://pbs.twimg.com/profile_images/696143278807375872/_8KOQ7tg_normal.jpg"/>
    <hyperlink ref="V257" r:id="rId457" display="http://pbs.twimg.com/profile_images/1136326613962858501/pVINrp4B_normal.jpg"/>
    <hyperlink ref="V258" r:id="rId458" display="http://pbs.twimg.com/profile_images/1136326613962858501/pVINrp4B_normal.jpg"/>
    <hyperlink ref="V259" r:id="rId459" display="http://pbs.twimg.com/profile_images/1136326613962858501/pVINrp4B_normal.jpg"/>
    <hyperlink ref="V260" r:id="rId460" display="http://pbs.twimg.com/profile_images/1136326613962858501/pVINrp4B_normal.jpg"/>
    <hyperlink ref="V261" r:id="rId461" display="http://pbs.twimg.com/profile_images/1136326613962858501/pVINrp4B_normal.jpg"/>
    <hyperlink ref="V262" r:id="rId462" display="http://pbs.twimg.com/profile_images/1136326613962858501/pVINrp4B_normal.jpg"/>
    <hyperlink ref="V263" r:id="rId463" display="http://pbs.twimg.com/profile_images/1136326613962858501/pVINrp4B_normal.jpg"/>
    <hyperlink ref="V264" r:id="rId464" display="http://pbs.twimg.com/profile_images/1136326613962858501/pVINrp4B_normal.jpg"/>
    <hyperlink ref="V265" r:id="rId465" display="http://pbs.twimg.com/profile_images/1136326613962858501/pVINrp4B_normal.jpg"/>
    <hyperlink ref="V266" r:id="rId466" display="http://pbs.twimg.com/profile_images/1136326613962858501/pVINrp4B_normal.jpg"/>
    <hyperlink ref="V267" r:id="rId467" display="http://pbs.twimg.com/profile_images/1136326613962858501/pVINrp4B_normal.jpg"/>
    <hyperlink ref="V268" r:id="rId468" display="http://pbs.twimg.com/profile_images/1136326613962858501/pVINrp4B_normal.jpg"/>
    <hyperlink ref="V269" r:id="rId469" display="https://pbs.twimg.com/tweet_video_thumb/D8y7cNGW4AMJumm.jpg"/>
    <hyperlink ref="V270" r:id="rId470" display="http://pbs.twimg.com/profile_images/696143278807375872/_8KOQ7tg_normal.jpg"/>
    <hyperlink ref="V271" r:id="rId471" display="http://pbs.twimg.com/profile_images/1101179954337902593/oe-YzmFj_normal.png"/>
    <hyperlink ref="V272" r:id="rId472" display="http://pbs.twimg.com/profile_images/1101179954337902593/oe-YzmFj_normal.png"/>
    <hyperlink ref="V273" r:id="rId473" display="http://pbs.twimg.com/profile_images/1101179954337902593/oe-YzmFj_normal.png"/>
    <hyperlink ref="V274" r:id="rId474" display="http://pbs.twimg.com/profile_images/1101179954337902593/oe-YzmFj_normal.png"/>
    <hyperlink ref="V275" r:id="rId475" display="http://pbs.twimg.com/profile_images/1101179954337902593/oe-YzmFj_normal.png"/>
    <hyperlink ref="V276" r:id="rId476" display="http://pbs.twimg.com/profile_images/1101179954337902593/oe-YzmFj_normal.png"/>
    <hyperlink ref="V277" r:id="rId477" display="http://pbs.twimg.com/profile_images/1101179954337902593/oe-YzmFj_normal.png"/>
    <hyperlink ref="V278" r:id="rId478" display="http://pbs.twimg.com/profile_images/1101179954337902593/oe-YzmFj_normal.png"/>
    <hyperlink ref="V279" r:id="rId479" display="http://pbs.twimg.com/profile_images/1101179954337902593/oe-YzmFj_normal.png"/>
    <hyperlink ref="V280" r:id="rId480" display="https://pbs.twimg.com/media/D8y6nBWXYAE-u4P.jpg"/>
    <hyperlink ref="V281" r:id="rId481" display="https://pbs.twimg.com/media/D8y7JESXoAETtWD.jpg"/>
    <hyperlink ref="V282" r:id="rId482" display="http://pbs.twimg.com/profile_images/696143278807375872/_8KOQ7tg_normal.jpg"/>
    <hyperlink ref="V283" r:id="rId483" display="http://pbs.twimg.com/profile_images/1059516129595412480/hpvZYEdv_normal.jpg"/>
    <hyperlink ref="V284" r:id="rId484" display="https://pbs.twimg.com/tweet_video_thumb/D8y5GtYUcAA3JsY.jpg"/>
    <hyperlink ref="V285" r:id="rId485" display="https://pbs.twimg.com/tweet_video_thumb/D8y5odLUYAAo5Cu.jpg"/>
    <hyperlink ref="V286" r:id="rId486" display="http://pbs.twimg.com/profile_images/1059516129595412480/hpvZYEdv_normal.jpg"/>
    <hyperlink ref="V287" r:id="rId487" display="https://pbs.twimg.com/tweet_video_thumb/D8y7YujUEAALp9f.jpg"/>
    <hyperlink ref="V288" r:id="rId488" display="http://pbs.twimg.com/profile_images/696143278807375872/_8KOQ7tg_normal.jpg"/>
    <hyperlink ref="V289" r:id="rId489" display="https://pbs.twimg.com/media/D8yyYyHXkAIEE6M.jpg"/>
    <hyperlink ref="V290" r:id="rId490" display="http://pbs.twimg.com/profile_images/920290068463415296/mTBxCjYa_normal.jpg"/>
    <hyperlink ref="V291" r:id="rId491" display="http://pbs.twimg.com/profile_images/920290068463415296/mTBxCjYa_normal.jpg"/>
    <hyperlink ref="V292" r:id="rId492" display="http://pbs.twimg.com/profile_images/920290068463415296/mTBxCjYa_normal.jpg"/>
    <hyperlink ref="V293" r:id="rId493" display="http://pbs.twimg.com/profile_images/696143278807375872/_8KOQ7tg_normal.jpg"/>
    <hyperlink ref="V294" r:id="rId494" display="http://pbs.twimg.com/profile_images/1047587406956953614/0OlHfwRT_normal.jpg"/>
    <hyperlink ref="V295" r:id="rId495" display="http://pbs.twimg.com/profile_images/696143278807375872/_8KOQ7tg_normal.jpg"/>
    <hyperlink ref="V296" r:id="rId496" display="http://pbs.twimg.com/profile_images/1138658531039535104/NRal9s56_normal.jpg"/>
    <hyperlink ref="V297" r:id="rId497" display="http://pbs.twimg.com/profile_images/1138658531039535104/NRal9s56_normal.jpg"/>
    <hyperlink ref="V298" r:id="rId498" display="http://pbs.twimg.com/profile_images/1138658531039535104/NRal9s56_normal.jpg"/>
    <hyperlink ref="V299" r:id="rId499" display="http://pbs.twimg.com/profile_images/1138658531039535104/NRal9s56_normal.jpg"/>
    <hyperlink ref="V300" r:id="rId500" display="http://pbs.twimg.com/profile_images/1138658531039535104/NRal9s56_normal.jpg"/>
    <hyperlink ref="V301" r:id="rId501" display="http://pbs.twimg.com/profile_images/1138658531039535104/NRal9s56_normal.jpg"/>
    <hyperlink ref="V302" r:id="rId502" display="http://pbs.twimg.com/profile_images/696143278807375872/_8KOQ7tg_normal.jpg"/>
    <hyperlink ref="V303" r:id="rId503" display="http://pbs.twimg.com/profile_images/696143278807375872/_8KOQ7tg_normal.jpg"/>
    <hyperlink ref="V304" r:id="rId504" display="http://pbs.twimg.com/profile_images/1139347558436888576/OuXStoOw_normal.jpg"/>
    <hyperlink ref="V305" r:id="rId505" display="http://pbs.twimg.com/profile_images/696143278807375872/_8KOQ7tg_normal.jpg"/>
    <hyperlink ref="V306" r:id="rId506" display="https://pbs.twimg.com/tweet_video_thumb/D8ywlujWsAAFM-4.jpg"/>
    <hyperlink ref="V307" r:id="rId507" display="http://pbs.twimg.com/profile_images/1131275260140105728/xz3wRU-f_normal.jpg"/>
    <hyperlink ref="V308" r:id="rId508" display="http://pbs.twimg.com/profile_images/1131275260140105728/xz3wRU-f_normal.jpg"/>
    <hyperlink ref="V309" r:id="rId509" display="http://pbs.twimg.com/profile_images/1131275260140105728/xz3wRU-f_normal.jpg"/>
    <hyperlink ref="V310" r:id="rId510" display="http://pbs.twimg.com/profile_images/1131275260140105728/xz3wRU-f_normal.jpg"/>
    <hyperlink ref="V311" r:id="rId511" display="https://pbs.twimg.com/tweet_video_thumb/D8y7aQJXsAgmdaQ.jpg"/>
    <hyperlink ref="V312" r:id="rId512" display="http://pbs.twimg.com/profile_images/1131275260140105728/xz3wRU-f_normal.jpg"/>
    <hyperlink ref="V313" r:id="rId513" display="http://pbs.twimg.com/profile_images/696143278807375872/_8KOQ7tg_normal.jpg"/>
    <hyperlink ref="V314" r:id="rId514" display="http://pbs.twimg.com/profile_images/696143278807375872/_8KOQ7tg_normal.jpg"/>
    <hyperlink ref="V315" r:id="rId515" display="https://pbs.twimg.com/media/D9Mh8eZWwAMCMB2.jpg"/>
    <hyperlink ref="V316" r:id="rId516" display="http://pbs.twimg.com/profile_images/696143278807375872/_8KOQ7tg_normal.jpg"/>
    <hyperlink ref="V317" r:id="rId517" display="https://pbs.twimg.com/media/D9WonRjW4AAEK66.jpg"/>
    <hyperlink ref="V318" r:id="rId518" display="http://pbs.twimg.com/profile_images/696143278807375872/_8KOQ7tg_normal.jpg"/>
    <hyperlink ref="V319" r:id="rId519" display="https://pbs.twimg.com/media/D8ym1joXsAEwGUB.jpg"/>
    <hyperlink ref="V320" r:id="rId520" display="http://pbs.twimg.com/profile_images/696143278807375872/_8KOQ7tg_normal.jpg"/>
    <hyperlink ref="V321" r:id="rId521" display="http://pbs.twimg.com/profile_images/696143278807375872/_8KOQ7tg_normal.jpg"/>
    <hyperlink ref="V322" r:id="rId522" display="http://pbs.twimg.com/profile_images/696143278807375872/_8KOQ7tg_normal.jpg"/>
    <hyperlink ref="V323" r:id="rId523" display="http://pbs.twimg.com/profile_images/696143278807375872/_8KOQ7tg_normal.jpg"/>
    <hyperlink ref="V324" r:id="rId524" display="http://pbs.twimg.com/profile_images/696143278807375872/_8KOQ7tg_normal.jpg"/>
    <hyperlink ref="V325" r:id="rId525" display="http://pbs.twimg.com/profile_images/696143278807375872/_8KOQ7tg_normal.jpg"/>
    <hyperlink ref="V326" r:id="rId526" display="https://pbs.twimg.com/media/D8y23erWsAALDrV.jpg"/>
    <hyperlink ref="V327" r:id="rId527" display="http://pbs.twimg.com/profile_images/696143278807375872/_8KOQ7tg_normal.jpg"/>
    <hyperlink ref="V328" r:id="rId528" display="http://pbs.twimg.com/profile_images/696143278807375872/_8KOQ7tg_normal.jpg"/>
    <hyperlink ref="V329" r:id="rId529" display="http://pbs.twimg.com/profile_images/696143278807375872/_8KOQ7tg_normal.jpg"/>
    <hyperlink ref="V330" r:id="rId530" display="http://pbs.twimg.com/profile_images/696143278807375872/_8KOQ7tg_normal.jpg"/>
    <hyperlink ref="V331" r:id="rId531" display="http://pbs.twimg.com/profile_images/696143278807375872/_8KOQ7tg_normal.jpg"/>
    <hyperlink ref="V332" r:id="rId532" display="http://pbs.twimg.com/profile_images/696143278807375872/_8KOQ7tg_normal.jpg"/>
    <hyperlink ref="V333" r:id="rId533" display="http://pbs.twimg.com/profile_images/696143278807375872/_8KOQ7tg_normal.jpg"/>
    <hyperlink ref="V334" r:id="rId534" display="http://pbs.twimg.com/profile_images/696143278807375872/_8KOQ7tg_normal.jpg"/>
    <hyperlink ref="V335" r:id="rId535" display="http://pbs.twimg.com/profile_images/696143278807375872/_8KOQ7tg_normal.jpg"/>
    <hyperlink ref="V336" r:id="rId536" display="http://pbs.twimg.com/profile_images/696143278807375872/_8KOQ7tg_normal.jpg"/>
    <hyperlink ref="V337" r:id="rId537" display="http://pbs.twimg.com/profile_images/696143278807375872/_8KOQ7tg_normal.jpg"/>
    <hyperlink ref="V338" r:id="rId538" display="http://pbs.twimg.com/profile_images/696143278807375872/_8KOQ7tg_normal.jpg"/>
    <hyperlink ref="V339" r:id="rId539" display="http://pbs.twimg.com/profile_images/696143278807375872/_8KOQ7tg_normal.jpg"/>
    <hyperlink ref="V340" r:id="rId540" display="http://pbs.twimg.com/profile_images/696143278807375872/_8KOQ7tg_normal.jpg"/>
    <hyperlink ref="V341" r:id="rId541" display="http://pbs.twimg.com/profile_images/696143278807375872/_8KOQ7tg_normal.jpg"/>
    <hyperlink ref="V342" r:id="rId542" display="http://pbs.twimg.com/profile_images/696143278807375872/_8KOQ7tg_normal.jpg"/>
    <hyperlink ref="V343" r:id="rId543" display="http://pbs.twimg.com/profile_images/696143278807375872/_8KOQ7tg_normal.jpg"/>
    <hyperlink ref="V344" r:id="rId544" display="http://pbs.twimg.com/profile_images/696143278807375872/_8KOQ7tg_normal.jpg"/>
    <hyperlink ref="V345" r:id="rId545" display="http://pbs.twimg.com/profile_images/696143278807375872/_8KOQ7tg_normal.jpg"/>
    <hyperlink ref="V346" r:id="rId546" display="http://pbs.twimg.com/profile_images/696143278807375872/_8KOQ7tg_normal.jpg"/>
    <hyperlink ref="V347" r:id="rId547" display="http://pbs.twimg.com/profile_images/1057379626547380224/3IayBRL6_normal.jpg"/>
    <hyperlink ref="V348" r:id="rId548" display="http://pbs.twimg.com/profile_images/1057379626547380224/3IayBRL6_normal.jpg"/>
    <hyperlink ref="V349" r:id="rId549" display="http://pbs.twimg.com/profile_images/1057379626547380224/3IayBRL6_normal.jpg"/>
    <hyperlink ref="V350" r:id="rId550" display="http://pbs.twimg.com/profile_images/834381266959134720/54tYALBI_normal.jpg"/>
    <hyperlink ref="V351" r:id="rId551" display="http://pbs.twimg.com/profile_images/834381266959134720/54tYALBI_normal.jpg"/>
    <hyperlink ref="V352" r:id="rId552" display="http://pbs.twimg.com/profile_images/834381266959134720/54tYALBI_normal.jpg"/>
    <hyperlink ref="V353" r:id="rId553" display="http://pbs.twimg.com/profile_images/1114942744458334209/Zxrqhu7c_normal.jpg"/>
    <hyperlink ref="V354" r:id="rId554" display="http://pbs.twimg.com/profile_images/1089086024284889089/T3NuZSIa_normal.jpg"/>
    <hyperlink ref="V355" r:id="rId555" display="http://pbs.twimg.com/profile_images/638743553951277056/4LwCevuI_normal.jpg"/>
    <hyperlink ref="V356" r:id="rId556" display="http://pbs.twimg.com/profile_images/931102764838588416/51KkKUF4_normal.jpg"/>
    <hyperlink ref="V357" r:id="rId557" display="http://pbs.twimg.com/profile_images/61932938/08-08-17-08-drawn-600_normal.jpg"/>
    <hyperlink ref="V358" r:id="rId558" display="http://pbs.twimg.com/profile_images/1099385783218290690/2aaaq1sr_normal.png"/>
    <hyperlink ref="V359" r:id="rId559" display="http://pbs.twimg.com/profile_images/1099385783218290690/2aaaq1sr_normal.png"/>
    <hyperlink ref="V360" r:id="rId560" display="http://pbs.twimg.com/profile_images/1095516462981103616/0MEUpQHQ_normal.png"/>
    <hyperlink ref="V361" r:id="rId561" display="http://pbs.twimg.com/profile_images/1103037214005571584/-bB2dNVN_normal.png"/>
    <hyperlink ref="V362" r:id="rId562" display="http://pbs.twimg.com/profile_images/1141409124586070018/6_8Ki_4X_normal.jpg"/>
    <hyperlink ref="V363" r:id="rId563" display="http://pbs.twimg.com/profile_images/929112443137286144/f9x4tTrN_normal.jpg"/>
    <hyperlink ref="V364" r:id="rId564" display="http://pbs.twimg.com/profile_images/826105958728364034/IQKVAXHy_normal.jpg"/>
    <hyperlink ref="V365" r:id="rId565" display="http://pbs.twimg.com/profile_images/1047176622598545408/Gy8L5gwM_normal.jpg"/>
    <hyperlink ref="V366" r:id="rId566" display="http://pbs.twimg.com/profile_images/1047176622598545408/Gy8L5gwM_normal.jpg"/>
    <hyperlink ref="V367" r:id="rId567" display="http://pbs.twimg.com/profile_images/1047176622598545408/Gy8L5gwM_normal.jpg"/>
    <hyperlink ref="V368" r:id="rId568" display="http://pbs.twimg.com/profile_images/1047176622598545408/Gy8L5gwM_normal.jpg"/>
    <hyperlink ref="V369" r:id="rId569" display="http://pbs.twimg.com/profile_images/1047176622598545408/Gy8L5gwM_normal.jpg"/>
    <hyperlink ref="V370" r:id="rId570" display="http://pbs.twimg.com/profile_images/1047176622598545408/Gy8L5gwM_normal.jpg"/>
    <hyperlink ref="V371" r:id="rId571" display="http://pbs.twimg.com/profile_images/1047176622598545408/Gy8L5gwM_normal.jpg"/>
    <hyperlink ref="V372" r:id="rId572" display="http://pbs.twimg.com/profile_images/1047176622598545408/Gy8L5gwM_normal.jpg"/>
    <hyperlink ref="V373" r:id="rId573" display="https://pbs.twimg.com/tweet_video_thumb/D8y5toEWwAEDWeU.jpg"/>
    <hyperlink ref="V374" r:id="rId574" display="http://pbs.twimg.com/profile_images/1047176622598545408/Gy8L5gwM_normal.jpg"/>
    <hyperlink ref="V375" r:id="rId575" display="http://pbs.twimg.com/profile_images/1047176622598545408/Gy8L5gwM_normal.jpg"/>
    <hyperlink ref="V376" r:id="rId576" display="http://pbs.twimg.com/profile_images/1047176622598545408/Gy8L5gwM_normal.jpg"/>
    <hyperlink ref="V377" r:id="rId577" display="http://pbs.twimg.com/profile_images/487242217887502337/qOMRQbPk_normal.jpeg"/>
    <hyperlink ref="V378" r:id="rId578" display="http://pbs.twimg.com/profile_images/1042821947544018944/88Ev2_yM_normal.jpg"/>
    <hyperlink ref="V379" r:id="rId579" display="http://pbs.twimg.com/profile_images/1042821947544018944/88Ev2_yM_normal.jpg"/>
    <hyperlink ref="V380" r:id="rId580" display="http://pbs.twimg.com/profile_images/487242217887502337/qOMRQbPk_normal.jpeg"/>
    <hyperlink ref="V381" r:id="rId581" display="http://pbs.twimg.com/profile_images/487242217887502337/qOMRQbPk_normal.jpeg"/>
    <hyperlink ref="V382" r:id="rId582" display="http://pbs.twimg.com/profile_images/1042821947544018944/88Ev2_yM_normal.jpg"/>
    <hyperlink ref="V383" r:id="rId583" display="http://pbs.twimg.com/profile_images/1042821947544018944/88Ev2_yM_normal.jpg"/>
    <hyperlink ref="V384" r:id="rId584" display="http://pbs.twimg.com/profile_images/1042821947544018944/88Ev2_yM_normal.jpg"/>
    <hyperlink ref="V385" r:id="rId585" display="http://pbs.twimg.com/profile_images/1042821947544018944/88Ev2_yM_normal.jpg"/>
    <hyperlink ref="V386" r:id="rId586" display="http://pbs.twimg.com/profile_images/487242217887502337/qOMRQbPk_normal.jpeg"/>
    <hyperlink ref="V387" r:id="rId587" display="http://pbs.twimg.com/profile_images/487242217887502337/qOMRQbPk_normal.jpeg"/>
    <hyperlink ref="V388" r:id="rId588" display="http://pbs.twimg.com/profile_images/913811675505192960/0xPcrAab_normal.jpg"/>
    <hyperlink ref="V389" r:id="rId589" display="http://pbs.twimg.com/profile_images/913811675505192960/0xPcrAab_normal.jpg"/>
    <hyperlink ref="V390" r:id="rId590" display="http://pbs.twimg.com/profile_images/913811675505192960/0xPcrAab_normal.jpg"/>
    <hyperlink ref="V391" r:id="rId591" display="http://pbs.twimg.com/profile_images/913811675505192960/0xPcrAab_normal.jpg"/>
    <hyperlink ref="V392" r:id="rId592" display="http://pbs.twimg.com/profile_images/913811675505192960/0xPcrAab_normal.jpg"/>
    <hyperlink ref="V393" r:id="rId593" display="http://pbs.twimg.com/profile_images/913811675505192960/0xPcrAab_normal.jpg"/>
    <hyperlink ref="V394" r:id="rId594" display="http://pbs.twimg.com/profile_images/913811675505192960/0xPcrAab_normal.jpg"/>
    <hyperlink ref="V395" r:id="rId595" display="http://pbs.twimg.com/profile_images/913811675505192960/0xPcrAab_normal.jpg"/>
    <hyperlink ref="V396" r:id="rId596" display="http://pbs.twimg.com/profile_images/913811675505192960/0xPcrAab_normal.jpg"/>
    <hyperlink ref="V397" r:id="rId597" display="http://pbs.twimg.com/profile_images/913811675505192960/0xPcrAab_normal.jpg"/>
    <hyperlink ref="V398" r:id="rId598" display="http://pbs.twimg.com/profile_images/913811675505192960/0xPcrAab_normal.jpg"/>
    <hyperlink ref="V399" r:id="rId599" display="http://pbs.twimg.com/profile_images/913811675505192960/0xPcrAab_normal.jpg"/>
    <hyperlink ref="V400" r:id="rId600" display="http://pbs.twimg.com/profile_images/913811675505192960/0xPcrAab_normal.jpg"/>
    <hyperlink ref="V401" r:id="rId601" display="http://pbs.twimg.com/profile_images/913811675505192960/0xPcrAab_normal.jpg"/>
    <hyperlink ref="V402" r:id="rId602" display="http://pbs.twimg.com/profile_images/913811675505192960/0xPcrAab_normal.jpg"/>
    <hyperlink ref="V403" r:id="rId603" display="http://pbs.twimg.com/profile_images/913811675505192960/0xPcrAab_normal.jpg"/>
    <hyperlink ref="V404" r:id="rId604" display="http://pbs.twimg.com/profile_images/913811675505192960/0xPcrAab_normal.jpg"/>
    <hyperlink ref="V405" r:id="rId605" display="http://pbs.twimg.com/profile_images/913811675505192960/0xPcrAab_normal.jpg"/>
    <hyperlink ref="V406" r:id="rId606" display="http://pbs.twimg.com/profile_images/913811675505192960/0xPcrAab_normal.jpg"/>
    <hyperlink ref="V407" r:id="rId607" display="http://pbs.twimg.com/profile_images/913811675505192960/0xPcrAab_normal.jpg"/>
    <hyperlink ref="V408" r:id="rId608" display="http://pbs.twimg.com/profile_images/913811675505192960/0xPcrAab_normal.jpg"/>
    <hyperlink ref="V409" r:id="rId609" display="http://pbs.twimg.com/profile_images/913811675505192960/0xPcrAab_normal.jpg"/>
    <hyperlink ref="V410" r:id="rId610" display="http://pbs.twimg.com/profile_images/913811675505192960/0xPcrAab_normal.jpg"/>
    <hyperlink ref="V411" r:id="rId611" display="http://pbs.twimg.com/profile_images/913811675505192960/0xPcrAab_normal.jpg"/>
    <hyperlink ref="V412" r:id="rId612" display="http://pbs.twimg.com/profile_images/913811675505192960/0xPcrAab_normal.jpg"/>
    <hyperlink ref="V413" r:id="rId613" display="https://pbs.twimg.com/media/D9g6zMkWwAEeWtb.jpg"/>
    <hyperlink ref="V414" r:id="rId614" display="http://pbs.twimg.com/profile_images/708751114552811521/HghjzyMv_normal.jpg"/>
    <hyperlink ref="V415" r:id="rId615" display="http://pbs.twimg.com/profile_images/708751114552811521/HghjzyMv_normal.jpg"/>
    <hyperlink ref="V416" r:id="rId616" display="https://pbs.twimg.com/media/D9qRU2lX4AAC_zq.jpg"/>
    <hyperlink ref="V417" r:id="rId617" display="http://pbs.twimg.com/profile_images/1137997473090363392/EyZeHbj1_normal.jpg"/>
    <hyperlink ref="V418" r:id="rId618" display="http://pbs.twimg.com/profile_images/1137997473090363392/EyZeHbj1_normal.jpg"/>
    <hyperlink ref="V419" r:id="rId619" display="http://pbs.twimg.com/profile_images/1081211195871371264/ETPYeugA_normal.jpg"/>
    <hyperlink ref="V420" r:id="rId620" display="http://pbs.twimg.com/profile_images/971518376076984320/eQdX_nIQ_normal.jpg"/>
    <hyperlink ref="V421" r:id="rId621" display="http://pbs.twimg.com/profile_images/713702978440601601/of_6jI2N_normal.jpg"/>
    <hyperlink ref="V422" r:id="rId622" display="http://pbs.twimg.com/profile_images/713702978440601601/of_6jI2N_normal.jpg"/>
    <hyperlink ref="V423" r:id="rId623" display="https://pbs.twimg.com/tweet_video_thumb/D8ygCq4WsAIH2pw.jpg"/>
    <hyperlink ref="V424" r:id="rId624" display="https://pbs.twimg.com/media/D8ym1joXsAEwGUB.jpg"/>
    <hyperlink ref="V425" r:id="rId625" display="http://pbs.twimg.com/profile_images/487242217887502337/qOMRQbPk_normal.jpeg"/>
    <hyperlink ref="V426" r:id="rId626" display="https://pbs.twimg.com/media/D8yuBeUXUAYGoDQ.jpg"/>
    <hyperlink ref="V427" r:id="rId627" display="https://pbs.twimg.com/media/D8yvqlWX4AAiovU.jpg"/>
    <hyperlink ref="V428" r:id="rId628" display="https://pbs.twimg.com/media/D8yyYyHXkAIEE6M.jpg"/>
    <hyperlink ref="V429" r:id="rId629" display="http://pbs.twimg.com/profile_images/487242217887502337/qOMRQbPk_normal.jpeg"/>
    <hyperlink ref="V430" r:id="rId630" display="https://pbs.twimg.com/media/D8y23erWsAALDrV.jpg"/>
    <hyperlink ref="V431" r:id="rId631" display="http://pbs.twimg.com/profile_images/487242217887502337/qOMRQbPk_normal.jpeg"/>
    <hyperlink ref="V432" r:id="rId632" display="https://pbs.twimg.com/media/D8y6jKmWsAI98Ex.jpg"/>
    <hyperlink ref="V433" r:id="rId633" display="http://pbs.twimg.com/profile_images/487242217887502337/qOMRQbPk_normal.jpeg"/>
    <hyperlink ref="V434" r:id="rId634" display="http://pbs.twimg.com/profile_images/487242217887502337/qOMRQbPk_normal.jpeg"/>
    <hyperlink ref="V435" r:id="rId635" display="http://pbs.twimg.com/profile_images/487242217887502337/qOMRQbPk_normal.jpeg"/>
    <hyperlink ref="V436" r:id="rId636" display="http://pbs.twimg.com/profile_images/487242217887502337/qOMRQbPk_normal.jpeg"/>
    <hyperlink ref="V437" r:id="rId637" display="http://pbs.twimg.com/profile_images/487242217887502337/qOMRQbPk_normal.jpeg"/>
    <hyperlink ref="V438" r:id="rId638" display="http://pbs.twimg.com/profile_images/487242217887502337/qOMRQbPk_normal.jpeg"/>
    <hyperlink ref="V439" r:id="rId639" display="http://pbs.twimg.com/profile_images/487242217887502337/qOMRQbPk_normal.jpeg"/>
    <hyperlink ref="V440" r:id="rId640" display="http://pbs.twimg.com/profile_images/487242217887502337/qOMRQbPk_normal.jpeg"/>
    <hyperlink ref="V441" r:id="rId641" display="http://pbs.twimg.com/profile_images/487242217887502337/qOMRQbPk_normal.jpeg"/>
    <hyperlink ref="V442" r:id="rId642" display="http://pbs.twimg.com/profile_images/487242217887502337/qOMRQbPk_normal.jpeg"/>
    <hyperlink ref="V443" r:id="rId643" display="http://pbs.twimg.com/profile_images/487242217887502337/qOMRQbPk_normal.jpeg"/>
    <hyperlink ref="V444" r:id="rId644" display="http://pbs.twimg.com/profile_images/487242217887502337/qOMRQbPk_normal.jpeg"/>
    <hyperlink ref="V445" r:id="rId645" display="http://pbs.twimg.com/profile_images/487242217887502337/qOMRQbPk_normal.jpeg"/>
    <hyperlink ref="V446" r:id="rId646" display="http://pbs.twimg.com/profile_images/713702978440601601/of_6jI2N_normal.jpg"/>
    <hyperlink ref="V447" r:id="rId647" display="http://pbs.twimg.com/profile_images/765923204380651520/mGV6s7t3_normal.jpg"/>
    <hyperlink ref="V448" r:id="rId648" display="http://pbs.twimg.com/profile_images/1116448696642744322/gfixxYfC_normal.jpg"/>
    <hyperlink ref="V449" r:id="rId649" display="http://pbs.twimg.com/profile_images/1116448696642744322/gfixxYfC_normal.jpg"/>
    <hyperlink ref="X3" r:id="rId650" display="https://twitter.com/#!/imsrfaisal/status/1134445445323866113"/>
    <hyperlink ref="X4" r:id="rId651" display="https://twitter.com/#!/linkbuildingmoz/status/1137992054758412288"/>
    <hyperlink ref="X5" r:id="rId652" display="https://twitter.com/#!/christhames35/status/1138218282908098560"/>
    <hyperlink ref="X6" r:id="rId653" display="https://twitter.com/#!/marisalouw/status/1138439494498230272"/>
    <hyperlink ref="X7" r:id="rId654" display="https://twitter.com/#!/violetsriy/status/1138468346184253440"/>
    <hyperlink ref="X8" r:id="rId655" display="https://twitter.com/#!/mftnjd/status/1138477625612165126"/>
    <hyperlink ref="X9" r:id="rId656" display="https://twitter.com/#!/redphantom/status/1138478023160737792"/>
    <hyperlink ref="X10" r:id="rId657" display="https://twitter.com/#!/clowerycontent/status/1138481530395906048"/>
    <hyperlink ref="X11" r:id="rId658" display="https://twitter.com/#!/jennykim/status/1138481597290897408"/>
    <hyperlink ref="X12" r:id="rId659" display="https://twitter.com/#!/jennykim/status/1138481597290897408"/>
    <hyperlink ref="X13" r:id="rId660" display="https://twitter.com/#!/markcbiddle/status/1138482887710429188"/>
    <hyperlink ref="X14" r:id="rId661" display="https://twitter.com/#!/mrand247/status/1138482979628552200"/>
    <hyperlink ref="X15" r:id="rId662" display="https://twitter.com/#!/mrand247/status/1138482979628552200"/>
    <hyperlink ref="X16" r:id="rId663" display="https://twitter.com/#!/growmap/status/1138484514483822594"/>
    <hyperlink ref="X17" r:id="rId664" display="https://twitter.com/#!/growmap/status/1138484514483822594"/>
    <hyperlink ref="X18" r:id="rId665" display="https://twitter.com/#!/smcstl/status/1138485332675112965"/>
    <hyperlink ref="X19" r:id="rId666" display="https://twitter.com/#!/tamkoen/status/1138486435307147264"/>
    <hyperlink ref="X20" r:id="rId667" display="https://twitter.com/#!/annanaylor__/status/1138484085800755200"/>
    <hyperlink ref="X21" r:id="rId668" display="https://twitter.com/#!/pnmcpherson/status/1138485237963403264"/>
    <hyperlink ref="X22" r:id="rId669" display="https://twitter.com/#!/morelove_lessh8/status/1138485005875863552"/>
    <hyperlink ref="X23" r:id="rId670" display="https://twitter.com/#!/morelove_lessh8/status/1138485005875863552"/>
    <hyperlink ref="X24" r:id="rId671" display="https://twitter.com/#!/medialabsmpd/status/1138490256808919041"/>
    <hyperlink ref="X25" r:id="rId672" display="https://twitter.com/#!/elevatedonline/status/1138477587209080833"/>
    <hyperlink ref="X26" r:id="rId673" display="https://twitter.com/#!/elevatedonline/status/1138478576330784769"/>
    <hyperlink ref="X27" r:id="rId674" display="https://twitter.com/#!/elevatedonline/status/1138479179815632897"/>
    <hyperlink ref="X28" r:id="rId675" display="https://twitter.com/#!/elevatedonline/status/1138479179815632897"/>
    <hyperlink ref="X29" r:id="rId676" display="https://twitter.com/#!/elevatedonline/status/1138479198035677184"/>
    <hyperlink ref="X30" r:id="rId677" display="https://twitter.com/#!/elevatedonline/status/1138479198035677184"/>
    <hyperlink ref="X31" r:id="rId678" display="https://twitter.com/#!/elevatedonline/status/1138482270803779585"/>
    <hyperlink ref="X32" r:id="rId679" display="https://twitter.com/#!/elevatedonline/status/1138487423548178434"/>
    <hyperlink ref="X33" r:id="rId680" display="https://twitter.com/#!/elevatedonline/status/1138489502421409793"/>
    <hyperlink ref="X34" r:id="rId681" display="https://twitter.com/#!/elevatedonline/status/1138490419120103424"/>
    <hyperlink ref="X35" r:id="rId682" display="https://twitter.com/#!/jenniferbakerco/status/1138490036918390786"/>
    <hyperlink ref="X36" r:id="rId683" display="https://twitter.com/#!/silalott/status/1138482698446606337"/>
    <hyperlink ref="X37" r:id="rId684" display="https://twitter.com/#!/silalott/status/1138483045177143297"/>
    <hyperlink ref="X38" r:id="rId685" display="https://twitter.com/#!/silalott/status/1138483223313432576"/>
    <hyperlink ref="X39" r:id="rId686" display="https://twitter.com/#!/silalott/status/1138486656976195584"/>
    <hyperlink ref="X40" r:id="rId687" display="https://twitter.com/#!/silalott/status/1138490286823358465"/>
    <hyperlink ref="X41" r:id="rId688" display="https://twitter.com/#!/silalott/status/1138490637731487744"/>
    <hyperlink ref="X42" r:id="rId689" display="https://twitter.com/#!/michelle__roy/status/1138477126326411267"/>
    <hyperlink ref="X43" r:id="rId690" display="https://twitter.com/#!/michelle__roy/status/1138480533158223879"/>
    <hyperlink ref="X44" r:id="rId691" display="https://twitter.com/#!/michelle__roy/status/1138487645213003777"/>
    <hyperlink ref="X45" r:id="rId692" display="https://twitter.com/#!/michelle__roy/status/1138487728738377730"/>
    <hyperlink ref="X46" r:id="rId693" display="https://twitter.com/#!/michelle__roy/status/1138487728738377730"/>
    <hyperlink ref="X47" r:id="rId694" display="https://twitter.com/#!/michelle__roy/status/1138488821501349889"/>
    <hyperlink ref="X48" r:id="rId695" display="https://twitter.com/#!/mycorporation/status/1138489721514934272"/>
    <hyperlink ref="X49" r:id="rId696" display="https://twitter.com/#!/jenniferbakerco/status/1138480476891623425"/>
    <hyperlink ref="X50" r:id="rId697" display="https://twitter.com/#!/bfrodriguez_/status/1138480916672733185"/>
    <hyperlink ref="X51" r:id="rId698" display="https://twitter.com/#!/bfrodriguez_/status/1138480916672733185"/>
    <hyperlink ref="X52" r:id="rId699" display="https://twitter.com/#!/bfrodriguez_/status/1138483525001326593"/>
    <hyperlink ref="X53" r:id="rId700" display="https://twitter.com/#!/bfrodriguez_/status/1138489738409730049"/>
    <hyperlink ref="X54" r:id="rId701" display="https://twitter.com/#!/bfrodriguez_/status/1138491022424576006"/>
    <hyperlink ref="X55" r:id="rId702" display="https://twitter.com/#!/bfrodriguez_/status/1138491382027436032"/>
    <hyperlink ref="X56" r:id="rId703" display="https://twitter.com/#!/frogplum/status/1138487308598927360"/>
    <hyperlink ref="X57" r:id="rId704" display="https://twitter.com/#!/frogplum/status/1138488940896215045"/>
    <hyperlink ref="X58" r:id="rId705" display="https://twitter.com/#!/frogplum/status/1138490695059030016"/>
    <hyperlink ref="X59" r:id="rId706" display="https://twitter.com/#!/ccrossjohnson/status/1138490814466789377"/>
    <hyperlink ref="X60" r:id="rId707" display="https://twitter.com/#!/ccrossjohnson/status/1138480516875902976"/>
    <hyperlink ref="X61" r:id="rId708" display="https://twitter.com/#!/ccrossjohnson/status/1138490814466789377"/>
    <hyperlink ref="X62" r:id="rId709" display="https://twitter.com/#!/ccrossjohnson/status/1138491518438842368"/>
    <hyperlink ref="X63" r:id="rId710" display="https://twitter.com/#!/imarketinginc/status/1138486887654469632"/>
    <hyperlink ref="X64" r:id="rId711" display="https://twitter.com/#!/imarketinginc/status/1138487880215482368"/>
    <hyperlink ref="X65" r:id="rId712" display="https://twitter.com/#!/imarketinginc/status/1138491901911359489"/>
    <hyperlink ref="X66" r:id="rId713" display="https://twitter.com/#!/scupbrasil/status/1138492042101841921"/>
    <hyperlink ref="X67" r:id="rId714" display="https://twitter.com/#!/iamdesireaka/status/1138492063786438656"/>
    <hyperlink ref="X68" r:id="rId715" display="https://twitter.com/#!/svanismail/status/1138491034344787970"/>
    <hyperlink ref="X69" r:id="rId716" display="https://twitter.com/#!/svanismail/status/1138492090483167233"/>
    <hyperlink ref="X70" r:id="rId717" display="https://twitter.com/#!/aranducito/status/1138493207220805632"/>
    <hyperlink ref="X71" r:id="rId718" display="https://twitter.com/#!/jfouts/status/1138497446961541120"/>
    <hyperlink ref="X72" r:id="rId719" display="https://twitter.com/#!/elenacsalazar/status/1138502977763733505"/>
    <hyperlink ref="X73" r:id="rId720" display="https://twitter.com/#!/elenacsalazar/status/1138502977763733505"/>
    <hyperlink ref="X74" r:id="rId721" display="https://twitter.com/#!/elenacsalazar/status/1138503128393736192"/>
    <hyperlink ref="X75" r:id="rId722" display="https://twitter.com/#!/elenacsalazar/status/1138503128393736192"/>
    <hyperlink ref="X76" r:id="rId723" display="https://twitter.com/#!/angelastack/status/1138506070144552961"/>
    <hyperlink ref="X77" r:id="rId724" display="https://twitter.com/#!/ahikiiriza/status/1138489823940005888"/>
    <hyperlink ref="X78" r:id="rId725" display="https://twitter.com/#!/ahikiiriza/status/1138507951487037440"/>
    <hyperlink ref="X79" r:id="rId726" display="https://twitter.com/#!/staymotivated_7/status/1138508733879898113"/>
    <hyperlink ref="X80" r:id="rId727" display="https://twitter.com/#!/staymotivated_7/status/1138508733879898113"/>
    <hyperlink ref="X81" r:id="rId728" display="https://twitter.com/#!/bwatwood/status/1138509402196119553"/>
    <hyperlink ref="X82" r:id="rId729" display="https://twitter.com/#!/paulcharrison/status/1138518254572441600"/>
    <hyperlink ref="X83" r:id="rId730" display="https://twitter.com/#!/genepetrovlmc/status/1138522538215170048"/>
    <hyperlink ref="X84" r:id="rId731" display="https://twitter.com/#!/genepetrovlmc/status/1138522538215170048"/>
    <hyperlink ref="X85" r:id="rId732" display="https://twitter.com/#!/marifasanaro/status/1138527135163981830"/>
    <hyperlink ref="X86" r:id="rId733" display="https://twitter.com/#!/seoscottsdale/status/1138619368319922176"/>
    <hyperlink ref="X87" r:id="rId734" display="https://twitter.com/#!/phoebebain/status/1138631267300327424"/>
    <hyperlink ref="X88" r:id="rId735" display="https://twitter.com/#!/directmediatips/status/1138646339653423105"/>
    <hyperlink ref="X89" r:id="rId736" display="https://twitter.com/#!/xoxogoldie/status/1138702408962445314"/>
    <hyperlink ref="X90" r:id="rId737" display="https://twitter.com/#!/xoxogoldie/status/1138702712760131584"/>
    <hyperlink ref="X91" r:id="rId738" display="https://twitter.com/#!/xoxogoldie/status/1138702712760131584"/>
    <hyperlink ref="X92" r:id="rId739" display="https://twitter.com/#!/xoxogoldie/status/1138702752060715008"/>
    <hyperlink ref="X93" r:id="rId740" display="https://twitter.com/#!/xoxogoldie/status/1138702752060715008"/>
    <hyperlink ref="X94" r:id="rId741" display="https://twitter.com/#!/epagedigitalind/status/1138787200164716545"/>
    <hyperlink ref="X95" r:id="rId742" display="https://twitter.com/#!/carvesocial/status/1138479068079362049"/>
    <hyperlink ref="X96" r:id="rId743" display="https://twitter.com/#!/jenniferbakerco/status/1138490036918390786"/>
    <hyperlink ref="X97" r:id="rId744" display="https://twitter.com/#!/noble_vn/status/1138482967087652866"/>
    <hyperlink ref="X98" r:id="rId745" display="https://twitter.com/#!/vshadders/status/1138850982702583813"/>
    <hyperlink ref="X99" r:id="rId746" display="https://twitter.com/#!/peeljoanna/status/1138879561725169664"/>
    <hyperlink ref="X100" r:id="rId747" display="https://twitter.com/#!/mojodaddy/status/1138958773937156096"/>
    <hyperlink ref="X101" r:id="rId748" display="https://twitter.com/#!/flowery6/status/1139167803221716993"/>
    <hyperlink ref="X102" r:id="rId749" display="https://twitter.com/#!/jbethjs/status/1139172783429181440"/>
    <hyperlink ref="X103" r:id="rId750" display="https://twitter.com/#!/jbethjs/status/1139172783429181440"/>
    <hyperlink ref="X104" r:id="rId751" display="https://twitter.com/#!/wajihtabish/status/1139701644969611265"/>
    <hyperlink ref="X105" r:id="rId752" display="https://twitter.com/#!/wisenotherwise/status/1139935004136529920"/>
    <hyperlink ref="X106" r:id="rId753" display="https://twitter.com/#!/andiramdani/status/1140149651187744768"/>
    <hyperlink ref="X107" r:id="rId754" display="https://twitter.com/#!/richmckinney/status/1140149778401189889"/>
    <hyperlink ref="X108" r:id="rId755" display="https://twitter.com/#!/novumarketing/status/1140173687833808896"/>
    <hyperlink ref="X109" r:id="rId756" display="https://twitter.com/#!/socialmedianex/status/1140173688639119361"/>
    <hyperlink ref="X110" r:id="rId757" display="https://twitter.com/#!/kaizenads/status/1140184007386136576"/>
    <hyperlink ref="X111" r:id="rId758" display="https://twitter.com/#!/sam18th/status/1140199354197630976"/>
    <hyperlink ref="X112" r:id="rId759" display="https://twitter.com/#!/web_pixelportal/status/1140224439298211841"/>
    <hyperlink ref="X113" r:id="rId760" display="https://twitter.com/#!/ricardozam/status/1140232483314778112"/>
    <hyperlink ref="X114" r:id="rId761" display="https://twitter.com/#!/prospertaru/status/1140303134578941952"/>
    <hyperlink ref="X115" r:id="rId762" display="https://twitter.com/#!/romanjancic/status/1140344274262904834"/>
    <hyperlink ref="X116" r:id="rId763" display="https://twitter.com/#!/ginevraadamoli/status/1140457565068746753"/>
    <hyperlink ref="X117" r:id="rId764" display="https://twitter.com/#!/binaryic/status/1140493207479828481"/>
    <hyperlink ref="X118" r:id="rId765" display="https://twitter.com/#!/tejashweta/status/1140494509509234688"/>
    <hyperlink ref="X119" r:id="rId766" display="https://twitter.com/#!/qtttutors/status/1140527639683371008"/>
    <hyperlink ref="X120" r:id="rId767" display="https://twitter.com/#!/elainebeare/status/1140550909870706689"/>
    <hyperlink ref="X121" r:id="rId768" display="https://twitter.com/#!/lindseybwashere/status/1140561351640866817"/>
    <hyperlink ref="X122" r:id="rId769" display="https://twitter.com/#!/gregcarrasco/status/1140627191744458752"/>
    <hyperlink ref="X123" r:id="rId770" display="https://twitter.com/#!/robcairns/status/1140752246566785041"/>
    <hyperlink ref="X124" r:id="rId771" display="https://twitter.com/#!/wisd0m_bridge/status/1140780793934958592"/>
    <hyperlink ref="X125" r:id="rId772" display="https://twitter.com/#!/wisd0m_bridge/status/1140780908040998913"/>
    <hyperlink ref="X126" r:id="rId773" display="https://twitter.com/#!/wisd0m_bridge/status/1140781016673476609"/>
    <hyperlink ref="X127" r:id="rId774" display="https://twitter.com/#!/bestclerks/status/1140147504262066176"/>
    <hyperlink ref="X128" r:id="rId775" display="https://twitter.com/#!/bestclerks/status/1140877504082841600"/>
    <hyperlink ref="X129" r:id="rId776" display="https://twitter.com/#!/dewieirig/status/1140146774868406272"/>
    <hyperlink ref="X130" r:id="rId777" display="https://twitter.com/#!/dewieirig/status/1140877873152221185"/>
    <hyperlink ref="X131" r:id="rId778" display="https://twitter.com/#!/micwonderland/status/1140147558360276992"/>
    <hyperlink ref="X132" r:id="rId779" display="https://twitter.com/#!/micwonderland/status/1140878225775747072"/>
    <hyperlink ref="X133" r:id="rId780" display="https://twitter.com/#!/cjscribe/status/1140146798075502593"/>
    <hyperlink ref="X134" r:id="rId781" display="https://twitter.com/#!/cjscribe/status/1140878440268214273"/>
    <hyperlink ref="X135" r:id="rId782" display="https://twitter.com/#!/jamesbullock81/status/1140147769035747329"/>
    <hyperlink ref="X136" r:id="rId783" display="https://twitter.com/#!/jamesbullock81/status/1140878830111883264"/>
    <hyperlink ref="X137" r:id="rId784" display="https://twitter.com/#!/blairallenagen1/status/1128931625461411840"/>
    <hyperlink ref="X138" r:id="rId785" display="https://twitter.com/#!/blairallenagen1/status/1139803130491617280"/>
    <hyperlink ref="X139" r:id="rId786" display="https://twitter.com/#!/blairallenagen1/status/1140147765206327296"/>
    <hyperlink ref="X140" r:id="rId787" display="https://twitter.com/#!/blairallenagen1/status/1140878830267035648"/>
    <hyperlink ref="X141" r:id="rId788" display="https://twitter.com/#!/bzsms/status/1140154870684618752"/>
    <hyperlink ref="X142" r:id="rId789" display="https://twitter.com/#!/bzsms/status/1140879659720237056"/>
    <hyperlink ref="X143" r:id="rId790" display="https://twitter.com/#!/keithflynn/status/1140166436339535872"/>
    <hyperlink ref="X144" r:id="rId791" display="https://twitter.com/#!/keithflynn/status/1140891267909541888"/>
    <hyperlink ref="X145" r:id="rId792" display="https://twitter.com/#!/junelevenco/status/1140892299078975489"/>
    <hyperlink ref="X146" r:id="rId793" display="https://twitter.com/#!/giovanbatistag/status/1140182372270276610"/>
    <hyperlink ref="X147" r:id="rId794" display="https://twitter.com/#!/giovanbatistag/status/1140894941981233153"/>
    <hyperlink ref="X148" r:id="rId795" display="https://twitter.com/#!/followermob/status/1140171494041034752"/>
    <hyperlink ref="X149" r:id="rId796" display="https://twitter.com/#!/followermob/status/1140896840663150593"/>
    <hyperlink ref="X150" r:id="rId797" display="https://twitter.com/#!/janevlyang/status/1140899878597353472"/>
    <hyperlink ref="X151" r:id="rId798" display="https://twitter.com/#!/some_marinosson/status/1140154401807638528"/>
    <hyperlink ref="X152" r:id="rId799" display="https://twitter.com/#!/some_marinosson/status/1140901856081797120"/>
    <hyperlink ref="X153" r:id="rId800" display="https://twitter.com/#!/dmalert/status/1140902139033804800"/>
    <hyperlink ref="X154" r:id="rId801" display="https://twitter.com/#!/missshandarenee/status/1140907518715031552"/>
    <hyperlink ref="X155" r:id="rId802" display="https://twitter.com/#!/danagarrison/status/1140169643325362176"/>
    <hyperlink ref="X156" r:id="rId803" display="https://twitter.com/#!/danagarrison/status/1140909519033307137"/>
    <hyperlink ref="X157" r:id="rId804" display="https://twitter.com/#!/robinyearsley/status/1140183996363620352"/>
    <hyperlink ref="X158" r:id="rId805" display="https://twitter.com/#!/robinyearsley/status/1140913800981471232"/>
    <hyperlink ref="X159" r:id="rId806" display="https://twitter.com/#!/tastefullyso/status/1140150911383158784"/>
    <hyperlink ref="X160" r:id="rId807" display="https://twitter.com/#!/tastefullyso/status/1140917087906304002"/>
    <hyperlink ref="X161" r:id="rId808" display="https://twitter.com/#!/memoserrano/status/1140941181796397058"/>
    <hyperlink ref="X162" r:id="rId809" display="https://twitter.com/#!/margfontana/status/1140941517718265856"/>
    <hyperlink ref="X163" r:id="rId810" display="https://twitter.com/#!/savvy_writer/status/1140941819099930624"/>
    <hyperlink ref="X164" r:id="rId811" display="https://twitter.com/#!/saralmarino/status/1140942872604270593"/>
    <hyperlink ref="X165" r:id="rId812" display="https://twitter.com/#!/mediamashsocial/status/1140174928655855616"/>
    <hyperlink ref="X166" r:id="rId813" display="https://twitter.com/#!/mediamashsocial/status/1140500387906183168"/>
    <hyperlink ref="X167" r:id="rId814" display="https://twitter.com/#!/mediamashsocial/status/1140988097578053637"/>
    <hyperlink ref="X168" r:id="rId815" display="https://twitter.com/#!/valorey/status/1140184338534948864"/>
    <hyperlink ref="X169" r:id="rId816" display="https://twitter.com/#!/valorey/status/1140441064681218048"/>
    <hyperlink ref="X170" r:id="rId817" display="https://twitter.com/#!/valorey/status/1140990163050536961"/>
    <hyperlink ref="X171" r:id="rId818" display="https://twitter.com/#!/bombandbossy/status/1140991899723059200"/>
    <hyperlink ref="X172" r:id="rId819" display="https://twitter.com/#!/tiinakirves/status/1141016275277271040"/>
    <hyperlink ref="X173" r:id="rId820" display="https://twitter.com/#!/thedfellow/status/1141017296183296000"/>
    <hyperlink ref="X174" r:id="rId821" display="https://twitter.com/#!/k_mccullough/status/1141017699713245184"/>
    <hyperlink ref="X175" r:id="rId822" display="https://twitter.com/#!/scottdavthrive/status/1141049805428256768"/>
    <hyperlink ref="X176" r:id="rId823" display="https://twitter.com/#!/brewervasocial/status/1141061845677223936"/>
    <hyperlink ref="X177" r:id="rId824" display="https://twitter.com/#!/muhsinalaca/status/1141061964342398976"/>
    <hyperlink ref="X178" r:id="rId825" display="https://twitter.com/#!/fiscalcliffw/status/1141063180883357696"/>
    <hyperlink ref="X179" r:id="rId826" display="https://twitter.com/#!/mediabulge/status/1140161356923990016"/>
    <hyperlink ref="X180" r:id="rId827" display="https://twitter.com/#!/mediabulge/status/1140883863540916224"/>
    <hyperlink ref="X181" r:id="rId828" display="https://twitter.com/#!/net_ambition/status/1141101891960524800"/>
    <hyperlink ref="X182" r:id="rId829" display="https://twitter.com/#!/robinquinninla/status/1141135714198802432"/>
    <hyperlink ref="X183" r:id="rId830" display="https://twitter.com/#!/techieappy/status/1140228357969367041"/>
    <hyperlink ref="X184" r:id="rId831" display="https://twitter.com/#!/techieappy/status/1140389374317797387"/>
    <hyperlink ref="X185" r:id="rId832" display="https://twitter.com/#!/techieappy/status/1141192083841200128"/>
    <hyperlink ref="X186" r:id="rId833" display="https://twitter.com/#!/webgirltj/status/1141234434617663488"/>
    <hyperlink ref="X187" r:id="rId834" display="https://twitter.com/#!/nlpwarrior/status/1141259299445981185"/>
    <hyperlink ref="X188" r:id="rId835" display="https://twitter.com/#!/danijel49195594/status/1138486070872555521"/>
    <hyperlink ref="X189" r:id="rId836" display="https://twitter.com/#!/danijel49195594/status/1141312557908729856"/>
    <hyperlink ref="X190" r:id="rId837" display="https://twitter.com/#!/sorilbrans/status/1140672970005852160"/>
    <hyperlink ref="X191" r:id="rId838" display="https://twitter.com/#!/sorilbrans/status/1141397744629821445"/>
    <hyperlink ref="X192" r:id="rId839" display="https://twitter.com/#!/pnmcpherson/status/1138482902847578112"/>
    <hyperlink ref="X193" r:id="rId840" display="https://twitter.com/#!/pnmcpherson/status/1138483605439623168"/>
    <hyperlink ref="X194" r:id="rId841" display="https://twitter.com/#!/pnmcpherson/status/1138485237963403264"/>
    <hyperlink ref="X195" r:id="rId842" display="https://twitter.com/#!/pnmcpherson/status/1138486099855069184"/>
    <hyperlink ref="X196" r:id="rId843" display="https://twitter.com/#!/pnmcpherson/status/1138486813662695424"/>
    <hyperlink ref="X197" r:id="rId844" display="https://twitter.com/#!/pnmcpherson/status/1138488107496497152"/>
    <hyperlink ref="X198" r:id="rId845" display="https://twitter.com/#!/morelove_lessh8/status/1138487633821261828"/>
    <hyperlink ref="X199" r:id="rId846" display="https://twitter.com/#!/gregorytsimpson/status/1138483889431883777"/>
    <hyperlink ref="X200" r:id="rId847" display="https://twitter.com/#!/gregorytsimpson/status/1138476589614804992"/>
    <hyperlink ref="X201" r:id="rId848" display="https://twitter.com/#!/gregorytsimpson/status/1138476878107480065"/>
    <hyperlink ref="X202" r:id="rId849" display="https://twitter.com/#!/gregorytsimpson/status/1138479622440570887"/>
    <hyperlink ref="X203" r:id="rId850" display="https://twitter.com/#!/gregorytsimpson/status/1138482586609696769"/>
    <hyperlink ref="X204" r:id="rId851" display="https://twitter.com/#!/gregorytsimpson/status/1138486748839854081"/>
    <hyperlink ref="X205" r:id="rId852" display="https://twitter.com/#!/gregorytsimpson/status/1138489542351175680"/>
    <hyperlink ref="X206" r:id="rId853" display="https://twitter.com/#!/gregorytsimpson/status/1138491641659105280"/>
    <hyperlink ref="X207" r:id="rId854" display="https://twitter.com/#!/gregorytsimpson/status/1138492641748930560"/>
    <hyperlink ref="X208" r:id="rId855" display="https://twitter.com/#!/gregorytsimpson/status/1141052676165308416"/>
    <hyperlink ref="X209" r:id="rId856" display="https://twitter.com/#!/gregorytsimpson/status/1141432751268278273"/>
    <hyperlink ref="X210" r:id="rId857" display="https://twitter.com/#!/socialguru007/status/1140169402173796353"/>
    <hyperlink ref="X211" r:id="rId858" display="https://twitter.com/#!/socialguru007/status/1140889239678324736"/>
    <hyperlink ref="X212" r:id="rId859" display="https://twitter.com/#!/socialguru007/status/1141113882867466241"/>
    <hyperlink ref="X213" r:id="rId860" display="https://twitter.com/#!/socialguru007/status/1141539182059200513"/>
    <hyperlink ref="X214" r:id="rId861" display="https://twitter.com/#!/hashtagify/status/1141649429889507334"/>
    <hyperlink ref="X215" r:id="rId862" display="https://twitter.com/#!/sweetypw88/status/1141736888736329731"/>
    <hyperlink ref="X216" r:id="rId863" display="https://twitter.com/#!/nextwave/status/1141750320692961283"/>
    <hyperlink ref="X217" r:id="rId864" display="https://twitter.com/#!/vrajshahspeaks/status/1138492354455920640"/>
    <hyperlink ref="X218" r:id="rId865" display="https://twitter.com/#!/vrajshahspeaks/status/1138492354455920640"/>
    <hyperlink ref="X219" r:id="rId866" display="https://twitter.com/#!/vrajshahspeaks/status/1138914248640344064"/>
    <hyperlink ref="X220" r:id="rId867" display="https://twitter.com/#!/vrajshahspeaks/status/1141762347637153793"/>
    <hyperlink ref="X221" r:id="rId868" display="https://twitter.com/#!/vrajshahspeaks/status/1138477048719003648"/>
    <hyperlink ref="X222" r:id="rId869" display="https://twitter.com/#!/vrajshahspeaks/status/1138477108689285120"/>
    <hyperlink ref="X223" r:id="rId870" display="https://twitter.com/#!/vrajshahspeaks/status/1138479013230522369"/>
    <hyperlink ref="X224" r:id="rId871" display="https://twitter.com/#!/vrajshahspeaks/status/1138479535396085761"/>
    <hyperlink ref="X225" r:id="rId872" display="https://twitter.com/#!/vrajshahspeaks/status/1138480279251763201"/>
    <hyperlink ref="X226" r:id="rId873" display="https://twitter.com/#!/vrajshahspeaks/status/1138480279251763201"/>
    <hyperlink ref="X227" r:id="rId874" display="https://twitter.com/#!/vrajshahspeaks/status/1138482899676684290"/>
    <hyperlink ref="X228" r:id="rId875" display="https://twitter.com/#!/vrajshahspeaks/status/1138483736188604417"/>
    <hyperlink ref="X229" r:id="rId876" display="https://twitter.com/#!/vrajshahspeaks/status/1138487484189331456"/>
    <hyperlink ref="X230" r:id="rId877" display="https://twitter.com/#!/vrajshahspeaks/status/1138489431629946882"/>
    <hyperlink ref="X231" r:id="rId878" display="https://twitter.com/#!/vrajshahspeaks/status/1138491143807614977"/>
    <hyperlink ref="X232" r:id="rId879" display="https://twitter.com/#!/vrajshahspeaks/status/1138491835939250178"/>
    <hyperlink ref="X233" r:id="rId880" display="https://twitter.com/#!/vrajshahspeaks/status/1138492354455920640"/>
    <hyperlink ref="X234" r:id="rId881" display="https://twitter.com/#!/vrajshahspeaks/status/1140480626778202112"/>
    <hyperlink ref="X235" r:id="rId882" display="https://twitter.com/#!/vrajshahspeaks/status/1141762347637153793"/>
    <hyperlink ref="X236" r:id="rId883" display="https://twitter.com/#!/calocollective/status/1138480471975665664"/>
    <hyperlink ref="X237" r:id="rId884" display="https://twitter.com/#!/calocollective/status/1138482428018798592"/>
    <hyperlink ref="X238" r:id="rId885" display="https://twitter.com/#!/calocollective/status/1138483380264218624"/>
    <hyperlink ref="X239" r:id="rId886" display="https://twitter.com/#!/ammarketing_nl/status/1138482585326276615"/>
    <hyperlink ref="X240" r:id="rId887" display="https://twitter.com/#!/morelove_lessh8/status/1138477283814105089"/>
    <hyperlink ref="X241" r:id="rId888" display="https://twitter.com/#!/morelove_lessh8/status/1138483910143348740"/>
    <hyperlink ref="X242" r:id="rId889" display="https://twitter.com/#!/morelove_lessh8/status/1138485005875863552"/>
    <hyperlink ref="X243" r:id="rId890" display="https://twitter.com/#!/noble_vn/status/1138486205891395584"/>
    <hyperlink ref="X244" r:id="rId891" display="https://twitter.com/#!/ammarketing_nl/status/1138486311684382727"/>
    <hyperlink ref="X245" r:id="rId892" display="https://twitter.com/#!/morelove_lessh8/status/1138483910143348740"/>
    <hyperlink ref="X246" r:id="rId893" display="https://twitter.com/#!/morelove_lessh8/status/1138485005875863552"/>
    <hyperlink ref="X247" r:id="rId894" display="https://twitter.com/#!/noble_vn/status/1138486205891395584"/>
    <hyperlink ref="X248" r:id="rId895" display="https://twitter.com/#!/ammarketing_nl/status/1138486311684382727"/>
    <hyperlink ref="X249" r:id="rId896" display="https://twitter.com/#!/zelstom/status/1138476699237126150"/>
    <hyperlink ref="X250" r:id="rId897" display="https://twitter.com/#!/zelstom/status/1138480607607119873"/>
    <hyperlink ref="X251" r:id="rId898" display="https://twitter.com/#!/zelstom/status/1138480607607119873"/>
    <hyperlink ref="X252" r:id="rId899" display="https://twitter.com/#!/morelove_lessh8/status/1138479587489406976"/>
    <hyperlink ref="X253" r:id="rId900" display="https://twitter.com/#!/morelove_lessh8/status/1138483910143348740"/>
    <hyperlink ref="X254" r:id="rId901" display="https://twitter.com/#!/morelove_lessh8/status/1138485005875863552"/>
    <hyperlink ref="X255" r:id="rId902" display="https://twitter.com/#!/noble_vn/status/1138486205891395584"/>
    <hyperlink ref="X256" r:id="rId903" display="https://twitter.com/#!/ammarketing_nl/status/1138486311684382727"/>
    <hyperlink ref="X257" r:id="rId904" display="https://twitter.com/#!/noble_vn/status/1138482656314875905"/>
    <hyperlink ref="X258" r:id="rId905" display="https://twitter.com/#!/noble_vn/status/1138482741534756866"/>
    <hyperlink ref="X259" r:id="rId906" display="https://twitter.com/#!/noble_vn/status/1138482741534756866"/>
    <hyperlink ref="X260" r:id="rId907" display="https://twitter.com/#!/noble_vn/status/1138483795370348545"/>
    <hyperlink ref="X261" r:id="rId908" display="https://twitter.com/#!/noble_vn/status/1138486205891395584"/>
    <hyperlink ref="X262" r:id="rId909" display="https://twitter.com/#!/noble_vn/status/1138486205891395584"/>
    <hyperlink ref="X263" r:id="rId910" display="https://twitter.com/#!/noble_vn/status/1138486907350978563"/>
    <hyperlink ref="X264" r:id="rId911" display="https://twitter.com/#!/noble_vn/status/1138487981898162178"/>
    <hyperlink ref="X265" r:id="rId912" display="https://twitter.com/#!/noble_vn/status/1138487981898162178"/>
    <hyperlink ref="X266" r:id="rId913" display="https://twitter.com/#!/noble_vn/status/1138489728716759041"/>
    <hyperlink ref="X267" r:id="rId914" display="https://twitter.com/#!/noble_vn/status/1138489814385401859"/>
    <hyperlink ref="X268" r:id="rId915" display="https://twitter.com/#!/noble_vn/status/1138489814385401859"/>
    <hyperlink ref="X269" r:id="rId916" display="https://twitter.com/#!/noble_vn/status/1138490915826360327"/>
    <hyperlink ref="X270" r:id="rId917" display="https://twitter.com/#!/ammarketing_nl/status/1138486311684382727"/>
    <hyperlink ref="X271" r:id="rId918" display="https://twitter.com/#!/jenniferbakerco/status/1138478774788481024"/>
    <hyperlink ref="X272" r:id="rId919" display="https://twitter.com/#!/jenniferbakerco/status/1138478916090368000"/>
    <hyperlink ref="X273" r:id="rId920" display="https://twitter.com/#!/jenniferbakerco/status/1138480476891623425"/>
    <hyperlink ref="X274" r:id="rId921" display="https://twitter.com/#!/jenniferbakerco/status/1138481847078465540"/>
    <hyperlink ref="X275" r:id="rId922" display="https://twitter.com/#!/jenniferbakerco/status/1138485931147759616"/>
    <hyperlink ref="X276" r:id="rId923" display="https://twitter.com/#!/jenniferbakerco/status/1138487326030663682"/>
    <hyperlink ref="X277" r:id="rId924" display="https://twitter.com/#!/jenniferbakerco/status/1138488317903888389"/>
    <hyperlink ref="X278" r:id="rId925" display="https://twitter.com/#!/jenniferbakerco/status/1138488317903888389"/>
    <hyperlink ref="X279" r:id="rId926" display="https://twitter.com/#!/jenniferbakerco/status/1138488892980682759"/>
    <hyperlink ref="X280" r:id="rId927" display="https://twitter.com/#!/jenniferbakerco/status/1138490036918390786"/>
    <hyperlink ref="X281" r:id="rId928" display="https://twitter.com/#!/jenniferbakerco/status/1138490592919465987"/>
    <hyperlink ref="X282" r:id="rId929" display="https://twitter.com/#!/ammarketing_nl/status/1138486386913357826"/>
    <hyperlink ref="X283" r:id="rId930" display="https://twitter.com/#!/mycorporation/status/1138482096882606080"/>
    <hyperlink ref="X284" r:id="rId931" display="https://twitter.com/#!/mycorporation/status/1138488478520434688"/>
    <hyperlink ref="X285" r:id="rId932" display="https://twitter.com/#!/mycorporation/status/1138488927155699713"/>
    <hyperlink ref="X286" r:id="rId933" display="https://twitter.com/#!/mycorporation/status/1138489721514934272"/>
    <hyperlink ref="X287" r:id="rId934" display="https://twitter.com/#!/mycorporation/status/1138490909027213312"/>
    <hyperlink ref="X288" r:id="rId935" display="https://twitter.com/#!/ammarketing_nl/status/1138490185639968769"/>
    <hyperlink ref="X289" r:id="rId936" display="https://twitter.com/#!/imananahuja/status/1138490273296785408"/>
    <hyperlink ref="X290" r:id="rId937" display="https://twitter.com/#!/imananahuja/status/1138492495325814784"/>
    <hyperlink ref="X291" r:id="rId938" display="https://twitter.com/#!/imananahuja/status/1138496544087433218"/>
    <hyperlink ref="X292" r:id="rId939" display="https://twitter.com/#!/imananahuja/status/1138497542063370250"/>
    <hyperlink ref="X293" r:id="rId940" display="https://twitter.com/#!/ammarketing_nl/status/1138497646518308865"/>
    <hyperlink ref="X294" r:id="rId941" display="https://twitter.com/#!/tapcrawlers/status/1138495544479948800"/>
    <hyperlink ref="X295" r:id="rId942" display="https://twitter.com/#!/ammarketing_nl/status/1138497697483251712"/>
    <hyperlink ref="X296" r:id="rId943" display="https://twitter.com/#!/blairepaiso/status/1138498698462126080"/>
    <hyperlink ref="X297" r:id="rId944" display="https://twitter.com/#!/blairepaiso/status/1138499189460033536"/>
    <hyperlink ref="X298" r:id="rId945" display="https://twitter.com/#!/blairepaiso/status/1138499553005408256"/>
    <hyperlink ref="X299" r:id="rId946" display="https://twitter.com/#!/blairepaiso/status/1138499943763652608"/>
    <hyperlink ref="X300" r:id="rId947" display="https://twitter.com/#!/blairepaiso/status/1138500447503732736"/>
    <hyperlink ref="X301" r:id="rId948" display="https://twitter.com/#!/blairepaiso/status/1138501161101586432"/>
    <hyperlink ref="X302" r:id="rId949" display="https://twitter.com/#!/ammarketing_nl/status/1138501411749212160"/>
    <hyperlink ref="X303" r:id="rId950" display="https://twitter.com/#!/ammarketing_nl/status/1138501525947527168"/>
    <hyperlink ref="X304" r:id="rId951" display="https://twitter.com/#!/paigedoerner/status/1138477232765186051"/>
    <hyperlink ref="X305" r:id="rId952" display="https://twitter.com/#!/ammarketing_nl/status/1138505282450001923"/>
    <hyperlink ref="X306" r:id="rId953" display="https://twitter.com/#!/brandi_rand/status/1138479079576023041"/>
    <hyperlink ref="X307" r:id="rId954" display="https://twitter.com/#!/brandi_rand/status/1138479850921103362"/>
    <hyperlink ref="X308" r:id="rId955" display="https://twitter.com/#!/brandi_rand/status/1138480569988329482"/>
    <hyperlink ref="X309" r:id="rId956" display="https://twitter.com/#!/brandi_rand/status/1138482333022085125"/>
    <hyperlink ref="X310" r:id="rId957" display="https://twitter.com/#!/brandi_rand/status/1138487591739805696"/>
    <hyperlink ref="X311" r:id="rId958" display="https://twitter.com/#!/brandi_rand/status/1138490962487980034"/>
    <hyperlink ref="X312" r:id="rId959" display="https://twitter.com/#!/brandi_rand/status/1138492171219329024"/>
    <hyperlink ref="X313" r:id="rId960" display="https://twitter.com/#!/ammarketing_nl/status/1138482684081180673"/>
    <hyperlink ref="X314" r:id="rId961" display="https://twitter.com/#!/ammarketing_nl/status/1138505321503186944"/>
    <hyperlink ref="X315" r:id="rId962" display="https://twitter.com/#!/nismpulse/status/1140292455251742721"/>
    <hyperlink ref="X316" r:id="rId963" display="https://twitter.com/#!/ammarketing_nl/status/1140294568782499840"/>
    <hyperlink ref="X317" r:id="rId964" display="https://twitter.com/#!/jaimeshine/status/1141003475108749312"/>
    <hyperlink ref="X318" r:id="rId965" display="https://twitter.com/#!/ammarketing_nl/status/1141004226837000193"/>
    <hyperlink ref="X319" r:id="rId966" display="https://twitter.com/#!/ammarketing_nl/status/1138471237578043392"/>
    <hyperlink ref="X320" r:id="rId967" display="https://twitter.com/#!/ammarketing_nl/status/1138478859312123904"/>
    <hyperlink ref="X321" r:id="rId968" display="https://twitter.com/#!/ammarketing_nl/status/1138478859312123904"/>
    <hyperlink ref="X322" r:id="rId969" display="https://twitter.com/#!/ammarketing_nl/status/1138482585326276615"/>
    <hyperlink ref="X323" r:id="rId970" display="https://twitter.com/#!/ammarketing_nl/status/1138482684081180673"/>
    <hyperlink ref="X324" r:id="rId971" display="https://twitter.com/#!/ammarketing_nl/status/1138486311684382727"/>
    <hyperlink ref="X325" r:id="rId972" display="https://twitter.com/#!/ammarketing_nl/status/1138486311684382727"/>
    <hyperlink ref="X326" r:id="rId973" display="https://twitter.com/#!/ammarketing_nl/status/1138486334220374017"/>
    <hyperlink ref="X327" r:id="rId974" display="https://twitter.com/#!/ammarketing_nl/status/1138486386913357826"/>
    <hyperlink ref="X328" r:id="rId975" display="https://twitter.com/#!/ammarketing_nl/status/1138490167306661890"/>
    <hyperlink ref="X329" r:id="rId976" display="https://twitter.com/#!/ammarketing_nl/status/1138490185639968769"/>
    <hyperlink ref="X330" r:id="rId977" display="https://twitter.com/#!/ammarketing_nl/status/1138490208528285697"/>
    <hyperlink ref="X331" r:id="rId978" display="https://twitter.com/#!/ammarketing_nl/status/1138490208528285697"/>
    <hyperlink ref="X332" r:id="rId979" display="https://twitter.com/#!/ammarketing_nl/status/1138490208528285697"/>
    <hyperlink ref="X333" r:id="rId980" display="https://twitter.com/#!/ammarketing_nl/status/1138490208528285697"/>
    <hyperlink ref="X334" r:id="rId981" display="https://twitter.com/#!/ammarketing_nl/status/1138493934110461954"/>
    <hyperlink ref="X335" r:id="rId982" display="https://twitter.com/#!/ammarketing_nl/status/1138497646518308865"/>
    <hyperlink ref="X336" r:id="rId983" display="https://twitter.com/#!/ammarketing_nl/status/1138497697483251712"/>
    <hyperlink ref="X337" r:id="rId984" display="https://twitter.com/#!/ammarketing_nl/status/1138501411749212160"/>
    <hyperlink ref="X338" r:id="rId985" display="https://twitter.com/#!/ammarketing_nl/status/1138501525947527168"/>
    <hyperlink ref="X339" r:id="rId986" display="https://twitter.com/#!/ammarketing_nl/status/1138505282450001923"/>
    <hyperlink ref="X340" r:id="rId987" display="https://twitter.com/#!/ammarketing_nl/status/1138505321503186944"/>
    <hyperlink ref="X341" r:id="rId988" display="https://twitter.com/#!/ammarketing_nl/status/1140294568782499840"/>
    <hyperlink ref="X342" r:id="rId989" display="https://twitter.com/#!/ammarketing_nl/status/1141004226837000193"/>
    <hyperlink ref="X343" r:id="rId990" display="https://twitter.com/#!/ammarketing_nl/status/1141064559316340736"/>
    <hyperlink ref="X344" r:id="rId991" display="https://twitter.com/#!/ammarketing_nl/status/1141728985715478528"/>
    <hyperlink ref="X345" r:id="rId992" display="https://twitter.com/#!/ammarketing_nl/status/1141728985715478528"/>
    <hyperlink ref="X346" r:id="rId993" display="https://twitter.com/#!/ammarketing_nl/status/1141781825548935174"/>
    <hyperlink ref="X347" r:id="rId994" display="https://twitter.com/#!/brandsdiscovery/status/1141780862423511040"/>
    <hyperlink ref="X348" r:id="rId995" display="https://twitter.com/#!/brandsdiscovery/status/1141793843123281921"/>
    <hyperlink ref="X349" r:id="rId996" display="https://twitter.com/#!/brandsdiscovery/status/1141793843123281921"/>
    <hyperlink ref="X350" r:id="rId997" display="https://twitter.com/#!/koomekevo/status/1141808060874276876"/>
    <hyperlink ref="X351" r:id="rId998" display="https://twitter.com/#!/koomekevo/status/1141808060874276876"/>
    <hyperlink ref="X352" r:id="rId999" display="https://twitter.com/#!/koomekevo/status/1141809648170876929"/>
    <hyperlink ref="X353" r:id="rId1000" display="https://twitter.com/#!/itskac/status/1141850022511820806"/>
    <hyperlink ref="X354" r:id="rId1001" display="https://twitter.com/#!/fraasco85/status/1141853645870379009"/>
    <hyperlink ref="X355" r:id="rId1002" display="https://twitter.com/#!/popup_2015/status/1141854727539449856"/>
    <hyperlink ref="X356" r:id="rId1003" display="https://twitter.com/#!/startupmag17/status/1141854891738054656"/>
    <hyperlink ref="X357" r:id="rId1004" display="https://twitter.com/#!/richardbouchez/status/1141855850098806790"/>
    <hyperlink ref="X358" r:id="rId1005" display="https://twitter.com/#!/agencysimply/status/1138543583869452293"/>
    <hyperlink ref="X359" r:id="rId1006" display="https://twitter.com/#!/agencysimply/status/1141871482819268608"/>
    <hyperlink ref="X360" r:id="rId1007" display="https://twitter.com/#!/supersaiyantoto/status/1141912670494310400"/>
    <hyperlink ref="X361" r:id="rId1008" display="https://twitter.com/#!/cooeesocialhq/status/1141945632707567616"/>
    <hyperlink ref="X362" r:id="rId1009" display="https://twitter.com/#!/manojpallai/status/1141964672003977216"/>
    <hyperlink ref="X363" r:id="rId1010" display="https://twitter.com/#!/brettdixon/status/1142091366626934784"/>
    <hyperlink ref="X364" r:id="rId1011" display="https://twitter.com/#!/dpomuk/status/1142093111679696896"/>
    <hyperlink ref="X365" r:id="rId1012" display="https://twitter.com/#!/morelove_lessh8/status/1138477283814105089"/>
    <hyperlink ref="X366" r:id="rId1013" display="https://twitter.com/#!/morelove_lessh8/status/1138477931104280576"/>
    <hyperlink ref="X367" r:id="rId1014" display="https://twitter.com/#!/morelove_lessh8/status/1138478895823540234"/>
    <hyperlink ref="X368" r:id="rId1015" display="https://twitter.com/#!/morelove_lessh8/status/1138479587489406976"/>
    <hyperlink ref="X369" r:id="rId1016" display="https://twitter.com/#!/morelove_lessh8/status/1138480446847815681"/>
    <hyperlink ref="X370" r:id="rId1017" display="https://twitter.com/#!/morelove_lessh8/status/1138481739217739778"/>
    <hyperlink ref="X371" r:id="rId1018" display="https://twitter.com/#!/morelove_lessh8/status/1138483910143348740"/>
    <hyperlink ref="X372" r:id="rId1019" display="https://twitter.com/#!/morelove_lessh8/status/1138485005875863552"/>
    <hyperlink ref="X373" r:id="rId1020" display="https://twitter.com/#!/morelove_lessh8/status/1138489009204842497"/>
    <hyperlink ref="X374" r:id="rId1021" display="https://twitter.com/#!/morelove_lessh8/status/1138489795511017473"/>
    <hyperlink ref="X375" r:id="rId1022" display="https://twitter.com/#!/morelove_lessh8/status/1138489795511017473"/>
    <hyperlink ref="X376" r:id="rId1023" display="https://twitter.com/#!/morelove_lessh8/status/1138489795511017473"/>
    <hyperlink ref="X377" r:id="rId1024" display="https://twitter.com/#!/socialmedia2day/status/1138480004772315136"/>
    <hyperlink ref="X378" r:id="rId1025" display="https://twitter.com/#!/sociallight_/status/1138487266853212160"/>
    <hyperlink ref="X379" r:id="rId1026" display="https://twitter.com/#!/sociallight_/status/1138489467684249606"/>
    <hyperlink ref="X380" r:id="rId1027" display="https://twitter.com/#!/socialmedia2day/status/1138488793844060166"/>
    <hyperlink ref="X381" r:id="rId1028" display="https://twitter.com/#!/socialmedia2day/status/1138489639088590848"/>
    <hyperlink ref="X382" r:id="rId1029" display="https://twitter.com/#!/sociallight_/status/1138483215465943040"/>
    <hyperlink ref="X383" r:id="rId1030" display="https://twitter.com/#!/sociallight_/status/1138487042617290753"/>
    <hyperlink ref="X384" r:id="rId1031" display="https://twitter.com/#!/sociallight_/status/1138487266853212160"/>
    <hyperlink ref="X385" r:id="rId1032" display="https://twitter.com/#!/sociallight_/status/1138489467684249606"/>
    <hyperlink ref="X386" r:id="rId1033" display="https://twitter.com/#!/socialmedia2day/status/1138488793844060166"/>
    <hyperlink ref="X387" r:id="rId1034" display="https://twitter.com/#!/socialmedia2day/status/1138489639088590848"/>
    <hyperlink ref="X388" r:id="rId1035" display="https://twitter.com/#!/monisbukhari/status/1138461237283631104"/>
    <hyperlink ref="X389" r:id="rId1036" display="https://twitter.com/#!/monisbukhari/status/1138468723285794816"/>
    <hyperlink ref="X390" r:id="rId1037" display="https://twitter.com/#!/monisbukhari/status/1138476292448358400"/>
    <hyperlink ref="X391" r:id="rId1038" display="https://twitter.com/#!/monisbukhari/status/1138478818224742400"/>
    <hyperlink ref="X392" r:id="rId1039" display="https://twitter.com/#!/monisbukhari/status/1138478821819211782"/>
    <hyperlink ref="X393" r:id="rId1040" display="https://twitter.com/#!/monisbukhari/status/1138481349780807681"/>
    <hyperlink ref="X394" r:id="rId1041" display="https://twitter.com/#!/monisbukhari/status/1138481351710183425"/>
    <hyperlink ref="X395" r:id="rId1042" display="https://twitter.com/#!/monisbukhari/status/1138486360606748674"/>
    <hyperlink ref="X396" r:id="rId1043" display="https://twitter.com/#!/monisbukhari/status/1138486365514096640"/>
    <hyperlink ref="X397" r:id="rId1044" display="https://twitter.com/#!/monisbukhari/status/1138488846633590784"/>
    <hyperlink ref="X398" r:id="rId1045" display="https://twitter.com/#!/monisbukhari/status/1138491419365191680"/>
    <hyperlink ref="X399" r:id="rId1046" display="https://twitter.com/#!/monisbukhari/status/1138491422829686786"/>
    <hyperlink ref="X400" r:id="rId1047" display="https://twitter.com/#!/monisbukhari/status/1138491427804078081"/>
    <hyperlink ref="X401" r:id="rId1048" display="https://twitter.com/#!/monisbukhari/status/1138491429628645377"/>
    <hyperlink ref="X402" r:id="rId1049" display="https://twitter.com/#!/monisbukhari/status/1138496417952129025"/>
    <hyperlink ref="X403" r:id="rId1050" display="https://twitter.com/#!/monisbukhari/status/1140220839054495749"/>
    <hyperlink ref="X404" r:id="rId1051" display="https://twitter.com/#!/monisbukhari/status/1140358003276820481"/>
    <hyperlink ref="X405" r:id="rId1052" display="https://twitter.com/#!/monisbukhari/status/1140477468974956545"/>
    <hyperlink ref="X406" r:id="rId1053" display="https://twitter.com/#!/monisbukhari/status/1140945724819103745"/>
    <hyperlink ref="X407" r:id="rId1054" display="https://twitter.com/#!/monisbukhari/status/1141062580460490752"/>
    <hyperlink ref="X408" r:id="rId1055" display="https://twitter.com/#!/monisbukhari/status/1141126766246936576"/>
    <hyperlink ref="X409" r:id="rId1056" display="https://twitter.com/#!/monisbukhari/status/1141199709723340801"/>
    <hyperlink ref="X410" r:id="rId1057" display="https://twitter.com/#!/monisbukhari/status/1141732589235056641"/>
    <hyperlink ref="X411" r:id="rId1058" display="https://twitter.com/#!/monisbukhari/status/1141848376360787969"/>
    <hyperlink ref="X412" r:id="rId1059" display="https://twitter.com/#!/monisbukhari/status/1142349120948101120"/>
    <hyperlink ref="X413" r:id="rId1060" display="https://twitter.com/#!/leadtail/status/1141727158714404865"/>
    <hyperlink ref="X414" r:id="rId1061" display="https://twitter.com/#!/dankmbp/status/1142385378529337345"/>
    <hyperlink ref="X415" r:id="rId1062" display="https://twitter.com/#!/dankmbp/status/1142385378529337345"/>
    <hyperlink ref="X416" r:id="rId1063" display="https://twitter.com/#!/bloggingtop25/status/1142385246446505984"/>
    <hyperlink ref="X417" r:id="rId1064" display="https://twitter.com/#!/scholezforum/status/1142385944433217536"/>
    <hyperlink ref="X418" r:id="rId1065" display="https://twitter.com/#!/scholezforum/status/1142385944433217536"/>
    <hyperlink ref="X419" r:id="rId1066" display="https://twitter.com/#!/maupanas/status/1142417721918926850"/>
    <hyperlink ref="X420" r:id="rId1067" display="https://twitter.com/#!/madalynsklar/status/1138480240467021825"/>
    <hyperlink ref="X421" r:id="rId1068" display="https://twitter.com/#!/franconegot/status/1138513505789927424"/>
    <hyperlink ref="X422" r:id="rId1069" display="https://twitter.com/#!/franconegot/status/1138513505789927424"/>
    <hyperlink ref="X423" r:id="rId1070" display="https://twitter.com/#!/socialmedia2day/status/1138460828422811649"/>
    <hyperlink ref="X424" r:id="rId1071" display="https://twitter.com/#!/socialmedia2day/status/1138468289670262784"/>
    <hyperlink ref="X425" r:id="rId1072" display="https://twitter.com/#!/socialmedia2day/status/1138475845264297984"/>
    <hyperlink ref="X426" r:id="rId1073" display="https://twitter.com/#!/socialmedia2day/status/1138476373520068608"/>
    <hyperlink ref="X427" r:id="rId1074" display="https://twitter.com/#!/socialmedia2day/status/1138478081264562179"/>
    <hyperlink ref="X428" r:id="rId1075" display="https://twitter.com/#!/socialmedia2day/status/1138481229119053825"/>
    <hyperlink ref="X429" r:id="rId1076" display="https://twitter.com/#!/socialmedia2day/status/1138483524216983554"/>
    <hyperlink ref="X430" r:id="rId1077" display="https://twitter.com/#!/socialmedia2day/status/1138485923707068416"/>
    <hyperlink ref="X431" r:id="rId1078" display="https://twitter.com/#!/socialmedia2day/status/1138488113083367424"/>
    <hyperlink ref="X432" r:id="rId1079" display="https://twitter.com/#!/socialmedia2day/status/1138489944568193024"/>
    <hyperlink ref="X433" r:id="rId1080" display="https://twitter.com/#!/socialmedia2day/status/1138491306269904898"/>
    <hyperlink ref="X434" r:id="rId1081" display="https://twitter.com/#!/socialmedia2day/status/1138491307528208384"/>
    <hyperlink ref="X435" r:id="rId1082" display="https://twitter.com/#!/socialmedia2day/status/1138493502785032193"/>
    <hyperlink ref="X436" r:id="rId1083" display="https://twitter.com/#!/socialmedia2day/status/1140220075607244801"/>
    <hyperlink ref="X437" r:id="rId1084" display="https://twitter.com/#!/socialmedia2day/status/1140355932683218950"/>
    <hyperlink ref="X438" r:id="rId1085" display="https://twitter.com/#!/socialmedia2day/status/1140476717510942720"/>
    <hyperlink ref="X439" r:id="rId1086" display="https://twitter.com/#!/socialmedia2day/status/1140941019220971520"/>
    <hyperlink ref="X440" r:id="rId1087" display="https://twitter.com/#!/socialmedia2day/status/1141061833304027139"/>
    <hyperlink ref="X441" r:id="rId1088" display="https://twitter.com/#!/socialmedia2day/status/1141126040053583872"/>
    <hyperlink ref="X442" r:id="rId1089" display="https://twitter.com/#!/socialmedia2day/status/1141197692229554176"/>
    <hyperlink ref="X443" r:id="rId1090" display="https://twitter.com/#!/socialmedia2day/status/1141730168165285889"/>
    <hyperlink ref="X444" r:id="rId1091" display="https://twitter.com/#!/socialmedia2day/status/1141846982761295874"/>
    <hyperlink ref="X445" r:id="rId1092" display="https://twitter.com/#!/socialmedia2day/status/1142349087511126016"/>
    <hyperlink ref="X446" r:id="rId1093" display="https://twitter.com/#!/franconegot/status/1142676192283254785"/>
    <hyperlink ref="X447" r:id="rId1094" display="https://twitter.com/#!/bypeers/status/1142712426753744896"/>
    <hyperlink ref="X448" r:id="rId1095" display="https://twitter.com/#!/samirlahlabat/status/1140242720021274624"/>
    <hyperlink ref="X449" r:id="rId1096" display="https://twitter.com/#!/samirlahlabat/status/1142839869225492481"/>
    <hyperlink ref="AZ13" r:id="rId1097" display="https://api.twitter.com/1.1/geo/id/00486f39ae8bd30d.json"/>
    <hyperlink ref="AZ150" r:id="rId1098" display="https://api.twitter.com/1.1/geo/id/01e4b0c84959d430.json"/>
    <hyperlink ref="AZ217" r:id="rId1099" display="https://api.twitter.com/1.1/geo/id/272983f6b52c196e.json"/>
    <hyperlink ref="AZ218" r:id="rId1100" display="https://api.twitter.com/1.1/geo/id/272983f6b52c196e.json"/>
    <hyperlink ref="AZ219" r:id="rId1101" display="https://api.twitter.com/1.1/geo/id/272983f6b52c196e.json"/>
    <hyperlink ref="AZ220" r:id="rId1102" display="https://api.twitter.com/1.1/geo/id/272983f6b52c196e.json"/>
    <hyperlink ref="AZ221" r:id="rId1103" display="https://api.twitter.com/1.1/geo/id/272983f6b52c196e.json"/>
    <hyperlink ref="AZ223" r:id="rId1104" display="https://api.twitter.com/1.1/geo/id/272983f6b52c196e.json"/>
    <hyperlink ref="AZ227" r:id="rId1105" display="https://api.twitter.com/1.1/geo/id/272983f6b52c196e.json"/>
    <hyperlink ref="AZ229" r:id="rId1106" display="https://api.twitter.com/1.1/geo/id/272983f6b52c196e.json"/>
    <hyperlink ref="AZ230" r:id="rId1107" display="https://api.twitter.com/1.1/geo/id/272983f6b52c196e.json"/>
    <hyperlink ref="AZ233" r:id="rId1108" display="https://api.twitter.com/1.1/geo/id/272983f6b52c196e.json"/>
    <hyperlink ref="AZ235" r:id="rId1109" display="https://api.twitter.com/1.1/geo/id/272983f6b52c196e.json"/>
  </hyperlinks>
  <printOptions/>
  <pageMargins left="0.7" right="0.7" top="0.75" bottom="0.75" header="0.3" footer="0.3"/>
  <pageSetup horizontalDpi="600" verticalDpi="600" orientation="portrait" r:id="rId1113"/>
  <legacyDrawing r:id="rId1111"/>
  <tableParts>
    <tablePart r:id="rId11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3610</v>
      </c>
      <c r="B1" s="13" t="s">
        <v>4003</v>
      </c>
      <c r="C1" s="13" t="s">
        <v>4004</v>
      </c>
      <c r="D1" s="13" t="s">
        <v>144</v>
      </c>
      <c r="E1" s="13" t="s">
        <v>4006</v>
      </c>
      <c r="F1" s="13" t="s">
        <v>4007</v>
      </c>
      <c r="G1" s="13" t="s">
        <v>4008</v>
      </c>
    </row>
    <row r="2" spans="1:7" ht="15">
      <c r="A2" s="78" t="s">
        <v>3111</v>
      </c>
      <c r="B2" s="78">
        <v>247</v>
      </c>
      <c r="C2" s="121">
        <v>0.03347337037538962</v>
      </c>
      <c r="D2" s="78" t="s">
        <v>4005</v>
      </c>
      <c r="E2" s="78"/>
      <c r="F2" s="78"/>
      <c r="G2" s="78"/>
    </row>
    <row r="3" spans="1:7" ht="15">
      <c r="A3" s="78" t="s">
        <v>3112</v>
      </c>
      <c r="B3" s="78">
        <v>94</v>
      </c>
      <c r="C3" s="121">
        <v>0.012738853503184712</v>
      </c>
      <c r="D3" s="78" t="s">
        <v>4005</v>
      </c>
      <c r="E3" s="78"/>
      <c r="F3" s="78"/>
      <c r="G3" s="78"/>
    </row>
    <row r="4" spans="1:7" ht="15">
      <c r="A4" s="78" t="s">
        <v>3113</v>
      </c>
      <c r="B4" s="78">
        <v>0</v>
      </c>
      <c r="C4" s="121">
        <v>0</v>
      </c>
      <c r="D4" s="78" t="s">
        <v>4005</v>
      </c>
      <c r="E4" s="78"/>
      <c r="F4" s="78"/>
      <c r="G4" s="78"/>
    </row>
    <row r="5" spans="1:7" ht="15">
      <c r="A5" s="78" t="s">
        <v>3114</v>
      </c>
      <c r="B5" s="78">
        <v>7038</v>
      </c>
      <c r="C5" s="121">
        <v>0.9537877761214257</v>
      </c>
      <c r="D5" s="78" t="s">
        <v>4005</v>
      </c>
      <c r="E5" s="78"/>
      <c r="F5" s="78"/>
      <c r="G5" s="78"/>
    </row>
    <row r="6" spans="1:7" ht="15">
      <c r="A6" s="78" t="s">
        <v>3115</v>
      </c>
      <c r="B6" s="78">
        <v>7379</v>
      </c>
      <c r="C6" s="121">
        <v>1</v>
      </c>
      <c r="D6" s="78" t="s">
        <v>4005</v>
      </c>
      <c r="E6" s="78"/>
      <c r="F6" s="78"/>
      <c r="G6" s="78"/>
    </row>
    <row r="7" spans="1:7" ht="15">
      <c r="A7" s="84" t="s">
        <v>3116</v>
      </c>
      <c r="B7" s="84">
        <v>310</v>
      </c>
      <c r="C7" s="122">
        <v>0.005600176545714463</v>
      </c>
      <c r="D7" s="84" t="s">
        <v>4005</v>
      </c>
      <c r="E7" s="84" t="b">
        <v>0</v>
      </c>
      <c r="F7" s="84" t="b">
        <v>0</v>
      </c>
      <c r="G7" s="84" t="b">
        <v>0</v>
      </c>
    </row>
    <row r="8" spans="1:7" ht="15">
      <c r="A8" s="84" t="s">
        <v>3088</v>
      </c>
      <c r="B8" s="84">
        <v>241</v>
      </c>
      <c r="C8" s="122">
        <v>0.012438779002797561</v>
      </c>
      <c r="D8" s="84" t="s">
        <v>4005</v>
      </c>
      <c r="E8" s="84" t="b">
        <v>0</v>
      </c>
      <c r="F8" s="84" t="b">
        <v>0</v>
      </c>
      <c r="G8" s="84" t="b">
        <v>0</v>
      </c>
    </row>
    <row r="9" spans="1:7" ht="15">
      <c r="A9" s="84" t="s">
        <v>3099</v>
      </c>
      <c r="B9" s="84">
        <v>235</v>
      </c>
      <c r="C9" s="122">
        <v>0.012129099857499697</v>
      </c>
      <c r="D9" s="84" t="s">
        <v>4005</v>
      </c>
      <c r="E9" s="84" t="b">
        <v>0</v>
      </c>
      <c r="F9" s="84" t="b">
        <v>0</v>
      </c>
      <c r="G9" s="84" t="b">
        <v>0</v>
      </c>
    </row>
    <row r="10" spans="1:7" ht="15">
      <c r="A10" s="84" t="s">
        <v>354</v>
      </c>
      <c r="B10" s="84">
        <v>202</v>
      </c>
      <c r="C10" s="122">
        <v>0.012115661738514765</v>
      </c>
      <c r="D10" s="84" t="s">
        <v>4005</v>
      </c>
      <c r="E10" s="84" t="b">
        <v>0</v>
      </c>
      <c r="F10" s="84" t="b">
        <v>0</v>
      </c>
      <c r="G10" s="84" t="b">
        <v>0</v>
      </c>
    </row>
    <row r="11" spans="1:7" ht="15">
      <c r="A11" s="84" t="s">
        <v>3117</v>
      </c>
      <c r="B11" s="84">
        <v>105</v>
      </c>
      <c r="C11" s="122">
        <v>0.012865307131702352</v>
      </c>
      <c r="D11" s="84" t="s">
        <v>4005</v>
      </c>
      <c r="E11" s="84" t="b">
        <v>0</v>
      </c>
      <c r="F11" s="84" t="b">
        <v>0</v>
      </c>
      <c r="G11" s="84" t="b">
        <v>0</v>
      </c>
    </row>
    <row r="12" spans="1:7" ht="15">
      <c r="A12" s="84" t="s">
        <v>3102</v>
      </c>
      <c r="B12" s="84">
        <v>78</v>
      </c>
      <c r="C12" s="122">
        <v>0.012309338815506934</v>
      </c>
      <c r="D12" s="84" t="s">
        <v>4005</v>
      </c>
      <c r="E12" s="84" t="b">
        <v>0</v>
      </c>
      <c r="F12" s="84" t="b">
        <v>0</v>
      </c>
      <c r="G12" s="84" t="b">
        <v>0</v>
      </c>
    </row>
    <row r="13" spans="1:7" ht="15">
      <c r="A13" s="84" t="s">
        <v>3120</v>
      </c>
      <c r="B13" s="84">
        <v>61</v>
      </c>
      <c r="C13" s="122">
        <v>0.011091515934397814</v>
      </c>
      <c r="D13" s="84" t="s">
        <v>4005</v>
      </c>
      <c r="E13" s="84" t="b">
        <v>0</v>
      </c>
      <c r="F13" s="84" t="b">
        <v>0</v>
      </c>
      <c r="G13" s="84" t="b">
        <v>0</v>
      </c>
    </row>
    <row r="14" spans="1:7" ht="15">
      <c r="A14" s="84" t="s">
        <v>3122</v>
      </c>
      <c r="B14" s="84">
        <v>53</v>
      </c>
      <c r="C14" s="122">
        <v>0.010310998430887</v>
      </c>
      <c r="D14" s="84" t="s">
        <v>4005</v>
      </c>
      <c r="E14" s="84" t="b">
        <v>0</v>
      </c>
      <c r="F14" s="84" t="b">
        <v>0</v>
      </c>
      <c r="G14" s="84" t="b">
        <v>0</v>
      </c>
    </row>
    <row r="15" spans="1:7" ht="15">
      <c r="A15" s="84" t="s">
        <v>3119</v>
      </c>
      <c r="B15" s="84">
        <v>52</v>
      </c>
      <c r="C15" s="122">
        <v>0.009918477744964871</v>
      </c>
      <c r="D15" s="84" t="s">
        <v>4005</v>
      </c>
      <c r="E15" s="84" t="b">
        <v>0</v>
      </c>
      <c r="F15" s="84" t="b">
        <v>0</v>
      </c>
      <c r="G15" s="84" t="b">
        <v>0</v>
      </c>
    </row>
    <row r="16" spans="1:7" ht="15">
      <c r="A16" s="84" t="s">
        <v>3062</v>
      </c>
      <c r="B16" s="84">
        <v>47</v>
      </c>
      <c r="C16" s="122">
        <v>0.009426011271553071</v>
      </c>
      <c r="D16" s="84" t="s">
        <v>4005</v>
      </c>
      <c r="E16" s="84" t="b">
        <v>0</v>
      </c>
      <c r="F16" s="84" t="b">
        <v>0</v>
      </c>
      <c r="G16" s="84" t="b">
        <v>0</v>
      </c>
    </row>
    <row r="17" spans="1:7" ht="15">
      <c r="A17" s="84" t="s">
        <v>3125</v>
      </c>
      <c r="B17" s="84">
        <v>46</v>
      </c>
      <c r="C17" s="122">
        <v>0.009321488508033013</v>
      </c>
      <c r="D17" s="84" t="s">
        <v>4005</v>
      </c>
      <c r="E17" s="84" t="b">
        <v>0</v>
      </c>
      <c r="F17" s="84" t="b">
        <v>0</v>
      </c>
      <c r="G17" s="84" t="b">
        <v>0</v>
      </c>
    </row>
    <row r="18" spans="1:7" ht="15">
      <c r="A18" s="84" t="s">
        <v>3089</v>
      </c>
      <c r="B18" s="84">
        <v>42</v>
      </c>
      <c r="C18" s="122">
        <v>0.009183949644326991</v>
      </c>
      <c r="D18" s="84" t="s">
        <v>4005</v>
      </c>
      <c r="E18" s="84" t="b">
        <v>0</v>
      </c>
      <c r="F18" s="84" t="b">
        <v>0</v>
      </c>
      <c r="G18" s="84" t="b">
        <v>0</v>
      </c>
    </row>
    <row r="19" spans="1:7" ht="15">
      <c r="A19" s="84" t="s">
        <v>3121</v>
      </c>
      <c r="B19" s="84">
        <v>41</v>
      </c>
      <c r="C19" s="122">
        <v>0.008766247690815316</v>
      </c>
      <c r="D19" s="84" t="s">
        <v>4005</v>
      </c>
      <c r="E19" s="84" t="b">
        <v>0</v>
      </c>
      <c r="F19" s="84" t="b">
        <v>0</v>
      </c>
      <c r="G19" s="84" t="b">
        <v>0</v>
      </c>
    </row>
    <row r="20" spans="1:7" ht="15">
      <c r="A20" s="84" t="s">
        <v>3126</v>
      </c>
      <c r="B20" s="84">
        <v>40</v>
      </c>
      <c r="C20" s="122">
        <v>0.0086483139766391</v>
      </c>
      <c r="D20" s="84" t="s">
        <v>4005</v>
      </c>
      <c r="E20" s="84" t="b">
        <v>1</v>
      </c>
      <c r="F20" s="84" t="b">
        <v>0</v>
      </c>
      <c r="G20" s="84" t="b">
        <v>0</v>
      </c>
    </row>
    <row r="21" spans="1:7" ht="15">
      <c r="A21" s="84" t="s">
        <v>3127</v>
      </c>
      <c r="B21" s="84">
        <v>40</v>
      </c>
      <c r="C21" s="122">
        <v>0.0086483139766391</v>
      </c>
      <c r="D21" s="84" t="s">
        <v>4005</v>
      </c>
      <c r="E21" s="84" t="b">
        <v>0</v>
      </c>
      <c r="F21" s="84" t="b">
        <v>0</v>
      </c>
      <c r="G21" s="84" t="b">
        <v>0</v>
      </c>
    </row>
    <row r="22" spans="1:7" ht="15">
      <c r="A22" s="84" t="s">
        <v>3123</v>
      </c>
      <c r="B22" s="84">
        <v>36</v>
      </c>
      <c r="C22" s="122">
        <v>0.00815166980744732</v>
      </c>
      <c r="D22" s="84" t="s">
        <v>4005</v>
      </c>
      <c r="E22" s="84" t="b">
        <v>0</v>
      </c>
      <c r="F22" s="84" t="b">
        <v>0</v>
      </c>
      <c r="G22" s="84" t="b">
        <v>0</v>
      </c>
    </row>
    <row r="23" spans="1:7" ht="15">
      <c r="A23" s="84" t="s">
        <v>3611</v>
      </c>
      <c r="B23" s="84">
        <v>32</v>
      </c>
      <c r="C23" s="122">
        <v>0.007812267536131487</v>
      </c>
      <c r="D23" s="84" t="s">
        <v>4005</v>
      </c>
      <c r="E23" s="84" t="b">
        <v>0</v>
      </c>
      <c r="F23" s="84" t="b">
        <v>0</v>
      </c>
      <c r="G23" s="84" t="b">
        <v>0</v>
      </c>
    </row>
    <row r="24" spans="1:7" ht="15">
      <c r="A24" s="84" t="s">
        <v>3612</v>
      </c>
      <c r="B24" s="84">
        <v>29</v>
      </c>
      <c r="C24" s="122">
        <v>0.007175302065213814</v>
      </c>
      <c r="D24" s="84" t="s">
        <v>4005</v>
      </c>
      <c r="E24" s="84" t="b">
        <v>0</v>
      </c>
      <c r="F24" s="84" t="b">
        <v>0</v>
      </c>
      <c r="G24" s="84" t="b">
        <v>0</v>
      </c>
    </row>
    <row r="25" spans="1:7" ht="15">
      <c r="A25" s="84" t="s">
        <v>3131</v>
      </c>
      <c r="B25" s="84">
        <v>28</v>
      </c>
      <c r="C25" s="122">
        <v>0.007023255384809823</v>
      </c>
      <c r="D25" s="84" t="s">
        <v>4005</v>
      </c>
      <c r="E25" s="84" t="b">
        <v>0</v>
      </c>
      <c r="F25" s="84" t="b">
        <v>0</v>
      </c>
      <c r="G25" s="84" t="b">
        <v>0</v>
      </c>
    </row>
    <row r="26" spans="1:7" ht="15">
      <c r="A26" s="84" t="s">
        <v>3098</v>
      </c>
      <c r="B26" s="84">
        <v>27</v>
      </c>
      <c r="C26" s="122">
        <v>0.006966655155206561</v>
      </c>
      <c r="D26" s="84" t="s">
        <v>4005</v>
      </c>
      <c r="E26" s="84" t="b">
        <v>0</v>
      </c>
      <c r="F26" s="84" t="b">
        <v>0</v>
      </c>
      <c r="G26" s="84" t="b">
        <v>0</v>
      </c>
    </row>
    <row r="27" spans="1:7" ht="15">
      <c r="A27" s="84" t="s">
        <v>3151</v>
      </c>
      <c r="B27" s="84">
        <v>26</v>
      </c>
      <c r="C27" s="122">
        <v>0.00670863089019891</v>
      </c>
      <c r="D27" s="84" t="s">
        <v>4005</v>
      </c>
      <c r="E27" s="84" t="b">
        <v>0</v>
      </c>
      <c r="F27" s="84" t="b">
        <v>0</v>
      </c>
      <c r="G27" s="84" t="b">
        <v>0</v>
      </c>
    </row>
    <row r="28" spans="1:7" ht="15">
      <c r="A28" s="84" t="s">
        <v>3613</v>
      </c>
      <c r="B28" s="84">
        <v>26</v>
      </c>
      <c r="C28" s="122">
        <v>0.00670863089019891</v>
      </c>
      <c r="D28" s="84" t="s">
        <v>4005</v>
      </c>
      <c r="E28" s="84" t="b">
        <v>0</v>
      </c>
      <c r="F28" s="84" t="b">
        <v>0</v>
      </c>
      <c r="G28" s="84" t="b">
        <v>0</v>
      </c>
    </row>
    <row r="29" spans="1:7" ht="15">
      <c r="A29" s="84" t="s">
        <v>3128</v>
      </c>
      <c r="B29" s="84">
        <v>25</v>
      </c>
      <c r="C29" s="122">
        <v>0.006545786214478142</v>
      </c>
      <c r="D29" s="84" t="s">
        <v>4005</v>
      </c>
      <c r="E29" s="84" t="b">
        <v>0</v>
      </c>
      <c r="F29" s="84" t="b">
        <v>0</v>
      </c>
      <c r="G29" s="84" t="b">
        <v>0</v>
      </c>
    </row>
    <row r="30" spans="1:7" ht="15">
      <c r="A30" s="84" t="s">
        <v>3146</v>
      </c>
      <c r="B30" s="84">
        <v>24</v>
      </c>
      <c r="C30" s="122">
        <v>0.006379057673152114</v>
      </c>
      <c r="D30" s="84" t="s">
        <v>4005</v>
      </c>
      <c r="E30" s="84" t="b">
        <v>0</v>
      </c>
      <c r="F30" s="84" t="b">
        <v>0</v>
      </c>
      <c r="G30" s="84" t="b">
        <v>0</v>
      </c>
    </row>
    <row r="31" spans="1:7" ht="15">
      <c r="A31" s="84" t="s">
        <v>3614</v>
      </c>
      <c r="B31" s="84">
        <v>23</v>
      </c>
      <c r="C31" s="122">
        <v>0.0062082833466118505</v>
      </c>
      <c r="D31" s="84" t="s">
        <v>4005</v>
      </c>
      <c r="E31" s="84" t="b">
        <v>0</v>
      </c>
      <c r="F31" s="84" t="b">
        <v>0</v>
      </c>
      <c r="G31" s="84" t="b">
        <v>0</v>
      </c>
    </row>
    <row r="32" spans="1:7" ht="15">
      <c r="A32" s="84" t="s">
        <v>3615</v>
      </c>
      <c r="B32" s="84">
        <v>21</v>
      </c>
      <c r="C32" s="122">
        <v>0.0061681111968588595</v>
      </c>
      <c r="D32" s="84" t="s">
        <v>4005</v>
      </c>
      <c r="E32" s="84" t="b">
        <v>0</v>
      </c>
      <c r="F32" s="84" t="b">
        <v>0</v>
      </c>
      <c r="G32" s="84" t="b">
        <v>0</v>
      </c>
    </row>
    <row r="33" spans="1:7" ht="15">
      <c r="A33" s="84" t="s">
        <v>3133</v>
      </c>
      <c r="B33" s="84">
        <v>21</v>
      </c>
      <c r="C33" s="122">
        <v>0.005853877271458126</v>
      </c>
      <c r="D33" s="84" t="s">
        <v>4005</v>
      </c>
      <c r="E33" s="84" t="b">
        <v>0</v>
      </c>
      <c r="F33" s="84" t="b">
        <v>0</v>
      </c>
      <c r="G33" s="84" t="b">
        <v>0</v>
      </c>
    </row>
    <row r="34" spans="1:7" ht="15">
      <c r="A34" s="84" t="s">
        <v>3616</v>
      </c>
      <c r="B34" s="84">
        <v>20</v>
      </c>
      <c r="C34" s="122">
        <v>0.0056698431557937615</v>
      </c>
      <c r="D34" s="84" t="s">
        <v>4005</v>
      </c>
      <c r="E34" s="84" t="b">
        <v>0</v>
      </c>
      <c r="F34" s="84" t="b">
        <v>0</v>
      </c>
      <c r="G34" s="84" t="b">
        <v>0</v>
      </c>
    </row>
    <row r="35" spans="1:7" ht="15">
      <c r="A35" s="84" t="s">
        <v>3141</v>
      </c>
      <c r="B35" s="84">
        <v>20</v>
      </c>
      <c r="C35" s="122">
        <v>0.005769424714627702</v>
      </c>
      <c r="D35" s="84" t="s">
        <v>4005</v>
      </c>
      <c r="E35" s="84" t="b">
        <v>0</v>
      </c>
      <c r="F35" s="84" t="b">
        <v>0</v>
      </c>
      <c r="G35" s="84" t="b">
        <v>0</v>
      </c>
    </row>
    <row r="36" spans="1:7" ht="15">
      <c r="A36" s="84" t="s">
        <v>3617</v>
      </c>
      <c r="B36" s="84">
        <v>20</v>
      </c>
      <c r="C36" s="122">
        <v>0.0056698431557937615</v>
      </c>
      <c r="D36" s="84" t="s">
        <v>4005</v>
      </c>
      <c r="E36" s="84" t="b">
        <v>0</v>
      </c>
      <c r="F36" s="84" t="b">
        <v>0</v>
      </c>
      <c r="G36" s="84" t="b">
        <v>0</v>
      </c>
    </row>
    <row r="37" spans="1:7" ht="15">
      <c r="A37" s="84" t="s">
        <v>3148</v>
      </c>
      <c r="B37" s="84">
        <v>20</v>
      </c>
      <c r="C37" s="122">
        <v>0.005769424714627702</v>
      </c>
      <c r="D37" s="84" t="s">
        <v>4005</v>
      </c>
      <c r="E37" s="84" t="b">
        <v>0</v>
      </c>
      <c r="F37" s="84" t="b">
        <v>0</v>
      </c>
      <c r="G37" s="84" t="b">
        <v>0</v>
      </c>
    </row>
    <row r="38" spans="1:7" ht="15">
      <c r="A38" s="84" t="s">
        <v>3157</v>
      </c>
      <c r="B38" s="84">
        <v>18</v>
      </c>
      <c r="C38" s="122">
        <v>0.0052869524544504505</v>
      </c>
      <c r="D38" s="84" t="s">
        <v>4005</v>
      </c>
      <c r="E38" s="84" t="b">
        <v>0</v>
      </c>
      <c r="F38" s="84" t="b">
        <v>0</v>
      </c>
      <c r="G38" s="84" t="b">
        <v>0</v>
      </c>
    </row>
    <row r="39" spans="1:7" ht="15">
      <c r="A39" s="84" t="s">
        <v>3618</v>
      </c>
      <c r="B39" s="84">
        <v>18</v>
      </c>
      <c r="C39" s="122">
        <v>0.0052869524544504505</v>
      </c>
      <c r="D39" s="84" t="s">
        <v>4005</v>
      </c>
      <c r="E39" s="84" t="b">
        <v>0</v>
      </c>
      <c r="F39" s="84" t="b">
        <v>0</v>
      </c>
      <c r="G39" s="84" t="b">
        <v>0</v>
      </c>
    </row>
    <row r="40" spans="1:7" ht="15">
      <c r="A40" s="84" t="s">
        <v>3619</v>
      </c>
      <c r="B40" s="84">
        <v>17</v>
      </c>
      <c r="C40" s="122">
        <v>0.0054079525831304725</v>
      </c>
      <c r="D40" s="84" t="s">
        <v>4005</v>
      </c>
      <c r="E40" s="84" t="b">
        <v>1</v>
      </c>
      <c r="F40" s="84" t="b">
        <v>0</v>
      </c>
      <c r="G40" s="84" t="b">
        <v>0</v>
      </c>
    </row>
    <row r="41" spans="1:7" ht="15">
      <c r="A41" s="84" t="s">
        <v>3620</v>
      </c>
      <c r="B41" s="84">
        <v>17</v>
      </c>
      <c r="C41" s="122">
        <v>0.005087555833711472</v>
      </c>
      <c r="D41" s="84" t="s">
        <v>4005</v>
      </c>
      <c r="E41" s="84" t="b">
        <v>0</v>
      </c>
      <c r="F41" s="84" t="b">
        <v>0</v>
      </c>
      <c r="G41" s="84" t="b">
        <v>0</v>
      </c>
    </row>
    <row r="42" spans="1:7" ht="15">
      <c r="A42" s="84" t="s">
        <v>3621</v>
      </c>
      <c r="B42" s="84">
        <v>16</v>
      </c>
      <c r="C42" s="122">
        <v>0.004882445872004009</v>
      </c>
      <c r="D42" s="84" t="s">
        <v>4005</v>
      </c>
      <c r="E42" s="84" t="b">
        <v>0</v>
      </c>
      <c r="F42" s="84" t="b">
        <v>0</v>
      </c>
      <c r="G42" s="84" t="b">
        <v>0</v>
      </c>
    </row>
    <row r="43" spans="1:7" ht="15">
      <c r="A43" s="84" t="s">
        <v>3165</v>
      </c>
      <c r="B43" s="84">
        <v>16</v>
      </c>
      <c r="C43" s="122">
        <v>0.004882445872004009</v>
      </c>
      <c r="D43" s="84" t="s">
        <v>4005</v>
      </c>
      <c r="E43" s="84" t="b">
        <v>0</v>
      </c>
      <c r="F43" s="84" t="b">
        <v>0</v>
      </c>
      <c r="G43" s="84" t="b">
        <v>0</v>
      </c>
    </row>
    <row r="44" spans="1:7" ht="15">
      <c r="A44" s="84" t="s">
        <v>3130</v>
      </c>
      <c r="B44" s="84">
        <v>16</v>
      </c>
      <c r="C44" s="122">
        <v>0.004882445872004009</v>
      </c>
      <c r="D44" s="84" t="s">
        <v>4005</v>
      </c>
      <c r="E44" s="84" t="b">
        <v>0</v>
      </c>
      <c r="F44" s="84" t="b">
        <v>0</v>
      </c>
      <c r="G44" s="84" t="b">
        <v>0</v>
      </c>
    </row>
    <row r="45" spans="1:7" ht="15">
      <c r="A45" s="84" t="s">
        <v>3135</v>
      </c>
      <c r="B45" s="84">
        <v>16</v>
      </c>
      <c r="C45" s="122">
        <v>0.0049826827020451134</v>
      </c>
      <c r="D45" s="84" t="s">
        <v>4005</v>
      </c>
      <c r="E45" s="84" t="b">
        <v>0</v>
      </c>
      <c r="F45" s="84" t="b">
        <v>0</v>
      </c>
      <c r="G45" s="84" t="b">
        <v>0</v>
      </c>
    </row>
    <row r="46" spans="1:7" ht="15">
      <c r="A46" s="84" t="s">
        <v>3622</v>
      </c>
      <c r="B46" s="84">
        <v>15</v>
      </c>
      <c r="C46" s="122">
        <v>0.004771722867468064</v>
      </c>
      <c r="D46" s="84" t="s">
        <v>4005</v>
      </c>
      <c r="E46" s="84" t="b">
        <v>1</v>
      </c>
      <c r="F46" s="84" t="b">
        <v>0</v>
      </c>
      <c r="G46" s="84" t="b">
        <v>0</v>
      </c>
    </row>
    <row r="47" spans="1:7" ht="15">
      <c r="A47" s="84" t="s">
        <v>3623</v>
      </c>
      <c r="B47" s="84">
        <v>15</v>
      </c>
      <c r="C47" s="122">
        <v>0.0046712650331672935</v>
      </c>
      <c r="D47" s="84" t="s">
        <v>4005</v>
      </c>
      <c r="E47" s="84" t="b">
        <v>0</v>
      </c>
      <c r="F47" s="84" t="b">
        <v>0</v>
      </c>
      <c r="G47" s="84" t="b">
        <v>0</v>
      </c>
    </row>
    <row r="48" spans="1:7" ht="15">
      <c r="A48" s="84" t="s">
        <v>3160</v>
      </c>
      <c r="B48" s="84">
        <v>15</v>
      </c>
      <c r="C48" s="122">
        <v>0.004771722867468064</v>
      </c>
      <c r="D48" s="84" t="s">
        <v>4005</v>
      </c>
      <c r="E48" s="84" t="b">
        <v>0</v>
      </c>
      <c r="F48" s="84" t="b">
        <v>0</v>
      </c>
      <c r="G48" s="84" t="b">
        <v>0</v>
      </c>
    </row>
    <row r="49" spans="1:7" ht="15">
      <c r="A49" s="84" t="s">
        <v>3147</v>
      </c>
      <c r="B49" s="84">
        <v>15</v>
      </c>
      <c r="C49" s="122">
        <v>0.004771722867468064</v>
      </c>
      <c r="D49" s="84" t="s">
        <v>4005</v>
      </c>
      <c r="E49" s="84" t="b">
        <v>0</v>
      </c>
      <c r="F49" s="84" t="b">
        <v>0</v>
      </c>
      <c r="G49" s="84" t="b">
        <v>0</v>
      </c>
    </row>
    <row r="50" spans="1:7" ht="15">
      <c r="A50" s="84" t="s">
        <v>3149</v>
      </c>
      <c r="B50" s="84">
        <v>15</v>
      </c>
      <c r="C50" s="122">
        <v>0.0046712650331672935</v>
      </c>
      <c r="D50" s="84" t="s">
        <v>4005</v>
      </c>
      <c r="E50" s="84" t="b">
        <v>0</v>
      </c>
      <c r="F50" s="84" t="b">
        <v>0</v>
      </c>
      <c r="G50" s="84" t="b">
        <v>0</v>
      </c>
    </row>
    <row r="51" spans="1:7" ht="15">
      <c r="A51" s="84" t="s">
        <v>3624</v>
      </c>
      <c r="B51" s="84">
        <v>14</v>
      </c>
      <c r="C51" s="122">
        <v>0.004554320027339054</v>
      </c>
      <c r="D51" s="84" t="s">
        <v>4005</v>
      </c>
      <c r="E51" s="84" t="b">
        <v>0</v>
      </c>
      <c r="F51" s="84" t="b">
        <v>0</v>
      </c>
      <c r="G51" s="84" t="b">
        <v>0</v>
      </c>
    </row>
    <row r="52" spans="1:7" ht="15">
      <c r="A52" s="84" t="s">
        <v>3625</v>
      </c>
      <c r="B52" s="84">
        <v>14</v>
      </c>
      <c r="C52" s="122">
        <v>0.00445360800963686</v>
      </c>
      <c r="D52" s="84" t="s">
        <v>4005</v>
      </c>
      <c r="E52" s="84" t="b">
        <v>0</v>
      </c>
      <c r="F52" s="84" t="b">
        <v>0</v>
      </c>
      <c r="G52" s="84" t="b">
        <v>0</v>
      </c>
    </row>
    <row r="53" spans="1:7" ht="15">
      <c r="A53" s="84" t="s">
        <v>3626</v>
      </c>
      <c r="B53" s="84">
        <v>14</v>
      </c>
      <c r="C53" s="122">
        <v>0.00445360800963686</v>
      </c>
      <c r="D53" s="84" t="s">
        <v>4005</v>
      </c>
      <c r="E53" s="84" t="b">
        <v>0</v>
      </c>
      <c r="F53" s="84" t="b">
        <v>0</v>
      </c>
      <c r="G53" s="84" t="b">
        <v>0</v>
      </c>
    </row>
    <row r="54" spans="1:7" ht="15">
      <c r="A54" s="84" t="s">
        <v>3627</v>
      </c>
      <c r="B54" s="84">
        <v>14</v>
      </c>
      <c r="C54" s="122">
        <v>0.00445360800963686</v>
      </c>
      <c r="D54" s="84" t="s">
        <v>4005</v>
      </c>
      <c r="E54" s="84" t="b">
        <v>0</v>
      </c>
      <c r="F54" s="84" t="b">
        <v>0</v>
      </c>
      <c r="G54" s="84" t="b">
        <v>0</v>
      </c>
    </row>
    <row r="55" spans="1:7" ht="15">
      <c r="A55" s="84" t="s">
        <v>3139</v>
      </c>
      <c r="B55" s="84">
        <v>13</v>
      </c>
      <c r="C55" s="122">
        <v>0.004229011453957693</v>
      </c>
      <c r="D55" s="84" t="s">
        <v>4005</v>
      </c>
      <c r="E55" s="84" t="b">
        <v>0</v>
      </c>
      <c r="F55" s="84" t="b">
        <v>0</v>
      </c>
      <c r="G55" s="84" t="b">
        <v>0</v>
      </c>
    </row>
    <row r="56" spans="1:7" ht="15">
      <c r="A56" s="84" t="s">
        <v>3628</v>
      </c>
      <c r="B56" s="84">
        <v>13</v>
      </c>
      <c r="C56" s="122">
        <v>0.004229011453957693</v>
      </c>
      <c r="D56" s="84" t="s">
        <v>4005</v>
      </c>
      <c r="E56" s="84" t="b">
        <v>0</v>
      </c>
      <c r="F56" s="84" t="b">
        <v>0</v>
      </c>
      <c r="G56" s="84" t="b">
        <v>0</v>
      </c>
    </row>
    <row r="57" spans="1:7" ht="15">
      <c r="A57" s="84" t="s">
        <v>3629</v>
      </c>
      <c r="B57" s="84">
        <v>13</v>
      </c>
      <c r="C57" s="122">
        <v>0.004439820276696172</v>
      </c>
      <c r="D57" s="84" t="s">
        <v>4005</v>
      </c>
      <c r="E57" s="84" t="b">
        <v>0</v>
      </c>
      <c r="F57" s="84" t="b">
        <v>0</v>
      </c>
      <c r="G57" s="84" t="b">
        <v>0</v>
      </c>
    </row>
    <row r="58" spans="1:7" ht="15">
      <c r="A58" s="84" t="s">
        <v>3630</v>
      </c>
      <c r="B58" s="84">
        <v>13</v>
      </c>
      <c r="C58" s="122">
        <v>0.004229011453957693</v>
      </c>
      <c r="D58" s="84" t="s">
        <v>4005</v>
      </c>
      <c r="E58" s="84" t="b">
        <v>0</v>
      </c>
      <c r="F58" s="84" t="b">
        <v>0</v>
      </c>
      <c r="G58" s="84" t="b">
        <v>0</v>
      </c>
    </row>
    <row r="59" spans="1:7" ht="15">
      <c r="A59" s="84" t="s">
        <v>3631</v>
      </c>
      <c r="B59" s="84">
        <v>13</v>
      </c>
      <c r="C59" s="122">
        <v>0.004229011453957693</v>
      </c>
      <c r="D59" s="84" t="s">
        <v>4005</v>
      </c>
      <c r="E59" s="84" t="b">
        <v>0</v>
      </c>
      <c r="F59" s="84" t="b">
        <v>0</v>
      </c>
      <c r="G59" s="84" t="b">
        <v>0</v>
      </c>
    </row>
    <row r="60" spans="1:7" ht="15">
      <c r="A60" s="84" t="s">
        <v>3152</v>
      </c>
      <c r="B60" s="84">
        <v>12</v>
      </c>
      <c r="C60" s="122">
        <v>0.003996940537060584</v>
      </c>
      <c r="D60" s="84" t="s">
        <v>4005</v>
      </c>
      <c r="E60" s="84" t="b">
        <v>0</v>
      </c>
      <c r="F60" s="84" t="b">
        <v>0</v>
      </c>
      <c r="G60" s="84" t="b">
        <v>0</v>
      </c>
    </row>
    <row r="61" spans="1:7" ht="15">
      <c r="A61" s="84" t="s">
        <v>3632</v>
      </c>
      <c r="B61" s="84">
        <v>12</v>
      </c>
      <c r="C61" s="122">
        <v>0.003996940537060584</v>
      </c>
      <c r="D61" s="84" t="s">
        <v>4005</v>
      </c>
      <c r="E61" s="84" t="b">
        <v>0</v>
      </c>
      <c r="F61" s="84" t="b">
        <v>0</v>
      </c>
      <c r="G61" s="84" t="b">
        <v>0</v>
      </c>
    </row>
    <row r="62" spans="1:7" ht="15">
      <c r="A62" s="84" t="s">
        <v>3633</v>
      </c>
      <c r="B62" s="84">
        <v>12</v>
      </c>
      <c r="C62" s="122">
        <v>0.003996940537060584</v>
      </c>
      <c r="D62" s="84" t="s">
        <v>4005</v>
      </c>
      <c r="E62" s="84" t="b">
        <v>0</v>
      </c>
      <c r="F62" s="84" t="b">
        <v>0</v>
      </c>
      <c r="G62" s="84" t="b">
        <v>0</v>
      </c>
    </row>
    <row r="63" spans="1:7" ht="15">
      <c r="A63" s="84" t="s">
        <v>3634</v>
      </c>
      <c r="B63" s="84">
        <v>12</v>
      </c>
      <c r="C63" s="122">
        <v>0.003996940537060584</v>
      </c>
      <c r="D63" s="84" t="s">
        <v>4005</v>
      </c>
      <c r="E63" s="84" t="b">
        <v>0</v>
      </c>
      <c r="F63" s="84" t="b">
        <v>0</v>
      </c>
      <c r="G63" s="84" t="b">
        <v>0</v>
      </c>
    </row>
    <row r="64" spans="1:7" ht="15">
      <c r="A64" s="84" t="s">
        <v>3137</v>
      </c>
      <c r="B64" s="84">
        <v>11</v>
      </c>
      <c r="C64" s="122">
        <v>0.0037567710033582988</v>
      </c>
      <c r="D64" s="84" t="s">
        <v>4005</v>
      </c>
      <c r="E64" s="84" t="b">
        <v>1</v>
      </c>
      <c r="F64" s="84" t="b">
        <v>0</v>
      </c>
      <c r="G64" s="84" t="b">
        <v>0</v>
      </c>
    </row>
    <row r="65" spans="1:7" ht="15">
      <c r="A65" s="84" t="s">
        <v>3635</v>
      </c>
      <c r="B65" s="84">
        <v>11</v>
      </c>
      <c r="C65" s="122">
        <v>0.0037567710033582988</v>
      </c>
      <c r="D65" s="84" t="s">
        <v>4005</v>
      </c>
      <c r="E65" s="84" t="b">
        <v>0</v>
      </c>
      <c r="F65" s="84" t="b">
        <v>0</v>
      </c>
      <c r="G65" s="84" t="b">
        <v>0</v>
      </c>
    </row>
    <row r="66" spans="1:7" ht="15">
      <c r="A66" s="84" t="s">
        <v>3636</v>
      </c>
      <c r="B66" s="84">
        <v>11</v>
      </c>
      <c r="C66" s="122">
        <v>0.0037567710033582988</v>
      </c>
      <c r="D66" s="84" t="s">
        <v>4005</v>
      </c>
      <c r="E66" s="84" t="b">
        <v>0</v>
      </c>
      <c r="F66" s="84" t="b">
        <v>0</v>
      </c>
      <c r="G66" s="84" t="b">
        <v>0</v>
      </c>
    </row>
    <row r="67" spans="1:7" ht="15">
      <c r="A67" s="84" t="s">
        <v>3637</v>
      </c>
      <c r="B67" s="84">
        <v>11</v>
      </c>
      <c r="C67" s="122">
        <v>0.0037567710033582988</v>
      </c>
      <c r="D67" s="84" t="s">
        <v>4005</v>
      </c>
      <c r="E67" s="84" t="b">
        <v>0</v>
      </c>
      <c r="F67" s="84" t="b">
        <v>0</v>
      </c>
      <c r="G67" s="84" t="b">
        <v>0</v>
      </c>
    </row>
    <row r="68" spans="1:7" ht="15">
      <c r="A68" s="84" t="s">
        <v>3153</v>
      </c>
      <c r="B68" s="84">
        <v>11</v>
      </c>
      <c r="C68" s="122">
        <v>0.0037567710033582988</v>
      </c>
      <c r="D68" s="84" t="s">
        <v>4005</v>
      </c>
      <c r="E68" s="84" t="b">
        <v>0</v>
      </c>
      <c r="F68" s="84" t="b">
        <v>0</v>
      </c>
      <c r="G68" s="84" t="b">
        <v>0</v>
      </c>
    </row>
    <row r="69" spans="1:7" ht="15">
      <c r="A69" s="84" t="s">
        <v>3638</v>
      </c>
      <c r="B69" s="84">
        <v>11</v>
      </c>
      <c r="C69" s="122">
        <v>0.0037567710033582988</v>
      </c>
      <c r="D69" s="84" t="s">
        <v>4005</v>
      </c>
      <c r="E69" s="84" t="b">
        <v>0</v>
      </c>
      <c r="F69" s="84" t="b">
        <v>1</v>
      </c>
      <c r="G69" s="84" t="b">
        <v>0</v>
      </c>
    </row>
    <row r="70" spans="1:7" ht="15">
      <c r="A70" s="84" t="s">
        <v>3639</v>
      </c>
      <c r="B70" s="84">
        <v>11</v>
      </c>
      <c r="C70" s="122">
        <v>0.0037567710033582988</v>
      </c>
      <c r="D70" s="84" t="s">
        <v>4005</v>
      </c>
      <c r="E70" s="84" t="b">
        <v>0</v>
      </c>
      <c r="F70" s="84" t="b">
        <v>0</v>
      </c>
      <c r="G70" s="84" t="b">
        <v>0</v>
      </c>
    </row>
    <row r="71" spans="1:7" ht="15">
      <c r="A71" s="84" t="s">
        <v>3640</v>
      </c>
      <c r="B71" s="84">
        <v>11</v>
      </c>
      <c r="C71" s="122">
        <v>0.0037567710033582988</v>
      </c>
      <c r="D71" s="84" t="s">
        <v>4005</v>
      </c>
      <c r="E71" s="84" t="b">
        <v>0</v>
      </c>
      <c r="F71" s="84" t="b">
        <v>0</v>
      </c>
      <c r="G71" s="84" t="b">
        <v>0</v>
      </c>
    </row>
    <row r="72" spans="1:7" ht="15">
      <c r="A72" s="84" t="s">
        <v>3641</v>
      </c>
      <c r="B72" s="84">
        <v>11</v>
      </c>
      <c r="C72" s="122">
        <v>0.0037567710033582988</v>
      </c>
      <c r="D72" s="84" t="s">
        <v>4005</v>
      </c>
      <c r="E72" s="84" t="b">
        <v>0</v>
      </c>
      <c r="F72" s="84" t="b">
        <v>0</v>
      </c>
      <c r="G72" s="84" t="b">
        <v>0</v>
      </c>
    </row>
    <row r="73" spans="1:7" ht="15">
      <c r="A73" s="84" t="s">
        <v>3642</v>
      </c>
      <c r="B73" s="84">
        <v>11</v>
      </c>
      <c r="C73" s="122">
        <v>0.0037567710033582988</v>
      </c>
      <c r="D73" s="84" t="s">
        <v>4005</v>
      </c>
      <c r="E73" s="84" t="b">
        <v>0</v>
      </c>
      <c r="F73" s="84" t="b">
        <v>0</v>
      </c>
      <c r="G73" s="84" t="b">
        <v>0</v>
      </c>
    </row>
    <row r="74" spans="1:7" ht="15">
      <c r="A74" s="84" t="s">
        <v>3643</v>
      </c>
      <c r="B74" s="84">
        <v>10</v>
      </c>
      <c r="C74" s="122">
        <v>0.0035077646616339868</v>
      </c>
      <c r="D74" s="84" t="s">
        <v>4005</v>
      </c>
      <c r="E74" s="84" t="b">
        <v>0</v>
      </c>
      <c r="F74" s="84" t="b">
        <v>0</v>
      </c>
      <c r="G74" s="84" t="b">
        <v>0</v>
      </c>
    </row>
    <row r="75" spans="1:7" ht="15">
      <c r="A75" s="84" t="s">
        <v>3644</v>
      </c>
      <c r="B75" s="84">
        <v>10</v>
      </c>
      <c r="C75" s="122">
        <v>0.003610038891765134</v>
      </c>
      <c r="D75" s="84" t="s">
        <v>4005</v>
      </c>
      <c r="E75" s="84" t="b">
        <v>0</v>
      </c>
      <c r="F75" s="84" t="b">
        <v>0</v>
      </c>
      <c r="G75" s="84" t="b">
        <v>0</v>
      </c>
    </row>
    <row r="76" spans="1:7" ht="15">
      <c r="A76" s="84" t="s">
        <v>3645</v>
      </c>
      <c r="B76" s="84">
        <v>10</v>
      </c>
      <c r="C76" s="122">
        <v>0.0035077646616339868</v>
      </c>
      <c r="D76" s="84" t="s">
        <v>4005</v>
      </c>
      <c r="E76" s="84" t="b">
        <v>0</v>
      </c>
      <c r="F76" s="84" t="b">
        <v>0</v>
      </c>
      <c r="G76" s="84" t="b">
        <v>0</v>
      </c>
    </row>
    <row r="77" spans="1:7" ht="15">
      <c r="A77" s="84" t="s">
        <v>3646</v>
      </c>
      <c r="B77" s="84">
        <v>10</v>
      </c>
      <c r="C77" s="122">
        <v>0.0035077646616339868</v>
      </c>
      <c r="D77" s="84" t="s">
        <v>4005</v>
      </c>
      <c r="E77" s="84" t="b">
        <v>0</v>
      </c>
      <c r="F77" s="84" t="b">
        <v>0</v>
      </c>
      <c r="G77" s="84" t="b">
        <v>0</v>
      </c>
    </row>
    <row r="78" spans="1:7" ht="15">
      <c r="A78" s="84" t="s">
        <v>3647</v>
      </c>
      <c r="B78" s="84">
        <v>10</v>
      </c>
      <c r="C78" s="122">
        <v>0.0035077646616339868</v>
      </c>
      <c r="D78" s="84" t="s">
        <v>4005</v>
      </c>
      <c r="E78" s="84" t="b">
        <v>0</v>
      </c>
      <c r="F78" s="84" t="b">
        <v>0</v>
      </c>
      <c r="G78" s="84" t="b">
        <v>0</v>
      </c>
    </row>
    <row r="79" spans="1:7" ht="15">
      <c r="A79" s="84" t="s">
        <v>228</v>
      </c>
      <c r="B79" s="84">
        <v>10</v>
      </c>
      <c r="C79" s="122">
        <v>0.0035077646616339868</v>
      </c>
      <c r="D79" s="84" t="s">
        <v>4005</v>
      </c>
      <c r="E79" s="84" t="b">
        <v>0</v>
      </c>
      <c r="F79" s="84" t="b">
        <v>0</v>
      </c>
      <c r="G79" s="84" t="b">
        <v>0</v>
      </c>
    </row>
    <row r="80" spans="1:7" ht="15">
      <c r="A80" s="84" t="s">
        <v>3648</v>
      </c>
      <c r="B80" s="84">
        <v>10</v>
      </c>
      <c r="C80" s="122">
        <v>0.0035077646616339868</v>
      </c>
      <c r="D80" s="84" t="s">
        <v>4005</v>
      </c>
      <c r="E80" s="84" t="b">
        <v>0</v>
      </c>
      <c r="F80" s="84" t="b">
        <v>0</v>
      </c>
      <c r="G80" s="84" t="b">
        <v>0</v>
      </c>
    </row>
    <row r="81" spans="1:7" ht="15">
      <c r="A81" s="84" t="s">
        <v>3649</v>
      </c>
      <c r="B81" s="84">
        <v>10</v>
      </c>
      <c r="C81" s="122">
        <v>0.0035077646616339868</v>
      </c>
      <c r="D81" s="84" t="s">
        <v>4005</v>
      </c>
      <c r="E81" s="84" t="b">
        <v>0</v>
      </c>
      <c r="F81" s="84" t="b">
        <v>0</v>
      </c>
      <c r="G81" s="84" t="b">
        <v>0</v>
      </c>
    </row>
    <row r="82" spans="1:7" ht="15">
      <c r="A82" s="84" t="s">
        <v>3140</v>
      </c>
      <c r="B82" s="84">
        <v>9</v>
      </c>
      <c r="C82" s="122">
        <v>0.0032490350025886207</v>
      </c>
      <c r="D82" s="84" t="s">
        <v>4005</v>
      </c>
      <c r="E82" s="84" t="b">
        <v>0</v>
      </c>
      <c r="F82" s="84" t="b">
        <v>0</v>
      </c>
      <c r="G82" s="84" t="b">
        <v>0</v>
      </c>
    </row>
    <row r="83" spans="1:7" ht="15">
      <c r="A83" s="84" t="s">
        <v>3650</v>
      </c>
      <c r="B83" s="84">
        <v>9</v>
      </c>
      <c r="C83" s="122">
        <v>0.0032490350025886207</v>
      </c>
      <c r="D83" s="84" t="s">
        <v>4005</v>
      </c>
      <c r="E83" s="84" t="b">
        <v>0</v>
      </c>
      <c r="F83" s="84" t="b">
        <v>0</v>
      </c>
      <c r="G83" s="84" t="b">
        <v>0</v>
      </c>
    </row>
    <row r="84" spans="1:7" ht="15">
      <c r="A84" s="84" t="s">
        <v>3651</v>
      </c>
      <c r="B84" s="84">
        <v>9</v>
      </c>
      <c r="C84" s="122">
        <v>0.0032490350025886207</v>
      </c>
      <c r="D84" s="84" t="s">
        <v>4005</v>
      </c>
      <c r="E84" s="84" t="b">
        <v>1</v>
      </c>
      <c r="F84" s="84" t="b">
        <v>0</v>
      </c>
      <c r="G84" s="84" t="b">
        <v>0</v>
      </c>
    </row>
    <row r="85" spans="1:7" ht="15">
      <c r="A85" s="84" t="s">
        <v>3652</v>
      </c>
      <c r="B85" s="84">
        <v>9</v>
      </c>
      <c r="C85" s="122">
        <v>0.0032490350025886207</v>
      </c>
      <c r="D85" s="84" t="s">
        <v>4005</v>
      </c>
      <c r="E85" s="84" t="b">
        <v>0</v>
      </c>
      <c r="F85" s="84" t="b">
        <v>0</v>
      </c>
      <c r="G85" s="84" t="b">
        <v>0</v>
      </c>
    </row>
    <row r="86" spans="1:7" ht="15">
      <c r="A86" s="84" t="s">
        <v>3653</v>
      </c>
      <c r="B86" s="84">
        <v>9</v>
      </c>
      <c r="C86" s="122">
        <v>0.0032490350025886207</v>
      </c>
      <c r="D86" s="84" t="s">
        <v>4005</v>
      </c>
      <c r="E86" s="84" t="b">
        <v>0</v>
      </c>
      <c r="F86" s="84" t="b">
        <v>0</v>
      </c>
      <c r="G86" s="84" t="b">
        <v>0</v>
      </c>
    </row>
    <row r="87" spans="1:7" ht="15">
      <c r="A87" s="84" t="s">
        <v>3654</v>
      </c>
      <c r="B87" s="84">
        <v>9</v>
      </c>
      <c r="C87" s="122">
        <v>0.0032490350025886207</v>
      </c>
      <c r="D87" s="84" t="s">
        <v>4005</v>
      </c>
      <c r="E87" s="84" t="b">
        <v>0</v>
      </c>
      <c r="F87" s="84" t="b">
        <v>0</v>
      </c>
      <c r="G87" s="84" t="b">
        <v>0</v>
      </c>
    </row>
    <row r="88" spans="1:7" ht="15">
      <c r="A88" s="84" t="s">
        <v>3655</v>
      </c>
      <c r="B88" s="84">
        <v>9</v>
      </c>
      <c r="C88" s="122">
        <v>0.0032490350025886207</v>
      </c>
      <c r="D88" s="84" t="s">
        <v>4005</v>
      </c>
      <c r="E88" s="84" t="b">
        <v>0</v>
      </c>
      <c r="F88" s="84" t="b">
        <v>0</v>
      </c>
      <c r="G88" s="84" t="b">
        <v>0</v>
      </c>
    </row>
    <row r="89" spans="1:7" ht="15">
      <c r="A89" s="84" t="s">
        <v>3656</v>
      </c>
      <c r="B89" s="84">
        <v>8</v>
      </c>
      <c r="C89" s="122">
        <v>0.0029794974029916897</v>
      </c>
      <c r="D89" s="84" t="s">
        <v>4005</v>
      </c>
      <c r="E89" s="84" t="b">
        <v>0</v>
      </c>
      <c r="F89" s="84" t="b">
        <v>0</v>
      </c>
      <c r="G89" s="84" t="b">
        <v>0</v>
      </c>
    </row>
    <row r="90" spans="1:7" ht="15">
      <c r="A90" s="84" t="s">
        <v>3657</v>
      </c>
      <c r="B90" s="84">
        <v>8</v>
      </c>
      <c r="C90" s="122">
        <v>0.0029794974029916897</v>
      </c>
      <c r="D90" s="84" t="s">
        <v>4005</v>
      </c>
      <c r="E90" s="84" t="b">
        <v>0</v>
      </c>
      <c r="F90" s="84" t="b">
        <v>1</v>
      </c>
      <c r="G90" s="84" t="b">
        <v>0</v>
      </c>
    </row>
    <row r="91" spans="1:7" ht="15">
      <c r="A91" s="84" t="s">
        <v>3658</v>
      </c>
      <c r="B91" s="84">
        <v>8</v>
      </c>
      <c r="C91" s="122">
        <v>0.0029794974029916897</v>
      </c>
      <c r="D91" s="84" t="s">
        <v>4005</v>
      </c>
      <c r="E91" s="84" t="b">
        <v>0</v>
      </c>
      <c r="F91" s="84" t="b">
        <v>0</v>
      </c>
      <c r="G91" s="84" t="b">
        <v>0</v>
      </c>
    </row>
    <row r="92" spans="1:7" ht="15">
      <c r="A92" s="84" t="s">
        <v>377</v>
      </c>
      <c r="B92" s="84">
        <v>8</v>
      </c>
      <c r="C92" s="122">
        <v>0.0029794974029916897</v>
      </c>
      <c r="D92" s="84" t="s">
        <v>4005</v>
      </c>
      <c r="E92" s="84" t="b">
        <v>0</v>
      </c>
      <c r="F92" s="84" t="b">
        <v>0</v>
      </c>
      <c r="G92" s="84" t="b">
        <v>0</v>
      </c>
    </row>
    <row r="93" spans="1:7" ht="15">
      <c r="A93" s="84" t="s">
        <v>3659</v>
      </c>
      <c r="B93" s="84">
        <v>8</v>
      </c>
      <c r="C93" s="122">
        <v>0.0029794974029916897</v>
      </c>
      <c r="D93" s="84" t="s">
        <v>4005</v>
      </c>
      <c r="E93" s="84" t="b">
        <v>0</v>
      </c>
      <c r="F93" s="84" t="b">
        <v>0</v>
      </c>
      <c r="G93" s="84" t="b">
        <v>0</v>
      </c>
    </row>
    <row r="94" spans="1:7" ht="15">
      <c r="A94" s="84" t="s">
        <v>3660</v>
      </c>
      <c r="B94" s="84">
        <v>8</v>
      </c>
      <c r="C94" s="122">
        <v>0.0029794974029916897</v>
      </c>
      <c r="D94" s="84" t="s">
        <v>4005</v>
      </c>
      <c r="E94" s="84" t="b">
        <v>0</v>
      </c>
      <c r="F94" s="84" t="b">
        <v>0</v>
      </c>
      <c r="G94" s="84" t="b">
        <v>0</v>
      </c>
    </row>
    <row r="95" spans="1:7" ht="15">
      <c r="A95" s="84" t="s">
        <v>3661</v>
      </c>
      <c r="B95" s="84">
        <v>8</v>
      </c>
      <c r="C95" s="122">
        <v>0.0029794974029916897</v>
      </c>
      <c r="D95" s="84" t="s">
        <v>4005</v>
      </c>
      <c r="E95" s="84" t="b">
        <v>0</v>
      </c>
      <c r="F95" s="84" t="b">
        <v>0</v>
      </c>
      <c r="G95" s="84" t="b">
        <v>0</v>
      </c>
    </row>
    <row r="96" spans="1:7" ht="15">
      <c r="A96" s="84" t="s">
        <v>3662</v>
      </c>
      <c r="B96" s="84">
        <v>8</v>
      </c>
      <c r="C96" s="122">
        <v>0.0029794974029916897</v>
      </c>
      <c r="D96" s="84" t="s">
        <v>4005</v>
      </c>
      <c r="E96" s="84" t="b">
        <v>0</v>
      </c>
      <c r="F96" s="84" t="b">
        <v>0</v>
      </c>
      <c r="G96" s="84" t="b">
        <v>0</v>
      </c>
    </row>
    <row r="97" spans="1:7" ht="15">
      <c r="A97" s="84" t="s">
        <v>3663</v>
      </c>
      <c r="B97" s="84">
        <v>8</v>
      </c>
      <c r="C97" s="122">
        <v>0.003202901491696741</v>
      </c>
      <c r="D97" s="84" t="s">
        <v>4005</v>
      </c>
      <c r="E97" s="84" t="b">
        <v>0</v>
      </c>
      <c r="F97" s="84" t="b">
        <v>0</v>
      </c>
      <c r="G97" s="84" t="b">
        <v>0</v>
      </c>
    </row>
    <row r="98" spans="1:7" ht="15">
      <c r="A98" s="84" t="s">
        <v>3664</v>
      </c>
      <c r="B98" s="84">
        <v>8</v>
      </c>
      <c r="C98" s="122">
        <v>0.0029794974029916897</v>
      </c>
      <c r="D98" s="84" t="s">
        <v>4005</v>
      </c>
      <c r="E98" s="84" t="b">
        <v>0</v>
      </c>
      <c r="F98" s="84" t="b">
        <v>0</v>
      </c>
      <c r="G98" s="84" t="b">
        <v>0</v>
      </c>
    </row>
    <row r="99" spans="1:7" ht="15">
      <c r="A99" s="84" t="s">
        <v>362</v>
      </c>
      <c r="B99" s="84">
        <v>7</v>
      </c>
      <c r="C99" s="122">
        <v>0.002697794163434404</v>
      </c>
      <c r="D99" s="84" t="s">
        <v>4005</v>
      </c>
      <c r="E99" s="84" t="b">
        <v>0</v>
      </c>
      <c r="F99" s="84" t="b">
        <v>0</v>
      </c>
      <c r="G99" s="84" t="b">
        <v>0</v>
      </c>
    </row>
    <row r="100" spans="1:7" ht="15">
      <c r="A100" s="84" t="s">
        <v>3138</v>
      </c>
      <c r="B100" s="84">
        <v>7</v>
      </c>
      <c r="C100" s="122">
        <v>0.002697794163434404</v>
      </c>
      <c r="D100" s="84" t="s">
        <v>4005</v>
      </c>
      <c r="E100" s="84" t="b">
        <v>0</v>
      </c>
      <c r="F100" s="84" t="b">
        <v>0</v>
      </c>
      <c r="G100" s="84" t="b">
        <v>0</v>
      </c>
    </row>
    <row r="101" spans="1:7" ht="15">
      <c r="A101" s="84" t="s">
        <v>366</v>
      </c>
      <c r="B101" s="84">
        <v>7</v>
      </c>
      <c r="C101" s="122">
        <v>0.002697794163434404</v>
      </c>
      <c r="D101" s="84" t="s">
        <v>4005</v>
      </c>
      <c r="E101" s="84" t="b">
        <v>0</v>
      </c>
      <c r="F101" s="84" t="b">
        <v>0</v>
      </c>
      <c r="G101" s="84" t="b">
        <v>0</v>
      </c>
    </row>
    <row r="102" spans="1:7" ht="15">
      <c r="A102" s="84" t="s">
        <v>3142</v>
      </c>
      <c r="B102" s="84">
        <v>7</v>
      </c>
      <c r="C102" s="122">
        <v>0.002697794163434404</v>
      </c>
      <c r="D102" s="84" t="s">
        <v>4005</v>
      </c>
      <c r="E102" s="84" t="b">
        <v>0</v>
      </c>
      <c r="F102" s="84" t="b">
        <v>0</v>
      </c>
      <c r="G102" s="84" t="b">
        <v>0</v>
      </c>
    </row>
    <row r="103" spans="1:7" ht="15">
      <c r="A103" s="84" t="s">
        <v>3143</v>
      </c>
      <c r="B103" s="84">
        <v>7</v>
      </c>
      <c r="C103" s="122">
        <v>0.002697794163434404</v>
      </c>
      <c r="D103" s="84" t="s">
        <v>4005</v>
      </c>
      <c r="E103" s="84" t="b">
        <v>0</v>
      </c>
      <c r="F103" s="84" t="b">
        <v>0</v>
      </c>
      <c r="G103" s="84" t="b">
        <v>0</v>
      </c>
    </row>
    <row r="104" spans="1:7" ht="15">
      <c r="A104" s="84" t="s">
        <v>3144</v>
      </c>
      <c r="B104" s="84">
        <v>7</v>
      </c>
      <c r="C104" s="122">
        <v>0.002697794163434404</v>
      </c>
      <c r="D104" s="84" t="s">
        <v>4005</v>
      </c>
      <c r="E104" s="84" t="b">
        <v>0</v>
      </c>
      <c r="F104" s="84" t="b">
        <v>0</v>
      </c>
      <c r="G104" s="84" t="b">
        <v>0</v>
      </c>
    </row>
    <row r="105" spans="1:7" ht="15">
      <c r="A105" s="84" t="s">
        <v>3665</v>
      </c>
      <c r="B105" s="84">
        <v>7</v>
      </c>
      <c r="C105" s="122">
        <v>0.002697794163434404</v>
      </c>
      <c r="D105" s="84" t="s">
        <v>4005</v>
      </c>
      <c r="E105" s="84" t="b">
        <v>0</v>
      </c>
      <c r="F105" s="84" t="b">
        <v>0</v>
      </c>
      <c r="G105" s="84" t="b">
        <v>0</v>
      </c>
    </row>
    <row r="106" spans="1:7" ht="15">
      <c r="A106" s="84" t="s">
        <v>3666</v>
      </c>
      <c r="B106" s="84">
        <v>7</v>
      </c>
      <c r="C106" s="122">
        <v>0.002697794163434404</v>
      </c>
      <c r="D106" s="84" t="s">
        <v>4005</v>
      </c>
      <c r="E106" s="84" t="b">
        <v>0</v>
      </c>
      <c r="F106" s="84" t="b">
        <v>0</v>
      </c>
      <c r="G106" s="84" t="b">
        <v>0</v>
      </c>
    </row>
    <row r="107" spans="1:7" ht="15">
      <c r="A107" s="84" t="s">
        <v>3667</v>
      </c>
      <c r="B107" s="84">
        <v>7</v>
      </c>
      <c r="C107" s="122">
        <v>0.002697794163434404</v>
      </c>
      <c r="D107" s="84" t="s">
        <v>4005</v>
      </c>
      <c r="E107" s="84" t="b">
        <v>0</v>
      </c>
      <c r="F107" s="84" t="b">
        <v>0</v>
      </c>
      <c r="G107" s="84" t="b">
        <v>0</v>
      </c>
    </row>
    <row r="108" spans="1:7" ht="15">
      <c r="A108" s="84" t="s">
        <v>3668</v>
      </c>
      <c r="B108" s="84">
        <v>7</v>
      </c>
      <c r="C108" s="122">
        <v>0.002697794163434404</v>
      </c>
      <c r="D108" s="84" t="s">
        <v>4005</v>
      </c>
      <c r="E108" s="84" t="b">
        <v>0</v>
      </c>
      <c r="F108" s="84" t="b">
        <v>0</v>
      </c>
      <c r="G108" s="84" t="b">
        <v>0</v>
      </c>
    </row>
    <row r="109" spans="1:7" ht="15">
      <c r="A109" s="84" t="s">
        <v>3669</v>
      </c>
      <c r="B109" s="84">
        <v>7</v>
      </c>
      <c r="C109" s="122">
        <v>0.002697794163434404</v>
      </c>
      <c r="D109" s="84" t="s">
        <v>4005</v>
      </c>
      <c r="E109" s="84" t="b">
        <v>0</v>
      </c>
      <c r="F109" s="84" t="b">
        <v>0</v>
      </c>
      <c r="G109" s="84" t="b">
        <v>0</v>
      </c>
    </row>
    <row r="110" spans="1:7" ht="15">
      <c r="A110" s="84" t="s">
        <v>3670</v>
      </c>
      <c r="B110" s="84">
        <v>7</v>
      </c>
      <c r="C110" s="122">
        <v>0.002697794163434404</v>
      </c>
      <c r="D110" s="84" t="s">
        <v>4005</v>
      </c>
      <c r="E110" s="84" t="b">
        <v>0</v>
      </c>
      <c r="F110" s="84" t="b">
        <v>0</v>
      </c>
      <c r="G110" s="84" t="b">
        <v>0</v>
      </c>
    </row>
    <row r="111" spans="1:7" ht="15">
      <c r="A111" s="84" t="s">
        <v>3671</v>
      </c>
      <c r="B111" s="84">
        <v>7</v>
      </c>
      <c r="C111" s="122">
        <v>0.002697794163434404</v>
      </c>
      <c r="D111" s="84" t="s">
        <v>4005</v>
      </c>
      <c r="E111" s="84" t="b">
        <v>0</v>
      </c>
      <c r="F111" s="84" t="b">
        <v>0</v>
      </c>
      <c r="G111" s="84" t="b">
        <v>0</v>
      </c>
    </row>
    <row r="112" spans="1:7" ht="15">
      <c r="A112" s="84" t="s">
        <v>3672</v>
      </c>
      <c r="B112" s="84">
        <v>7</v>
      </c>
      <c r="C112" s="122">
        <v>0.002697794163434404</v>
      </c>
      <c r="D112" s="84" t="s">
        <v>4005</v>
      </c>
      <c r="E112" s="84" t="b">
        <v>0</v>
      </c>
      <c r="F112" s="84" t="b">
        <v>0</v>
      </c>
      <c r="G112" s="84" t="b">
        <v>0</v>
      </c>
    </row>
    <row r="113" spans="1:7" ht="15">
      <c r="A113" s="84" t="s">
        <v>3673</v>
      </c>
      <c r="B113" s="84">
        <v>7</v>
      </c>
      <c r="C113" s="122">
        <v>0.002697794163434404</v>
      </c>
      <c r="D113" s="84" t="s">
        <v>4005</v>
      </c>
      <c r="E113" s="84" t="b">
        <v>0</v>
      </c>
      <c r="F113" s="84" t="b">
        <v>0</v>
      </c>
      <c r="G113" s="84" t="b">
        <v>0</v>
      </c>
    </row>
    <row r="114" spans="1:7" ht="15">
      <c r="A114" s="84" t="s">
        <v>3674</v>
      </c>
      <c r="B114" s="84">
        <v>7</v>
      </c>
      <c r="C114" s="122">
        <v>0.002697794163434404</v>
      </c>
      <c r="D114" s="84" t="s">
        <v>4005</v>
      </c>
      <c r="E114" s="84" t="b">
        <v>0</v>
      </c>
      <c r="F114" s="84" t="b">
        <v>0</v>
      </c>
      <c r="G114" s="84" t="b">
        <v>0</v>
      </c>
    </row>
    <row r="115" spans="1:7" ht="15">
      <c r="A115" s="84" t="s">
        <v>3675</v>
      </c>
      <c r="B115" s="84">
        <v>7</v>
      </c>
      <c r="C115" s="122">
        <v>0.002697794163434404</v>
      </c>
      <c r="D115" s="84" t="s">
        <v>4005</v>
      </c>
      <c r="E115" s="84" t="b">
        <v>0</v>
      </c>
      <c r="F115" s="84" t="b">
        <v>0</v>
      </c>
      <c r="G115" s="84" t="b">
        <v>0</v>
      </c>
    </row>
    <row r="116" spans="1:7" ht="15">
      <c r="A116" s="84" t="s">
        <v>3676</v>
      </c>
      <c r="B116" s="84">
        <v>7</v>
      </c>
      <c r="C116" s="122">
        <v>0.002697794163434404</v>
      </c>
      <c r="D116" s="84" t="s">
        <v>4005</v>
      </c>
      <c r="E116" s="84" t="b">
        <v>1</v>
      </c>
      <c r="F116" s="84" t="b">
        <v>0</v>
      </c>
      <c r="G116" s="84" t="b">
        <v>0</v>
      </c>
    </row>
    <row r="117" spans="1:7" ht="15">
      <c r="A117" s="84" t="s">
        <v>3677</v>
      </c>
      <c r="B117" s="84">
        <v>7</v>
      </c>
      <c r="C117" s="122">
        <v>0.002697794163434404</v>
      </c>
      <c r="D117" s="84" t="s">
        <v>4005</v>
      </c>
      <c r="E117" s="84" t="b">
        <v>0</v>
      </c>
      <c r="F117" s="84" t="b">
        <v>0</v>
      </c>
      <c r="G117" s="84" t="b">
        <v>0</v>
      </c>
    </row>
    <row r="118" spans="1:7" ht="15">
      <c r="A118" s="84" t="s">
        <v>3678</v>
      </c>
      <c r="B118" s="84">
        <v>7</v>
      </c>
      <c r="C118" s="122">
        <v>0.002697794163434404</v>
      </c>
      <c r="D118" s="84" t="s">
        <v>4005</v>
      </c>
      <c r="E118" s="84" t="b">
        <v>0</v>
      </c>
      <c r="F118" s="84" t="b">
        <v>0</v>
      </c>
      <c r="G118" s="84" t="b">
        <v>0</v>
      </c>
    </row>
    <row r="119" spans="1:7" ht="15">
      <c r="A119" s="84" t="s">
        <v>3679</v>
      </c>
      <c r="B119" s="84">
        <v>7</v>
      </c>
      <c r="C119" s="122">
        <v>0.002697794163434404</v>
      </c>
      <c r="D119" s="84" t="s">
        <v>4005</v>
      </c>
      <c r="E119" s="84" t="b">
        <v>0</v>
      </c>
      <c r="F119" s="84" t="b">
        <v>0</v>
      </c>
      <c r="G119" s="84" t="b">
        <v>0</v>
      </c>
    </row>
    <row r="120" spans="1:7" ht="15">
      <c r="A120" s="84" t="s">
        <v>3680</v>
      </c>
      <c r="B120" s="84">
        <v>7</v>
      </c>
      <c r="C120" s="122">
        <v>0.002697794163434404</v>
      </c>
      <c r="D120" s="84" t="s">
        <v>4005</v>
      </c>
      <c r="E120" s="84" t="b">
        <v>0</v>
      </c>
      <c r="F120" s="84" t="b">
        <v>0</v>
      </c>
      <c r="G120" s="84" t="b">
        <v>0</v>
      </c>
    </row>
    <row r="121" spans="1:7" ht="15">
      <c r="A121" s="84" t="s">
        <v>3681</v>
      </c>
      <c r="B121" s="84">
        <v>7</v>
      </c>
      <c r="C121" s="122">
        <v>0.002697794163434404</v>
      </c>
      <c r="D121" s="84" t="s">
        <v>4005</v>
      </c>
      <c r="E121" s="84" t="b">
        <v>0</v>
      </c>
      <c r="F121" s="84" t="b">
        <v>0</v>
      </c>
      <c r="G121" s="84" t="b">
        <v>0</v>
      </c>
    </row>
    <row r="122" spans="1:7" ht="15">
      <c r="A122" s="84" t="s">
        <v>338</v>
      </c>
      <c r="B122" s="84">
        <v>7</v>
      </c>
      <c r="C122" s="122">
        <v>0.002697794163434404</v>
      </c>
      <c r="D122" s="84" t="s">
        <v>4005</v>
      </c>
      <c r="E122" s="84" t="b">
        <v>0</v>
      </c>
      <c r="F122" s="84" t="b">
        <v>0</v>
      </c>
      <c r="G122" s="84" t="b">
        <v>0</v>
      </c>
    </row>
    <row r="123" spans="1:7" ht="15">
      <c r="A123" s="84" t="s">
        <v>3682</v>
      </c>
      <c r="B123" s="84">
        <v>7</v>
      </c>
      <c r="C123" s="122">
        <v>0.0028025388052346483</v>
      </c>
      <c r="D123" s="84" t="s">
        <v>4005</v>
      </c>
      <c r="E123" s="84" t="b">
        <v>0</v>
      </c>
      <c r="F123" s="84" t="b">
        <v>0</v>
      </c>
      <c r="G123" s="84" t="b">
        <v>0</v>
      </c>
    </row>
    <row r="124" spans="1:7" ht="15">
      <c r="A124" s="84" t="s">
        <v>3683</v>
      </c>
      <c r="B124" s="84">
        <v>7</v>
      </c>
      <c r="C124" s="122">
        <v>0.002697794163434404</v>
      </c>
      <c r="D124" s="84" t="s">
        <v>4005</v>
      </c>
      <c r="E124" s="84" t="b">
        <v>0</v>
      </c>
      <c r="F124" s="84" t="b">
        <v>0</v>
      </c>
      <c r="G124" s="84" t="b">
        <v>0</v>
      </c>
    </row>
    <row r="125" spans="1:7" ht="15">
      <c r="A125" s="84" t="s">
        <v>3684</v>
      </c>
      <c r="B125" s="84">
        <v>6</v>
      </c>
      <c r="C125" s="122">
        <v>0.002402176118772556</v>
      </c>
      <c r="D125" s="84" t="s">
        <v>4005</v>
      </c>
      <c r="E125" s="84" t="b">
        <v>0</v>
      </c>
      <c r="F125" s="84" t="b">
        <v>0</v>
      </c>
      <c r="G125" s="84" t="b">
        <v>0</v>
      </c>
    </row>
    <row r="126" spans="1:7" ht="15">
      <c r="A126" s="84" t="s">
        <v>3685</v>
      </c>
      <c r="B126" s="84">
        <v>6</v>
      </c>
      <c r="C126" s="122">
        <v>0.002402176118772556</v>
      </c>
      <c r="D126" s="84" t="s">
        <v>4005</v>
      </c>
      <c r="E126" s="84" t="b">
        <v>0</v>
      </c>
      <c r="F126" s="84" t="b">
        <v>0</v>
      </c>
      <c r="G126" s="84" t="b">
        <v>0</v>
      </c>
    </row>
    <row r="127" spans="1:7" ht="15">
      <c r="A127" s="84" t="s">
        <v>3686</v>
      </c>
      <c r="B127" s="84">
        <v>6</v>
      </c>
      <c r="C127" s="122">
        <v>0.002402176118772556</v>
      </c>
      <c r="D127" s="84" t="s">
        <v>4005</v>
      </c>
      <c r="E127" s="84" t="b">
        <v>0</v>
      </c>
      <c r="F127" s="84" t="b">
        <v>0</v>
      </c>
      <c r="G127" s="84" t="b">
        <v>0</v>
      </c>
    </row>
    <row r="128" spans="1:7" ht="15">
      <c r="A128" s="84" t="s">
        <v>3687</v>
      </c>
      <c r="B128" s="84">
        <v>6</v>
      </c>
      <c r="C128" s="122">
        <v>0.002402176118772556</v>
      </c>
      <c r="D128" s="84" t="s">
        <v>4005</v>
      </c>
      <c r="E128" s="84" t="b">
        <v>0</v>
      </c>
      <c r="F128" s="84" t="b">
        <v>0</v>
      </c>
      <c r="G128" s="84" t="b">
        <v>0</v>
      </c>
    </row>
    <row r="129" spans="1:7" ht="15">
      <c r="A129" s="84" t="s">
        <v>3688</v>
      </c>
      <c r="B129" s="84">
        <v>6</v>
      </c>
      <c r="C129" s="122">
        <v>0.002402176118772556</v>
      </c>
      <c r="D129" s="84" t="s">
        <v>4005</v>
      </c>
      <c r="E129" s="84" t="b">
        <v>0</v>
      </c>
      <c r="F129" s="84" t="b">
        <v>0</v>
      </c>
      <c r="G129" s="84" t="b">
        <v>0</v>
      </c>
    </row>
    <row r="130" spans="1:7" ht="15">
      <c r="A130" s="84" t="s">
        <v>3689</v>
      </c>
      <c r="B130" s="84">
        <v>6</v>
      </c>
      <c r="C130" s="122">
        <v>0.002402176118772556</v>
      </c>
      <c r="D130" s="84" t="s">
        <v>4005</v>
      </c>
      <c r="E130" s="84" t="b">
        <v>0</v>
      </c>
      <c r="F130" s="84" t="b">
        <v>0</v>
      </c>
      <c r="G130" s="84" t="b">
        <v>0</v>
      </c>
    </row>
    <row r="131" spans="1:7" ht="15">
      <c r="A131" s="84" t="s">
        <v>3690</v>
      </c>
      <c r="B131" s="84">
        <v>6</v>
      </c>
      <c r="C131" s="122">
        <v>0.002402176118772556</v>
      </c>
      <c r="D131" s="84" t="s">
        <v>4005</v>
      </c>
      <c r="E131" s="84" t="b">
        <v>0</v>
      </c>
      <c r="F131" s="84" t="b">
        <v>0</v>
      </c>
      <c r="G131" s="84" t="b">
        <v>0</v>
      </c>
    </row>
    <row r="132" spans="1:7" ht="15">
      <c r="A132" s="84" t="s">
        <v>3691</v>
      </c>
      <c r="B132" s="84">
        <v>6</v>
      </c>
      <c r="C132" s="122">
        <v>0.002402176118772556</v>
      </c>
      <c r="D132" s="84" t="s">
        <v>4005</v>
      </c>
      <c r="E132" s="84" t="b">
        <v>0</v>
      </c>
      <c r="F132" s="84" t="b">
        <v>0</v>
      </c>
      <c r="G132" s="84" t="b">
        <v>0</v>
      </c>
    </row>
    <row r="133" spans="1:7" ht="15">
      <c r="A133" s="84" t="s">
        <v>3692</v>
      </c>
      <c r="B133" s="84">
        <v>6</v>
      </c>
      <c r="C133" s="122">
        <v>0.002508364647222656</v>
      </c>
      <c r="D133" s="84" t="s">
        <v>4005</v>
      </c>
      <c r="E133" s="84" t="b">
        <v>0</v>
      </c>
      <c r="F133" s="84" t="b">
        <v>0</v>
      </c>
      <c r="G133" s="84" t="b">
        <v>0</v>
      </c>
    </row>
    <row r="134" spans="1:7" ht="15">
      <c r="A134" s="84" t="s">
        <v>3134</v>
      </c>
      <c r="B134" s="84">
        <v>6</v>
      </c>
      <c r="C134" s="122">
        <v>0.0028058819690148194</v>
      </c>
      <c r="D134" s="84" t="s">
        <v>4005</v>
      </c>
      <c r="E134" s="84" t="b">
        <v>0</v>
      </c>
      <c r="F134" s="84" t="b">
        <v>1</v>
      </c>
      <c r="G134" s="84" t="b">
        <v>0</v>
      </c>
    </row>
    <row r="135" spans="1:7" ht="15">
      <c r="A135" s="84" t="s">
        <v>3693</v>
      </c>
      <c r="B135" s="84">
        <v>6</v>
      </c>
      <c r="C135" s="122">
        <v>0.002402176118772556</v>
      </c>
      <c r="D135" s="84" t="s">
        <v>4005</v>
      </c>
      <c r="E135" s="84" t="b">
        <v>1</v>
      </c>
      <c r="F135" s="84" t="b">
        <v>0</v>
      </c>
      <c r="G135" s="84" t="b">
        <v>0</v>
      </c>
    </row>
    <row r="136" spans="1:7" ht="15">
      <c r="A136" s="84" t="s">
        <v>3694</v>
      </c>
      <c r="B136" s="84">
        <v>6</v>
      </c>
      <c r="C136" s="122">
        <v>0.002402176118772556</v>
      </c>
      <c r="D136" s="84" t="s">
        <v>4005</v>
      </c>
      <c r="E136" s="84" t="b">
        <v>0</v>
      </c>
      <c r="F136" s="84" t="b">
        <v>0</v>
      </c>
      <c r="G136" s="84" t="b">
        <v>0</v>
      </c>
    </row>
    <row r="137" spans="1:7" ht="15">
      <c r="A137" s="84" t="s">
        <v>3695</v>
      </c>
      <c r="B137" s="84">
        <v>6</v>
      </c>
      <c r="C137" s="122">
        <v>0.002402176118772556</v>
      </c>
      <c r="D137" s="84" t="s">
        <v>4005</v>
      </c>
      <c r="E137" s="84" t="b">
        <v>0</v>
      </c>
      <c r="F137" s="84" t="b">
        <v>0</v>
      </c>
      <c r="G137" s="84" t="b">
        <v>0</v>
      </c>
    </row>
    <row r="138" spans="1:7" ht="15">
      <c r="A138" s="84" t="s">
        <v>3696</v>
      </c>
      <c r="B138" s="84">
        <v>6</v>
      </c>
      <c r="C138" s="122">
        <v>0.002402176118772556</v>
      </c>
      <c r="D138" s="84" t="s">
        <v>4005</v>
      </c>
      <c r="E138" s="84" t="b">
        <v>0</v>
      </c>
      <c r="F138" s="84" t="b">
        <v>1</v>
      </c>
      <c r="G138" s="84" t="b">
        <v>0</v>
      </c>
    </row>
    <row r="139" spans="1:7" ht="15">
      <c r="A139" s="84" t="s">
        <v>3060</v>
      </c>
      <c r="B139" s="84">
        <v>6</v>
      </c>
      <c r="C139" s="122">
        <v>0.002402176118772556</v>
      </c>
      <c r="D139" s="84" t="s">
        <v>4005</v>
      </c>
      <c r="E139" s="84" t="b">
        <v>0</v>
      </c>
      <c r="F139" s="84" t="b">
        <v>0</v>
      </c>
      <c r="G139" s="84" t="b">
        <v>0</v>
      </c>
    </row>
    <row r="140" spans="1:7" ht="15">
      <c r="A140" s="84" t="s">
        <v>3697</v>
      </c>
      <c r="B140" s="84">
        <v>6</v>
      </c>
      <c r="C140" s="122">
        <v>0.002402176118772556</v>
      </c>
      <c r="D140" s="84" t="s">
        <v>4005</v>
      </c>
      <c r="E140" s="84" t="b">
        <v>0</v>
      </c>
      <c r="F140" s="84" t="b">
        <v>0</v>
      </c>
      <c r="G140" s="84" t="b">
        <v>0</v>
      </c>
    </row>
    <row r="141" spans="1:7" ht="15">
      <c r="A141" s="84" t="s">
        <v>3698</v>
      </c>
      <c r="B141" s="84">
        <v>6</v>
      </c>
      <c r="C141" s="122">
        <v>0.002402176118772556</v>
      </c>
      <c r="D141" s="84" t="s">
        <v>4005</v>
      </c>
      <c r="E141" s="84" t="b">
        <v>0</v>
      </c>
      <c r="F141" s="84" t="b">
        <v>0</v>
      </c>
      <c r="G141" s="84" t="b">
        <v>0</v>
      </c>
    </row>
    <row r="142" spans="1:7" ht="15">
      <c r="A142" s="84" t="s">
        <v>3699</v>
      </c>
      <c r="B142" s="84">
        <v>6</v>
      </c>
      <c r="C142" s="122">
        <v>0.002402176118772556</v>
      </c>
      <c r="D142" s="84" t="s">
        <v>4005</v>
      </c>
      <c r="E142" s="84" t="b">
        <v>0</v>
      </c>
      <c r="F142" s="84" t="b">
        <v>0</v>
      </c>
      <c r="G142" s="84" t="b">
        <v>0</v>
      </c>
    </row>
    <row r="143" spans="1:7" ht="15">
      <c r="A143" s="84" t="s">
        <v>3700</v>
      </c>
      <c r="B143" s="84">
        <v>6</v>
      </c>
      <c r="C143" s="122">
        <v>0.002402176118772556</v>
      </c>
      <c r="D143" s="84" t="s">
        <v>4005</v>
      </c>
      <c r="E143" s="84" t="b">
        <v>1</v>
      </c>
      <c r="F143" s="84" t="b">
        <v>0</v>
      </c>
      <c r="G143" s="84" t="b">
        <v>0</v>
      </c>
    </row>
    <row r="144" spans="1:7" ht="15">
      <c r="A144" s="84" t="s">
        <v>3701</v>
      </c>
      <c r="B144" s="84">
        <v>6</v>
      </c>
      <c r="C144" s="122">
        <v>0.002402176118772556</v>
      </c>
      <c r="D144" s="84" t="s">
        <v>4005</v>
      </c>
      <c r="E144" s="84" t="b">
        <v>0</v>
      </c>
      <c r="F144" s="84" t="b">
        <v>0</v>
      </c>
      <c r="G144" s="84" t="b">
        <v>0</v>
      </c>
    </row>
    <row r="145" spans="1:7" ht="15">
      <c r="A145" s="84" t="s">
        <v>3702</v>
      </c>
      <c r="B145" s="84">
        <v>6</v>
      </c>
      <c r="C145" s="122">
        <v>0.002508364647222656</v>
      </c>
      <c r="D145" s="84" t="s">
        <v>4005</v>
      </c>
      <c r="E145" s="84" t="b">
        <v>0</v>
      </c>
      <c r="F145" s="84" t="b">
        <v>0</v>
      </c>
      <c r="G145" s="84" t="b">
        <v>0</v>
      </c>
    </row>
    <row r="146" spans="1:7" ht="15">
      <c r="A146" s="84" t="s">
        <v>3703</v>
      </c>
      <c r="B146" s="84">
        <v>5</v>
      </c>
      <c r="C146" s="122">
        <v>0.0020903038726855466</v>
      </c>
      <c r="D146" s="84" t="s">
        <v>4005</v>
      </c>
      <c r="E146" s="84" t="b">
        <v>0</v>
      </c>
      <c r="F146" s="84" t="b">
        <v>0</v>
      </c>
      <c r="G146" s="84" t="b">
        <v>0</v>
      </c>
    </row>
    <row r="147" spans="1:7" ht="15">
      <c r="A147" s="84" t="s">
        <v>3704</v>
      </c>
      <c r="B147" s="84">
        <v>5</v>
      </c>
      <c r="C147" s="122">
        <v>0.0020903038726855466</v>
      </c>
      <c r="D147" s="84" t="s">
        <v>4005</v>
      </c>
      <c r="E147" s="84" t="b">
        <v>0</v>
      </c>
      <c r="F147" s="84" t="b">
        <v>0</v>
      </c>
      <c r="G147" s="84" t="b">
        <v>0</v>
      </c>
    </row>
    <row r="148" spans="1:7" ht="15">
      <c r="A148" s="84" t="s">
        <v>3705</v>
      </c>
      <c r="B148" s="84">
        <v>5</v>
      </c>
      <c r="C148" s="122">
        <v>0.0020903038726855466</v>
      </c>
      <c r="D148" s="84" t="s">
        <v>4005</v>
      </c>
      <c r="E148" s="84" t="b">
        <v>0</v>
      </c>
      <c r="F148" s="84" t="b">
        <v>0</v>
      </c>
      <c r="G148" s="84" t="b">
        <v>0</v>
      </c>
    </row>
    <row r="149" spans="1:7" ht="15">
      <c r="A149" s="84" t="s">
        <v>3706</v>
      </c>
      <c r="B149" s="84">
        <v>5</v>
      </c>
      <c r="C149" s="122">
        <v>0.0020903038726855466</v>
      </c>
      <c r="D149" s="84" t="s">
        <v>4005</v>
      </c>
      <c r="E149" s="84" t="b">
        <v>0</v>
      </c>
      <c r="F149" s="84" t="b">
        <v>0</v>
      </c>
      <c r="G149" s="84" t="b">
        <v>0</v>
      </c>
    </row>
    <row r="150" spans="1:7" ht="15">
      <c r="A150" s="84" t="s">
        <v>3707</v>
      </c>
      <c r="B150" s="84">
        <v>5</v>
      </c>
      <c r="C150" s="122">
        <v>0.0020903038726855466</v>
      </c>
      <c r="D150" s="84" t="s">
        <v>4005</v>
      </c>
      <c r="E150" s="84" t="b">
        <v>0</v>
      </c>
      <c r="F150" s="84" t="b">
        <v>0</v>
      </c>
      <c r="G150" s="84" t="b">
        <v>0</v>
      </c>
    </row>
    <row r="151" spans="1:7" ht="15">
      <c r="A151" s="84" t="s">
        <v>355</v>
      </c>
      <c r="B151" s="84">
        <v>5</v>
      </c>
      <c r="C151" s="122">
        <v>0.0020903038726855466</v>
      </c>
      <c r="D151" s="84" t="s">
        <v>4005</v>
      </c>
      <c r="E151" s="84" t="b">
        <v>0</v>
      </c>
      <c r="F151" s="84" t="b">
        <v>0</v>
      </c>
      <c r="G151" s="84" t="b">
        <v>0</v>
      </c>
    </row>
    <row r="152" spans="1:7" ht="15">
      <c r="A152" s="84" t="s">
        <v>3708</v>
      </c>
      <c r="B152" s="84">
        <v>5</v>
      </c>
      <c r="C152" s="122">
        <v>0.0020903038726855466</v>
      </c>
      <c r="D152" s="84" t="s">
        <v>4005</v>
      </c>
      <c r="E152" s="84" t="b">
        <v>0</v>
      </c>
      <c r="F152" s="84" t="b">
        <v>0</v>
      </c>
      <c r="G152" s="84" t="b">
        <v>0</v>
      </c>
    </row>
    <row r="153" spans="1:7" ht="15">
      <c r="A153" s="84" t="s">
        <v>3709</v>
      </c>
      <c r="B153" s="84">
        <v>5</v>
      </c>
      <c r="C153" s="122">
        <v>0.0020903038726855466</v>
      </c>
      <c r="D153" s="84" t="s">
        <v>4005</v>
      </c>
      <c r="E153" s="84" t="b">
        <v>0</v>
      </c>
      <c r="F153" s="84" t="b">
        <v>0</v>
      </c>
      <c r="G153" s="84" t="b">
        <v>0</v>
      </c>
    </row>
    <row r="154" spans="1:7" ht="15">
      <c r="A154" s="84" t="s">
        <v>3710</v>
      </c>
      <c r="B154" s="84">
        <v>5</v>
      </c>
      <c r="C154" s="122">
        <v>0.0020903038726855466</v>
      </c>
      <c r="D154" s="84" t="s">
        <v>4005</v>
      </c>
      <c r="E154" s="84" t="b">
        <v>0</v>
      </c>
      <c r="F154" s="84" t="b">
        <v>0</v>
      </c>
      <c r="G154" s="84" t="b">
        <v>0</v>
      </c>
    </row>
    <row r="155" spans="1:7" ht="15">
      <c r="A155" s="84" t="s">
        <v>3711</v>
      </c>
      <c r="B155" s="84">
        <v>5</v>
      </c>
      <c r="C155" s="122">
        <v>0.0020903038726855466</v>
      </c>
      <c r="D155" s="84" t="s">
        <v>4005</v>
      </c>
      <c r="E155" s="84" t="b">
        <v>0</v>
      </c>
      <c r="F155" s="84" t="b">
        <v>0</v>
      </c>
      <c r="G155" s="84" t="b">
        <v>0</v>
      </c>
    </row>
    <row r="156" spans="1:7" ht="15">
      <c r="A156" s="84" t="s">
        <v>3712</v>
      </c>
      <c r="B156" s="84">
        <v>5</v>
      </c>
      <c r="C156" s="122">
        <v>0.0020903038726855466</v>
      </c>
      <c r="D156" s="84" t="s">
        <v>4005</v>
      </c>
      <c r="E156" s="84" t="b">
        <v>0</v>
      </c>
      <c r="F156" s="84" t="b">
        <v>0</v>
      </c>
      <c r="G156" s="84" t="b">
        <v>0</v>
      </c>
    </row>
    <row r="157" spans="1:7" ht="15">
      <c r="A157" s="84" t="s">
        <v>3713</v>
      </c>
      <c r="B157" s="84">
        <v>5</v>
      </c>
      <c r="C157" s="122">
        <v>0.0020903038726855466</v>
      </c>
      <c r="D157" s="84" t="s">
        <v>4005</v>
      </c>
      <c r="E157" s="84" t="b">
        <v>0</v>
      </c>
      <c r="F157" s="84" t="b">
        <v>0</v>
      </c>
      <c r="G157" s="84" t="b">
        <v>0</v>
      </c>
    </row>
    <row r="158" spans="1:7" ht="15">
      <c r="A158" s="84" t="s">
        <v>3714</v>
      </c>
      <c r="B158" s="84">
        <v>5</v>
      </c>
      <c r="C158" s="122">
        <v>0.0021986074187383586</v>
      </c>
      <c r="D158" s="84" t="s">
        <v>4005</v>
      </c>
      <c r="E158" s="84" t="b">
        <v>0</v>
      </c>
      <c r="F158" s="84" t="b">
        <v>0</v>
      </c>
      <c r="G158" s="84" t="b">
        <v>0</v>
      </c>
    </row>
    <row r="159" spans="1:7" ht="15">
      <c r="A159" s="84" t="s">
        <v>3715</v>
      </c>
      <c r="B159" s="84">
        <v>5</v>
      </c>
      <c r="C159" s="122">
        <v>0.0020903038726855466</v>
      </c>
      <c r="D159" s="84" t="s">
        <v>4005</v>
      </c>
      <c r="E159" s="84" t="b">
        <v>1</v>
      </c>
      <c r="F159" s="84" t="b">
        <v>0</v>
      </c>
      <c r="G159" s="84" t="b">
        <v>0</v>
      </c>
    </row>
    <row r="160" spans="1:7" ht="15">
      <c r="A160" s="84" t="s">
        <v>333</v>
      </c>
      <c r="B160" s="84">
        <v>5</v>
      </c>
      <c r="C160" s="122">
        <v>0.0020903038726855466</v>
      </c>
      <c r="D160" s="84" t="s">
        <v>4005</v>
      </c>
      <c r="E160" s="84" t="b">
        <v>0</v>
      </c>
      <c r="F160" s="84" t="b">
        <v>0</v>
      </c>
      <c r="G160" s="84" t="b">
        <v>0</v>
      </c>
    </row>
    <row r="161" spans="1:7" ht="15">
      <c r="A161" s="84" t="s">
        <v>375</v>
      </c>
      <c r="B161" s="84">
        <v>5</v>
      </c>
      <c r="C161" s="122">
        <v>0.0020903038726855466</v>
      </c>
      <c r="D161" s="84" t="s">
        <v>4005</v>
      </c>
      <c r="E161" s="84" t="b">
        <v>0</v>
      </c>
      <c r="F161" s="84" t="b">
        <v>0</v>
      </c>
      <c r="G161" s="84" t="b">
        <v>0</v>
      </c>
    </row>
    <row r="162" spans="1:7" ht="15">
      <c r="A162" s="84" t="s">
        <v>3716</v>
      </c>
      <c r="B162" s="84">
        <v>5</v>
      </c>
      <c r="C162" s="122">
        <v>0.0020903038726855466</v>
      </c>
      <c r="D162" s="84" t="s">
        <v>4005</v>
      </c>
      <c r="E162" s="84" t="b">
        <v>0</v>
      </c>
      <c r="F162" s="84" t="b">
        <v>0</v>
      </c>
      <c r="G162" s="84" t="b">
        <v>0</v>
      </c>
    </row>
    <row r="163" spans="1:7" ht="15">
      <c r="A163" s="84" t="s">
        <v>3717</v>
      </c>
      <c r="B163" s="84">
        <v>5</v>
      </c>
      <c r="C163" s="122">
        <v>0.0020903038726855466</v>
      </c>
      <c r="D163" s="84" t="s">
        <v>4005</v>
      </c>
      <c r="E163" s="84" t="b">
        <v>0</v>
      </c>
      <c r="F163" s="84" t="b">
        <v>0</v>
      </c>
      <c r="G163" s="84" t="b">
        <v>0</v>
      </c>
    </row>
    <row r="164" spans="1:7" ht="15">
      <c r="A164" s="84" t="s">
        <v>3718</v>
      </c>
      <c r="B164" s="84">
        <v>5</v>
      </c>
      <c r="C164" s="122">
        <v>0.0020903038726855466</v>
      </c>
      <c r="D164" s="84" t="s">
        <v>4005</v>
      </c>
      <c r="E164" s="84" t="b">
        <v>0</v>
      </c>
      <c r="F164" s="84" t="b">
        <v>0</v>
      </c>
      <c r="G164" s="84" t="b">
        <v>0</v>
      </c>
    </row>
    <row r="165" spans="1:7" ht="15">
      <c r="A165" s="84" t="s">
        <v>3719</v>
      </c>
      <c r="B165" s="84">
        <v>5</v>
      </c>
      <c r="C165" s="122">
        <v>0.0020903038726855466</v>
      </c>
      <c r="D165" s="84" t="s">
        <v>4005</v>
      </c>
      <c r="E165" s="84" t="b">
        <v>0</v>
      </c>
      <c r="F165" s="84" t="b">
        <v>0</v>
      </c>
      <c r="G165" s="84" t="b">
        <v>0</v>
      </c>
    </row>
    <row r="166" spans="1:7" ht="15">
      <c r="A166" s="84" t="s">
        <v>3720</v>
      </c>
      <c r="B166" s="84">
        <v>5</v>
      </c>
      <c r="C166" s="122">
        <v>0.0020903038726855466</v>
      </c>
      <c r="D166" s="84" t="s">
        <v>4005</v>
      </c>
      <c r="E166" s="84" t="b">
        <v>0</v>
      </c>
      <c r="F166" s="84" t="b">
        <v>0</v>
      </c>
      <c r="G166" s="84" t="b">
        <v>0</v>
      </c>
    </row>
    <row r="167" spans="1:7" ht="15">
      <c r="A167" s="84" t="s">
        <v>3721</v>
      </c>
      <c r="B167" s="84">
        <v>5</v>
      </c>
      <c r="C167" s="122">
        <v>0.0021986074187383586</v>
      </c>
      <c r="D167" s="84" t="s">
        <v>4005</v>
      </c>
      <c r="E167" s="84" t="b">
        <v>0</v>
      </c>
      <c r="F167" s="84" t="b">
        <v>0</v>
      </c>
      <c r="G167" s="84" t="b">
        <v>0</v>
      </c>
    </row>
    <row r="168" spans="1:7" ht="15">
      <c r="A168" s="84" t="s">
        <v>3722</v>
      </c>
      <c r="B168" s="84">
        <v>5</v>
      </c>
      <c r="C168" s="122">
        <v>0.0020903038726855466</v>
      </c>
      <c r="D168" s="84" t="s">
        <v>4005</v>
      </c>
      <c r="E168" s="84" t="b">
        <v>0</v>
      </c>
      <c r="F168" s="84" t="b">
        <v>0</v>
      </c>
      <c r="G168" s="84" t="b">
        <v>0</v>
      </c>
    </row>
    <row r="169" spans="1:7" ht="15">
      <c r="A169" s="84" t="s">
        <v>3723</v>
      </c>
      <c r="B169" s="84">
        <v>5</v>
      </c>
      <c r="C169" s="122">
        <v>0.0020903038726855466</v>
      </c>
      <c r="D169" s="84" t="s">
        <v>4005</v>
      </c>
      <c r="E169" s="84" t="b">
        <v>0</v>
      </c>
      <c r="F169" s="84" t="b">
        <v>0</v>
      </c>
      <c r="G169" s="84" t="b">
        <v>0</v>
      </c>
    </row>
    <row r="170" spans="1:7" ht="15">
      <c r="A170" s="84" t="s">
        <v>3724</v>
      </c>
      <c r="B170" s="84">
        <v>5</v>
      </c>
      <c r="C170" s="122">
        <v>0.0020903038726855466</v>
      </c>
      <c r="D170" s="84" t="s">
        <v>4005</v>
      </c>
      <c r="E170" s="84" t="b">
        <v>0</v>
      </c>
      <c r="F170" s="84" t="b">
        <v>0</v>
      </c>
      <c r="G170" s="84" t="b">
        <v>0</v>
      </c>
    </row>
    <row r="171" spans="1:7" ht="15">
      <c r="A171" s="84" t="s">
        <v>3725</v>
      </c>
      <c r="B171" s="84">
        <v>5</v>
      </c>
      <c r="C171" s="122">
        <v>0.0020903038726855466</v>
      </c>
      <c r="D171" s="84" t="s">
        <v>4005</v>
      </c>
      <c r="E171" s="84" t="b">
        <v>0</v>
      </c>
      <c r="F171" s="84" t="b">
        <v>0</v>
      </c>
      <c r="G171" s="84" t="b">
        <v>0</v>
      </c>
    </row>
    <row r="172" spans="1:7" ht="15">
      <c r="A172" s="84" t="s">
        <v>3726</v>
      </c>
      <c r="B172" s="84">
        <v>5</v>
      </c>
      <c r="C172" s="122">
        <v>0.0020903038726855466</v>
      </c>
      <c r="D172" s="84" t="s">
        <v>4005</v>
      </c>
      <c r="E172" s="84" t="b">
        <v>0</v>
      </c>
      <c r="F172" s="84" t="b">
        <v>0</v>
      </c>
      <c r="G172" s="84" t="b">
        <v>0</v>
      </c>
    </row>
    <row r="173" spans="1:7" ht="15">
      <c r="A173" s="84" t="s">
        <v>3727</v>
      </c>
      <c r="B173" s="84">
        <v>5</v>
      </c>
      <c r="C173" s="122">
        <v>0.0020903038726855466</v>
      </c>
      <c r="D173" s="84" t="s">
        <v>4005</v>
      </c>
      <c r="E173" s="84" t="b">
        <v>0</v>
      </c>
      <c r="F173" s="84" t="b">
        <v>0</v>
      </c>
      <c r="G173" s="84" t="b">
        <v>0</v>
      </c>
    </row>
    <row r="174" spans="1:7" ht="15">
      <c r="A174" s="84" t="s">
        <v>3728</v>
      </c>
      <c r="B174" s="84">
        <v>5</v>
      </c>
      <c r="C174" s="122">
        <v>0.0021986074187383586</v>
      </c>
      <c r="D174" s="84" t="s">
        <v>4005</v>
      </c>
      <c r="E174" s="84" t="b">
        <v>0</v>
      </c>
      <c r="F174" s="84" t="b">
        <v>0</v>
      </c>
      <c r="G174" s="84" t="b">
        <v>0</v>
      </c>
    </row>
    <row r="175" spans="1:7" ht="15">
      <c r="A175" s="84" t="s">
        <v>357</v>
      </c>
      <c r="B175" s="84">
        <v>4</v>
      </c>
      <c r="C175" s="122">
        <v>0.0017588859349906873</v>
      </c>
      <c r="D175" s="84" t="s">
        <v>4005</v>
      </c>
      <c r="E175" s="84" t="b">
        <v>0</v>
      </c>
      <c r="F175" s="84" t="b">
        <v>0</v>
      </c>
      <c r="G175" s="84" t="b">
        <v>0</v>
      </c>
    </row>
    <row r="176" spans="1:7" ht="15">
      <c r="A176" s="84" t="s">
        <v>3729</v>
      </c>
      <c r="B176" s="84">
        <v>4</v>
      </c>
      <c r="C176" s="122">
        <v>0.0017588859349906873</v>
      </c>
      <c r="D176" s="84" t="s">
        <v>4005</v>
      </c>
      <c r="E176" s="84" t="b">
        <v>0</v>
      </c>
      <c r="F176" s="84" t="b">
        <v>0</v>
      </c>
      <c r="G176" s="84" t="b">
        <v>0</v>
      </c>
    </row>
    <row r="177" spans="1:7" ht="15">
      <c r="A177" s="84" t="s">
        <v>3730</v>
      </c>
      <c r="B177" s="84">
        <v>4</v>
      </c>
      <c r="C177" s="122">
        <v>0.0017588859349906873</v>
      </c>
      <c r="D177" s="84" t="s">
        <v>4005</v>
      </c>
      <c r="E177" s="84" t="b">
        <v>1</v>
      </c>
      <c r="F177" s="84" t="b">
        <v>0</v>
      </c>
      <c r="G177" s="84" t="b">
        <v>0</v>
      </c>
    </row>
    <row r="178" spans="1:7" ht="15">
      <c r="A178" s="84" t="s">
        <v>3731</v>
      </c>
      <c r="B178" s="84">
        <v>4</v>
      </c>
      <c r="C178" s="122">
        <v>0.0017588859349906873</v>
      </c>
      <c r="D178" s="84" t="s">
        <v>4005</v>
      </c>
      <c r="E178" s="84" t="b">
        <v>0</v>
      </c>
      <c r="F178" s="84" t="b">
        <v>0</v>
      </c>
      <c r="G178" s="84" t="b">
        <v>0</v>
      </c>
    </row>
    <row r="179" spans="1:7" ht="15">
      <c r="A179" s="84" t="s">
        <v>3732</v>
      </c>
      <c r="B179" s="84">
        <v>4</v>
      </c>
      <c r="C179" s="122">
        <v>0.0017588859349906873</v>
      </c>
      <c r="D179" s="84" t="s">
        <v>4005</v>
      </c>
      <c r="E179" s="84" t="b">
        <v>0</v>
      </c>
      <c r="F179" s="84" t="b">
        <v>0</v>
      </c>
      <c r="G179" s="84" t="b">
        <v>0</v>
      </c>
    </row>
    <row r="180" spans="1:7" ht="15">
      <c r="A180" s="84" t="s">
        <v>3733</v>
      </c>
      <c r="B180" s="84">
        <v>4</v>
      </c>
      <c r="C180" s="122">
        <v>0.0017588859349906873</v>
      </c>
      <c r="D180" s="84" t="s">
        <v>4005</v>
      </c>
      <c r="E180" s="84" t="b">
        <v>0</v>
      </c>
      <c r="F180" s="84" t="b">
        <v>1</v>
      </c>
      <c r="G180" s="84" t="b">
        <v>0</v>
      </c>
    </row>
    <row r="181" spans="1:7" ht="15">
      <c r="A181" s="84" t="s">
        <v>3734</v>
      </c>
      <c r="B181" s="84">
        <v>4</v>
      </c>
      <c r="C181" s="122">
        <v>0.0017588859349906873</v>
      </c>
      <c r="D181" s="84" t="s">
        <v>4005</v>
      </c>
      <c r="E181" s="84" t="b">
        <v>0</v>
      </c>
      <c r="F181" s="84" t="b">
        <v>1</v>
      </c>
      <c r="G181" s="84" t="b">
        <v>0</v>
      </c>
    </row>
    <row r="182" spans="1:7" ht="15">
      <c r="A182" s="84" t="s">
        <v>3735</v>
      </c>
      <c r="B182" s="84">
        <v>4</v>
      </c>
      <c r="C182" s="122">
        <v>0.0017588859349906873</v>
      </c>
      <c r="D182" s="84" t="s">
        <v>4005</v>
      </c>
      <c r="E182" s="84" t="b">
        <v>0</v>
      </c>
      <c r="F182" s="84" t="b">
        <v>0</v>
      </c>
      <c r="G182" s="84" t="b">
        <v>0</v>
      </c>
    </row>
    <row r="183" spans="1:7" ht="15">
      <c r="A183" s="84" t="s">
        <v>3736</v>
      </c>
      <c r="B183" s="84">
        <v>4</v>
      </c>
      <c r="C183" s="122">
        <v>0.0017588859349906873</v>
      </c>
      <c r="D183" s="84" t="s">
        <v>4005</v>
      </c>
      <c r="E183" s="84" t="b">
        <v>0</v>
      </c>
      <c r="F183" s="84" t="b">
        <v>0</v>
      </c>
      <c r="G183" s="84" t="b">
        <v>0</v>
      </c>
    </row>
    <row r="184" spans="1:7" ht="15">
      <c r="A184" s="84" t="s">
        <v>3737</v>
      </c>
      <c r="B184" s="84">
        <v>4</v>
      </c>
      <c r="C184" s="122">
        <v>0.0017588859349906873</v>
      </c>
      <c r="D184" s="84" t="s">
        <v>4005</v>
      </c>
      <c r="E184" s="84" t="b">
        <v>0</v>
      </c>
      <c r="F184" s="84" t="b">
        <v>0</v>
      </c>
      <c r="G184" s="84" t="b">
        <v>0</v>
      </c>
    </row>
    <row r="185" spans="1:7" ht="15">
      <c r="A185" s="84" t="s">
        <v>3738</v>
      </c>
      <c r="B185" s="84">
        <v>4</v>
      </c>
      <c r="C185" s="122">
        <v>0.0017588859349906873</v>
      </c>
      <c r="D185" s="84" t="s">
        <v>4005</v>
      </c>
      <c r="E185" s="84" t="b">
        <v>0</v>
      </c>
      <c r="F185" s="84" t="b">
        <v>0</v>
      </c>
      <c r="G185" s="84" t="b">
        <v>0</v>
      </c>
    </row>
    <row r="186" spans="1:7" ht="15">
      <c r="A186" s="84" t="s">
        <v>3739</v>
      </c>
      <c r="B186" s="84">
        <v>4</v>
      </c>
      <c r="C186" s="122">
        <v>0.0018705879793432128</v>
      </c>
      <c r="D186" s="84" t="s">
        <v>4005</v>
      </c>
      <c r="E186" s="84" t="b">
        <v>0</v>
      </c>
      <c r="F186" s="84" t="b">
        <v>0</v>
      </c>
      <c r="G186" s="84" t="b">
        <v>0</v>
      </c>
    </row>
    <row r="187" spans="1:7" ht="15">
      <c r="A187" s="84" t="s">
        <v>3740</v>
      </c>
      <c r="B187" s="84">
        <v>4</v>
      </c>
      <c r="C187" s="122">
        <v>0.0018705879793432128</v>
      </c>
      <c r="D187" s="84" t="s">
        <v>4005</v>
      </c>
      <c r="E187" s="84" t="b">
        <v>0</v>
      </c>
      <c r="F187" s="84" t="b">
        <v>0</v>
      </c>
      <c r="G187" s="84" t="b">
        <v>0</v>
      </c>
    </row>
    <row r="188" spans="1:7" ht="15">
      <c r="A188" s="84" t="s">
        <v>3741</v>
      </c>
      <c r="B188" s="84">
        <v>4</v>
      </c>
      <c r="C188" s="122">
        <v>0.0018705879793432128</v>
      </c>
      <c r="D188" s="84" t="s">
        <v>4005</v>
      </c>
      <c r="E188" s="84" t="b">
        <v>0</v>
      </c>
      <c r="F188" s="84" t="b">
        <v>0</v>
      </c>
      <c r="G188" s="84" t="b">
        <v>0</v>
      </c>
    </row>
    <row r="189" spans="1:7" ht="15">
      <c r="A189" s="84" t="s">
        <v>3742</v>
      </c>
      <c r="B189" s="84">
        <v>4</v>
      </c>
      <c r="C189" s="122">
        <v>0.0017588859349906873</v>
      </c>
      <c r="D189" s="84" t="s">
        <v>4005</v>
      </c>
      <c r="E189" s="84" t="b">
        <v>0</v>
      </c>
      <c r="F189" s="84" t="b">
        <v>0</v>
      </c>
      <c r="G189" s="84" t="b">
        <v>0</v>
      </c>
    </row>
    <row r="190" spans="1:7" ht="15">
      <c r="A190" s="84" t="s">
        <v>3743</v>
      </c>
      <c r="B190" s="84">
        <v>4</v>
      </c>
      <c r="C190" s="122">
        <v>0.0018705879793432128</v>
      </c>
      <c r="D190" s="84" t="s">
        <v>4005</v>
      </c>
      <c r="E190" s="84" t="b">
        <v>0</v>
      </c>
      <c r="F190" s="84" t="b">
        <v>0</v>
      </c>
      <c r="G190" s="84" t="b">
        <v>0</v>
      </c>
    </row>
    <row r="191" spans="1:7" ht="15">
      <c r="A191" s="84" t="s">
        <v>3065</v>
      </c>
      <c r="B191" s="84">
        <v>4</v>
      </c>
      <c r="C191" s="122">
        <v>0.0017588859349906873</v>
      </c>
      <c r="D191" s="84" t="s">
        <v>4005</v>
      </c>
      <c r="E191" s="84" t="b">
        <v>0</v>
      </c>
      <c r="F191" s="84" t="b">
        <v>0</v>
      </c>
      <c r="G191" s="84" t="b">
        <v>0</v>
      </c>
    </row>
    <row r="192" spans="1:7" ht="15">
      <c r="A192" s="84" t="s">
        <v>3744</v>
      </c>
      <c r="B192" s="84">
        <v>4</v>
      </c>
      <c r="C192" s="122">
        <v>0.0017588859349906873</v>
      </c>
      <c r="D192" s="84" t="s">
        <v>4005</v>
      </c>
      <c r="E192" s="84" t="b">
        <v>0</v>
      </c>
      <c r="F192" s="84" t="b">
        <v>0</v>
      </c>
      <c r="G192" s="84" t="b">
        <v>0</v>
      </c>
    </row>
    <row r="193" spans="1:7" ht="15">
      <c r="A193" s="84" t="s">
        <v>3745</v>
      </c>
      <c r="B193" s="84">
        <v>4</v>
      </c>
      <c r="C193" s="122">
        <v>0.0017588859349906873</v>
      </c>
      <c r="D193" s="84" t="s">
        <v>4005</v>
      </c>
      <c r="E193" s="84" t="b">
        <v>1</v>
      </c>
      <c r="F193" s="84" t="b">
        <v>0</v>
      </c>
      <c r="G193" s="84" t="b">
        <v>0</v>
      </c>
    </row>
    <row r="194" spans="1:7" ht="15">
      <c r="A194" s="84" t="s">
        <v>3746</v>
      </c>
      <c r="B194" s="84">
        <v>4</v>
      </c>
      <c r="C194" s="122">
        <v>0.0017588859349906873</v>
      </c>
      <c r="D194" s="84" t="s">
        <v>4005</v>
      </c>
      <c r="E194" s="84" t="b">
        <v>0</v>
      </c>
      <c r="F194" s="84" t="b">
        <v>0</v>
      </c>
      <c r="G194" s="84" t="b">
        <v>0</v>
      </c>
    </row>
    <row r="195" spans="1:7" ht="15">
      <c r="A195" s="84" t="s">
        <v>3747</v>
      </c>
      <c r="B195" s="84">
        <v>4</v>
      </c>
      <c r="C195" s="122">
        <v>0.0017588859349906873</v>
      </c>
      <c r="D195" s="84" t="s">
        <v>4005</v>
      </c>
      <c r="E195" s="84" t="b">
        <v>0</v>
      </c>
      <c r="F195" s="84" t="b">
        <v>0</v>
      </c>
      <c r="G195" s="84" t="b">
        <v>0</v>
      </c>
    </row>
    <row r="196" spans="1:7" ht="15">
      <c r="A196" s="84" t="s">
        <v>3748</v>
      </c>
      <c r="B196" s="84">
        <v>4</v>
      </c>
      <c r="C196" s="122">
        <v>0.0017588859349906873</v>
      </c>
      <c r="D196" s="84" t="s">
        <v>4005</v>
      </c>
      <c r="E196" s="84" t="b">
        <v>0</v>
      </c>
      <c r="F196" s="84" t="b">
        <v>0</v>
      </c>
      <c r="G196" s="84" t="b">
        <v>0</v>
      </c>
    </row>
    <row r="197" spans="1:7" ht="15">
      <c r="A197" s="84" t="s">
        <v>3061</v>
      </c>
      <c r="B197" s="84">
        <v>4</v>
      </c>
      <c r="C197" s="122">
        <v>0.0017588859349906873</v>
      </c>
      <c r="D197" s="84" t="s">
        <v>4005</v>
      </c>
      <c r="E197" s="84" t="b">
        <v>0</v>
      </c>
      <c r="F197" s="84" t="b">
        <v>0</v>
      </c>
      <c r="G197" s="84" t="b">
        <v>0</v>
      </c>
    </row>
    <row r="198" spans="1:7" ht="15">
      <c r="A198" s="84" t="s">
        <v>3749</v>
      </c>
      <c r="B198" s="84">
        <v>4</v>
      </c>
      <c r="C198" s="122">
        <v>0.0017588859349906873</v>
      </c>
      <c r="D198" s="84" t="s">
        <v>4005</v>
      </c>
      <c r="E198" s="84" t="b">
        <v>0</v>
      </c>
      <c r="F198" s="84" t="b">
        <v>0</v>
      </c>
      <c r="G198" s="84" t="b">
        <v>0</v>
      </c>
    </row>
    <row r="199" spans="1:7" ht="15">
      <c r="A199" s="84" t="s">
        <v>376</v>
      </c>
      <c r="B199" s="84">
        <v>4</v>
      </c>
      <c r="C199" s="122">
        <v>0.0017588859349906873</v>
      </c>
      <c r="D199" s="84" t="s">
        <v>4005</v>
      </c>
      <c r="E199" s="84" t="b">
        <v>0</v>
      </c>
      <c r="F199" s="84" t="b">
        <v>0</v>
      </c>
      <c r="G199" s="84" t="b">
        <v>0</v>
      </c>
    </row>
    <row r="200" spans="1:7" ht="15">
      <c r="A200" s="84" t="s">
        <v>3750</v>
      </c>
      <c r="B200" s="84">
        <v>4</v>
      </c>
      <c r="C200" s="122">
        <v>0.0017588859349906873</v>
      </c>
      <c r="D200" s="84" t="s">
        <v>4005</v>
      </c>
      <c r="E200" s="84" t="b">
        <v>0</v>
      </c>
      <c r="F200" s="84" t="b">
        <v>0</v>
      </c>
      <c r="G200" s="84" t="b">
        <v>0</v>
      </c>
    </row>
    <row r="201" spans="1:7" ht="15">
      <c r="A201" s="84" t="s">
        <v>3751</v>
      </c>
      <c r="B201" s="84">
        <v>4</v>
      </c>
      <c r="C201" s="122">
        <v>0.0018705879793432128</v>
      </c>
      <c r="D201" s="84" t="s">
        <v>4005</v>
      </c>
      <c r="E201" s="84" t="b">
        <v>0</v>
      </c>
      <c r="F201" s="84" t="b">
        <v>0</v>
      </c>
      <c r="G201" s="84" t="b">
        <v>0</v>
      </c>
    </row>
    <row r="202" spans="1:7" ht="15">
      <c r="A202" s="84" t="s">
        <v>3752</v>
      </c>
      <c r="B202" s="84">
        <v>4</v>
      </c>
      <c r="C202" s="122">
        <v>0.0017588859349906873</v>
      </c>
      <c r="D202" s="84" t="s">
        <v>4005</v>
      </c>
      <c r="E202" s="84" t="b">
        <v>1</v>
      </c>
      <c r="F202" s="84" t="b">
        <v>0</v>
      </c>
      <c r="G202" s="84" t="b">
        <v>0</v>
      </c>
    </row>
    <row r="203" spans="1:7" ht="15">
      <c r="A203" s="84" t="s">
        <v>3753</v>
      </c>
      <c r="B203" s="84">
        <v>4</v>
      </c>
      <c r="C203" s="122">
        <v>0.0017588859349906873</v>
      </c>
      <c r="D203" s="84" t="s">
        <v>4005</v>
      </c>
      <c r="E203" s="84" t="b">
        <v>0</v>
      </c>
      <c r="F203" s="84" t="b">
        <v>0</v>
      </c>
      <c r="G203" s="84" t="b">
        <v>0</v>
      </c>
    </row>
    <row r="204" spans="1:7" ht="15">
      <c r="A204" s="84" t="s">
        <v>3754</v>
      </c>
      <c r="B204" s="84">
        <v>4</v>
      </c>
      <c r="C204" s="122">
        <v>0.0017588859349906873</v>
      </c>
      <c r="D204" s="84" t="s">
        <v>4005</v>
      </c>
      <c r="E204" s="84" t="b">
        <v>0</v>
      </c>
      <c r="F204" s="84" t="b">
        <v>0</v>
      </c>
      <c r="G204" s="84" t="b">
        <v>0</v>
      </c>
    </row>
    <row r="205" spans="1:7" ht="15">
      <c r="A205" s="84" t="s">
        <v>3755</v>
      </c>
      <c r="B205" s="84">
        <v>4</v>
      </c>
      <c r="C205" s="122">
        <v>0.0017588859349906873</v>
      </c>
      <c r="D205" s="84" t="s">
        <v>4005</v>
      </c>
      <c r="E205" s="84" t="b">
        <v>0</v>
      </c>
      <c r="F205" s="84" t="b">
        <v>0</v>
      </c>
      <c r="G205" s="84" t="b">
        <v>0</v>
      </c>
    </row>
    <row r="206" spans="1:7" ht="15">
      <c r="A206" s="84" t="s">
        <v>3756</v>
      </c>
      <c r="B206" s="84">
        <v>4</v>
      </c>
      <c r="C206" s="122">
        <v>0.0017588859349906873</v>
      </c>
      <c r="D206" s="84" t="s">
        <v>4005</v>
      </c>
      <c r="E206" s="84" t="b">
        <v>0</v>
      </c>
      <c r="F206" s="84" t="b">
        <v>0</v>
      </c>
      <c r="G206" s="84" t="b">
        <v>0</v>
      </c>
    </row>
    <row r="207" spans="1:7" ht="15">
      <c r="A207" s="84" t="s">
        <v>3757</v>
      </c>
      <c r="B207" s="84">
        <v>4</v>
      </c>
      <c r="C207" s="122">
        <v>0.0017588859349906873</v>
      </c>
      <c r="D207" s="84" t="s">
        <v>4005</v>
      </c>
      <c r="E207" s="84" t="b">
        <v>0</v>
      </c>
      <c r="F207" s="84" t="b">
        <v>0</v>
      </c>
      <c r="G207" s="84" t="b">
        <v>0</v>
      </c>
    </row>
    <row r="208" spans="1:7" ht="15">
      <c r="A208" s="84" t="s">
        <v>3758</v>
      </c>
      <c r="B208" s="84">
        <v>4</v>
      </c>
      <c r="C208" s="122">
        <v>0.0017588859349906873</v>
      </c>
      <c r="D208" s="84" t="s">
        <v>4005</v>
      </c>
      <c r="E208" s="84" t="b">
        <v>0</v>
      </c>
      <c r="F208" s="84" t="b">
        <v>0</v>
      </c>
      <c r="G208" s="84" t="b">
        <v>0</v>
      </c>
    </row>
    <row r="209" spans="1:7" ht="15">
      <c r="A209" s="84" t="s">
        <v>3759</v>
      </c>
      <c r="B209" s="84">
        <v>4</v>
      </c>
      <c r="C209" s="122">
        <v>0.0017588859349906873</v>
      </c>
      <c r="D209" s="84" t="s">
        <v>4005</v>
      </c>
      <c r="E209" s="84" t="b">
        <v>0</v>
      </c>
      <c r="F209" s="84" t="b">
        <v>0</v>
      </c>
      <c r="G209" s="84" t="b">
        <v>0</v>
      </c>
    </row>
    <row r="210" spans="1:7" ht="15">
      <c r="A210" s="84" t="s">
        <v>3760</v>
      </c>
      <c r="B210" s="84">
        <v>4</v>
      </c>
      <c r="C210" s="122">
        <v>0.0018705879793432128</v>
      </c>
      <c r="D210" s="84" t="s">
        <v>4005</v>
      </c>
      <c r="E210" s="84" t="b">
        <v>0</v>
      </c>
      <c r="F210" s="84" t="b">
        <v>0</v>
      </c>
      <c r="G210" s="84" t="b">
        <v>0</v>
      </c>
    </row>
    <row r="211" spans="1:7" ht="15">
      <c r="A211" s="84" t="s">
        <v>3761</v>
      </c>
      <c r="B211" s="84">
        <v>4</v>
      </c>
      <c r="C211" s="122">
        <v>0.0017588859349906873</v>
      </c>
      <c r="D211" s="84" t="s">
        <v>4005</v>
      </c>
      <c r="E211" s="84" t="b">
        <v>0</v>
      </c>
      <c r="F211" s="84" t="b">
        <v>0</v>
      </c>
      <c r="G211" s="84" t="b">
        <v>0</v>
      </c>
    </row>
    <row r="212" spans="1:7" ht="15">
      <c r="A212" s="84" t="s">
        <v>3762</v>
      </c>
      <c r="B212" s="84">
        <v>4</v>
      </c>
      <c r="C212" s="122">
        <v>0.0017588859349906873</v>
      </c>
      <c r="D212" s="84" t="s">
        <v>4005</v>
      </c>
      <c r="E212" s="84" t="b">
        <v>0</v>
      </c>
      <c r="F212" s="84" t="b">
        <v>0</v>
      </c>
      <c r="G212" s="84" t="b">
        <v>0</v>
      </c>
    </row>
    <row r="213" spans="1:7" ht="15">
      <c r="A213" s="84" t="s">
        <v>3763</v>
      </c>
      <c r="B213" s="84">
        <v>4</v>
      </c>
      <c r="C213" s="122">
        <v>0.0018705879793432128</v>
      </c>
      <c r="D213" s="84" t="s">
        <v>4005</v>
      </c>
      <c r="E213" s="84" t="b">
        <v>1</v>
      </c>
      <c r="F213" s="84" t="b">
        <v>0</v>
      </c>
      <c r="G213" s="84" t="b">
        <v>0</v>
      </c>
    </row>
    <row r="214" spans="1:7" ht="15">
      <c r="A214" s="84" t="s">
        <v>3764</v>
      </c>
      <c r="B214" s="84">
        <v>4</v>
      </c>
      <c r="C214" s="122">
        <v>0.0017588859349906873</v>
      </c>
      <c r="D214" s="84" t="s">
        <v>4005</v>
      </c>
      <c r="E214" s="84" t="b">
        <v>0</v>
      </c>
      <c r="F214" s="84" t="b">
        <v>0</v>
      </c>
      <c r="G214" s="84" t="b">
        <v>0</v>
      </c>
    </row>
    <row r="215" spans="1:7" ht="15">
      <c r="A215" s="84" t="s">
        <v>3765</v>
      </c>
      <c r="B215" s="84">
        <v>4</v>
      </c>
      <c r="C215" s="122">
        <v>0.0017588859349906873</v>
      </c>
      <c r="D215" s="84" t="s">
        <v>4005</v>
      </c>
      <c r="E215" s="84" t="b">
        <v>0</v>
      </c>
      <c r="F215" s="84" t="b">
        <v>0</v>
      </c>
      <c r="G215" s="84" t="b">
        <v>0</v>
      </c>
    </row>
    <row r="216" spans="1:7" ht="15">
      <c r="A216" s="84" t="s">
        <v>257</v>
      </c>
      <c r="B216" s="84">
        <v>4</v>
      </c>
      <c r="C216" s="122">
        <v>0.0017588859349906873</v>
      </c>
      <c r="D216" s="84" t="s">
        <v>4005</v>
      </c>
      <c r="E216" s="84" t="b">
        <v>0</v>
      </c>
      <c r="F216" s="84" t="b">
        <v>0</v>
      </c>
      <c r="G216" s="84" t="b">
        <v>0</v>
      </c>
    </row>
    <row r="217" spans="1:7" ht="15">
      <c r="A217" s="84" t="s">
        <v>3766</v>
      </c>
      <c r="B217" s="84">
        <v>4</v>
      </c>
      <c r="C217" s="122">
        <v>0.0017588859349906873</v>
      </c>
      <c r="D217" s="84" t="s">
        <v>4005</v>
      </c>
      <c r="E217" s="84" t="b">
        <v>0</v>
      </c>
      <c r="F217" s="84" t="b">
        <v>0</v>
      </c>
      <c r="G217" s="84" t="b">
        <v>0</v>
      </c>
    </row>
    <row r="218" spans="1:7" ht="15">
      <c r="A218" s="84" t="s">
        <v>3767</v>
      </c>
      <c r="B218" s="84">
        <v>4</v>
      </c>
      <c r="C218" s="122">
        <v>0.0017588859349906873</v>
      </c>
      <c r="D218" s="84" t="s">
        <v>4005</v>
      </c>
      <c r="E218" s="84" t="b">
        <v>0</v>
      </c>
      <c r="F218" s="84" t="b">
        <v>0</v>
      </c>
      <c r="G218" s="84" t="b">
        <v>0</v>
      </c>
    </row>
    <row r="219" spans="1:7" ht="15">
      <c r="A219" s="84" t="s">
        <v>3768</v>
      </c>
      <c r="B219" s="84">
        <v>4</v>
      </c>
      <c r="C219" s="122">
        <v>0.0018705879793432128</v>
      </c>
      <c r="D219" s="84" t="s">
        <v>4005</v>
      </c>
      <c r="E219" s="84" t="b">
        <v>0</v>
      </c>
      <c r="F219" s="84" t="b">
        <v>0</v>
      </c>
      <c r="G219" s="84" t="b">
        <v>0</v>
      </c>
    </row>
    <row r="220" spans="1:7" ht="15">
      <c r="A220" s="84" t="s">
        <v>3769</v>
      </c>
      <c r="B220" s="84">
        <v>4</v>
      </c>
      <c r="C220" s="122">
        <v>0.0017588859349906873</v>
      </c>
      <c r="D220" s="84" t="s">
        <v>4005</v>
      </c>
      <c r="E220" s="84" t="b">
        <v>0</v>
      </c>
      <c r="F220" s="84" t="b">
        <v>0</v>
      </c>
      <c r="G220" s="84" t="b">
        <v>0</v>
      </c>
    </row>
    <row r="221" spans="1:7" ht="15">
      <c r="A221" s="84" t="s">
        <v>3770</v>
      </c>
      <c r="B221" s="84">
        <v>4</v>
      </c>
      <c r="C221" s="122">
        <v>0.0017588859349906873</v>
      </c>
      <c r="D221" s="84" t="s">
        <v>4005</v>
      </c>
      <c r="E221" s="84" t="b">
        <v>0</v>
      </c>
      <c r="F221" s="84" t="b">
        <v>1</v>
      </c>
      <c r="G221" s="84" t="b">
        <v>0</v>
      </c>
    </row>
    <row r="222" spans="1:7" ht="15">
      <c r="A222" s="84" t="s">
        <v>3771</v>
      </c>
      <c r="B222" s="84">
        <v>4</v>
      </c>
      <c r="C222" s="122">
        <v>0.0017588859349906873</v>
      </c>
      <c r="D222" s="84" t="s">
        <v>4005</v>
      </c>
      <c r="E222" s="84" t="b">
        <v>0</v>
      </c>
      <c r="F222" s="84" t="b">
        <v>0</v>
      </c>
      <c r="G222" s="84" t="b">
        <v>0</v>
      </c>
    </row>
    <row r="223" spans="1:7" ht="15">
      <c r="A223" s="84" t="s">
        <v>3772</v>
      </c>
      <c r="B223" s="84">
        <v>4</v>
      </c>
      <c r="C223" s="122">
        <v>0.0020280231684855297</v>
      </c>
      <c r="D223" s="84" t="s">
        <v>4005</v>
      </c>
      <c r="E223" s="84" t="b">
        <v>0</v>
      </c>
      <c r="F223" s="84" t="b">
        <v>0</v>
      </c>
      <c r="G223" s="84" t="b">
        <v>0</v>
      </c>
    </row>
    <row r="224" spans="1:7" ht="15">
      <c r="A224" s="84" t="s">
        <v>359</v>
      </c>
      <c r="B224" s="84">
        <v>3</v>
      </c>
      <c r="C224" s="122">
        <v>0.0015210173763641473</v>
      </c>
      <c r="D224" s="84" t="s">
        <v>4005</v>
      </c>
      <c r="E224" s="84" t="b">
        <v>0</v>
      </c>
      <c r="F224" s="84" t="b">
        <v>0</v>
      </c>
      <c r="G224" s="84" t="b">
        <v>0</v>
      </c>
    </row>
    <row r="225" spans="1:7" ht="15">
      <c r="A225" s="84" t="s">
        <v>3773</v>
      </c>
      <c r="B225" s="84">
        <v>3</v>
      </c>
      <c r="C225" s="122">
        <v>0.0014029409845074097</v>
      </c>
      <c r="D225" s="84" t="s">
        <v>4005</v>
      </c>
      <c r="E225" s="84" t="b">
        <v>0</v>
      </c>
      <c r="F225" s="84" t="b">
        <v>0</v>
      </c>
      <c r="G225" s="84" t="b">
        <v>0</v>
      </c>
    </row>
    <row r="226" spans="1:7" ht="15">
      <c r="A226" s="84" t="s">
        <v>3774</v>
      </c>
      <c r="B226" s="84">
        <v>3</v>
      </c>
      <c r="C226" s="122">
        <v>0.0014029409845074097</v>
      </c>
      <c r="D226" s="84" t="s">
        <v>4005</v>
      </c>
      <c r="E226" s="84" t="b">
        <v>0</v>
      </c>
      <c r="F226" s="84" t="b">
        <v>0</v>
      </c>
      <c r="G226" s="84" t="b">
        <v>0</v>
      </c>
    </row>
    <row r="227" spans="1:7" ht="15">
      <c r="A227" s="84" t="s">
        <v>3775</v>
      </c>
      <c r="B227" s="84">
        <v>3</v>
      </c>
      <c r="C227" s="122">
        <v>0.0014029409845074097</v>
      </c>
      <c r="D227" s="84" t="s">
        <v>4005</v>
      </c>
      <c r="E227" s="84" t="b">
        <v>0</v>
      </c>
      <c r="F227" s="84" t="b">
        <v>0</v>
      </c>
      <c r="G227" s="84" t="b">
        <v>0</v>
      </c>
    </row>
    <row r="228" spans="1:7" ht="15">
      <c r="A228" s="84" t="s">
        <v>3776</v>
      </c>
      <c r="B228" s="84">
        <v>3</v>
      </c>
      <c r="C228" s="122">
        <v>0.0014029409845074097</v>
      </c>
      <c r="D228" s="84" t="s">
        <v>4005</v>
      </c>
      <c r="E228" s="84" t="b">
        <v>0</v>
      </c>
      <c r="F228" s="84" t="b">
        <v>0</v>
      </c>
      <c r="G228" s="84" t="b">
        <v>0</v>
      </c>
    </row>
    <row r="229" spans="1:7" ht="15">
      <c r="A229" s="84" t="s">
        <v>3777</v>
      </c>
      <c r="B229" s="84">
        <v>3</v>
      </c>
      <c r="C229" s="122">
        <v>0.0014029409845074097</v>
      </c>
      <c r="D229" s="84" t="s">
        <v>4005</v>
      </c>
      <c r="E229" s="84" t="b">
        <v>0</v>
      </c>
      <c r="F229" s="84" t="b">
        <v>0</v>
      </c>
      <c r="G229" s="84" t="b">
        <v>0</v>
      </c>
    </row>
    <row r="230" spans="1:7" ht="15">
      <c r="A230" s="84" t="s">
        <v>3778</v>
      </c>
      <c r="B230" s="84">
        <v>3</v>
      </c>
      <c r="C230" s="122">
        <v>0.0014029409845074097</v>
      </c>
      <c r="D230" s="84" t="s">
        <v>4005</v>
      </c>
      <c r="E230" s="84" t="b">
        <v>0</v>
      </c>
      <c r="F230" s="84" t="b">
        <v>0</v>
      </c>
      <c r="G230" s="84" t="b">
        <v>0</v>
      </c>
    </row>
    <row r="231" spans="1:7" ht="15">
      <c r="A231" s="84" t="s">
        <v>3779</v>
      </c>
      <c r="B231" s="84">
        <v>3</v>
      </c>
      <c r="C231" s="122">
        <v>0.0014029409845074097</v>
      </c>
      <c r="D231" s="84" t="s">
        <v>4005</v>
      </c>
      <c r="E231" s="84" t="b">
        <v>0</v>
      </c>
      <c r="F231" s="84" t="b">
        <v>0</v>
      </c>
      <c r="G231" s="84" t="b">
        <v>0</v>
      </c>
    </row>
    <row r="232" spans="1:7" ht="15">
      <c r="A232" s="84" t="s">
        <v>3780</v>
      </c>
      <c r="B232" s="84">
        <v>3</v>
      </c>
      <c r="C232" s="122">
        <v>0.0014029409845074097</v>
      </c>
      <c r="D232" s="84" t="s">
        <v>4005</v>
      </c>
      <c r="E232" s="84" t="b">
        <v>0</v>
      </c>
      <c r="F232" s="84" t="b">
        <v>0</v>
      </c>
      <c r="G232" s="84" t="b">
        <v>0</v>
      </c>
    </row>
    <row r="233" spans="1:7" ht="15">
      <c r="A233" s="84" t="s">
        <v>3781</v>
      </c>
      <c r="B233" s="84">
        <v>3</v>
      </c>
      <c r="C233" s="122">
        <v>0.0014029409845074097</v>
      </c>
      <c r="D233" s="84" t="s">
        <v>4005</v>
      </c>
      <c r="E233" s="84" t="b">
        <v>0</v>
      </c>
      <c r="F233" s="84" t="b">
        <v>0</v>
      </c>
      <c r="G233" s="84" t="b">
        <v>0</v>
      </c>
    </row>
    <row r="234" spans="1:7" ht="15">
      <c r="A234" s="84" t="s">
        <v>3782</v>
      </c>
      <c r="B234" s="84">
        <v>3</v>
      </c>
      <c r="C234" s="122">
        <v>0.0014029409845074097</v>
      </c>
      <c r="D234" s="84" t="s">
        <v>4005</v>
      </c>
      <c r="E234" s="84" t="b">
        <v>0</v>
      </c>
      <c r="F234" s="84" t="b">
        <v>0</v>
      </c>
      <c r="G234" s="84" t="b">
        <v>0</v>
      </c>
    </row>
    <row r="235" spans="1:7" ht="15">
      <c r="A235" s="84" t="s">
        <v>3783</v>
      </c>
      <c r="B235" s="84">
        <v>3</v>
      </c>
      <c r="C235" s="122">
        <v>0.0014029409845074097</v>
      </c>
      <c r="D235" s="84" t="s">
        <v>4005</v>
      </c>
      <c r="E235" s="84" t="b">
        <v>1</v>
      </c>
      <c r="F235" s="84" t="b">
        <v>0</v>
      </c>
      <c r="G235" s="84" t="b">
        <v>0</v>
      </c>
    </row>
    <row r="236" spans="1:7" ht="15">
      <c r="A236" s="84" t="s">
        <v>3784</v>
      </c>
      <c r="B236" s="84">
        <v>3</v>
      </c>
      <c r="C236" s="122">
        <v>0.0014029409845074097</v>
      </c>
      <c r="D236" s="84" t="s">
        <v>4005</v>
      </c>
      <c r="E236" s="84" t="b">
        <v>0</v>
      </c>
      <c r="F236" s="84" t="b">
        <v>0</v>
      </c>
      <c r="G236" s="84" t="b">
        <v>0</v>
      </c>
    </row>
    <row r="237" spans="1:7" ht="15">
      <c r="A237" s="84" t="s">
        <v>3785</v>
      </c>
      <c r="B237" s="84">
        <v>3</v>
      </c>
      <c r="C237" s="122">
        <v>0.0014029409845074097</v>
      </c>
      <c r="D237" s="84" t="s">
        <v>4005</v>
      </c>
      <c r="E237" s="84" t="b">
        <v>0</v>
      </c>
      <c r="F237" s="84" t="b">
        <v>0</v>
      </c>
      <c r="G237" s="84" t="b">
        <v>0</v>
      </c>
    </row>
    <row r="238" spans="1:7" ht="15">
      <c r="A238" s="84" t="s">
        <v>3786</v>
      </c>
      <c r="B238" s="84">
        <v>3</v>
      </c>
      <c r="C238" s="122">
        <v>0.0014029409845074097</v>
      </c>
      <c r="D238" s="84" t="s">
        <v>4005</v>
      </c>
      <c r="E238" s="84" t="b">
        <v>0</v>
      </c>
      <c r="F238" s="84" t="b">
        <v>0</v>
      </c>
      <c r="G238" s="84" t="b">
        <v>0</v>
      </c>
    </row>
    <row r="239" spans="1:7" ht="15">
      <c r="A239" s="84" t="s">
        <v>3787</v>
      </c>
      <c r="B239" s="84">
        <v>3</v>
      </c>
      <c r="C239" s="122">
        <v>0.0014029409845074097</v>
      </c>
      <c r="D239" s="84" t="s">
        <v>4005</v>
      </c>
      <c r="E239" s="84" t="b">
        <v>0</v>
      </c>
      <c r="F239" s="84" t="b">
        <v>0</v>
      </c>
      <c r="G239" s="84" t="b">
        <v>0</v>
      </c>
    </row>
    <row r="240" spans="1:7" ht="15">
      <c r="A240" s="84" t="s">
        <v>3788</v>
      </c>
      <c r="B240" s="84">
        <v>3</v>
      </c>
      <c r="C240" s="122">
        <v>0.0014029409845074097</v>
      </c>
      <c r="D240" s="84" t="s">
        <v>4005</v>
      </c>
      <c r="E240" s="84" t="b">
        <v>0</v>
      </c>
      <c r="F240" s="84" t="b">
        <v>0</v>
      </c>
      <c r="G240" s="84" t="b">
        <v>0</v>
      </c>
    </row>
    <row r="241" spans="1:7" ht="15">
      <c r="A241" s="84" t="s">
        <v>3789</v>
      </c>
      <c r="B241" s="84">
        <v>3</v>
      </c>
      <c r="C241" s="122">
        <v>0.0014029409845074097</v>
      </c>
      <c r="D241" s="84" t="s">
        <v>4005</v>
      </c>
      <c r="E241" s="84" t="b">
        <v>0</v>
      </c>
      <c r="F241" s="84" t="b">
        <v>0</v>
      </c>
      <c r="G241" s="84" t="b">
        <v>0</v>
      </c>
    </row>
    <row r="242" spans="1:7" ht="15">
      <c r="A242" s="84" t="s">
        <v>3790</v>
      </c>
      <c r="B242" s="84">
        <v>3</v>
      </c>
      <c r="C242" s="122">
        <v>0.0014029409845074097</v>
      </c>
      <c r="D242" s="84" t="s">
        <v>4005</v>
      </c>
      <c r="E242" s="84" t="b">
        <v>0</v>
      </c>
      <c r="F242" s="84" t="b">
        <v>0</v>
      </c>
      <c r="G242" s="84" t="b">
        <v>0</v>
      </c>
    </row>
    <row r="243" spans="1:7" ht="15">
      <c r="A243" s="84" t="s">
        <v>3791</v>
      </c>
      <c r="B243" s="84">
        <v>3</v>
      </c>
      <c r="C243" s="122">
        <v>0.0014029409845074097</v>
      </c>
      <c r="D243" s="84" t="s">
        <v>4005</v>
      </c>
      <c r="E243" s="84" t="b">
        <v>0</v>
      </c>
      <c r="F243" s="84" t="b">
        <v>0</v>
      </c>
      <c r="G243" s="84" t="b">
        <v>0</v>
      </c>
    </row>
    <row r="244" spans="1:7" ht="15">
      <c r="A244" s="84" t="s">
        <v>3792</v>
      </c>
      <c r="B244" s="84">
        <v>3</v>
      </c>
      <c r="C244" s="122">
        <v>0.0014029409845074097</v>
      </c>
      <c r="D244" s="84" t="s">
        <v>4005</v>
      </c>
      <c r="E244" s="84" t="b">
        <v>0</v>
      </c>
      <c r="F244" s="84" t="b">
        <v>0</v>
      </c>
      <c r="G244" s="84" t="b">
        <v>0</v>
      </c>
    </row>
    <row r="245" spans="1:7" ht="15">
      <c r="A245" s="84" t="s">
        <v>3793</v>
      </c>
      <c r="B245" s="84">
        <v>3</v>
      </c>
      <c r="C245" s="122">
        <v>0.0014029409845074097</v>
      </c>
      <c r="D245" s="84" t="s">
        <v>4005</v>
      </c>
      <c r="E245" s="84" t="b">
        <v>0</v>
      </c>
      <c r="F245" s="84" t="b">
        <v>0</v>
      </c>
      <c r="G245" s="84" t="b">
        <v>0</v>
      </c>
    </row>
    <row r="246" spans="1:7" ht="15">
      <c r="A246" s="84" t="s">
        <v>3794</v>
      </c>
      <c r="B246" s="84">
        <v>3</v>
      </c>
      <c r="C246" s="122">
        <v>0.0014029409845074097</v>
      </c>
      <c r="D246" s="84" t="s">
        <v>4005</v>
      </c>
      <c r="E246" s="84" t="b">
        <v>0</v>
      </c>
      <c r="F246" s="84" t="b">
        <v>0</v>
      </c>
      <c r="G246" s="84" t="b">
        <v>0</v>
      </c>
    </row>
    <row r="247" spans="1:7" ht="15">
      <c r="A247" s="84" t="s">
        <v>3795</v>
      </c>
      <c r="B247" s="84">
        <v>3</v>
      </c>
      <c r="C247" s="122">
        <v>0.0014029409845074097</v>
      </c>
      <c r="D247" s="84" t="s">
        <v>4005</v>
      </c>
      <c r="E247" s="84" t="b">
        <v>0</v>
      </c>
      <c r="F247" s="84" t="b">
        <v>0</v>
      </c>
      <c r="G247" s="84" t="b">
        <v>0</v>
      </c>
    </row>
    <row r="248" spans="1:7" ht="15">
      <c r="A248" s="84" t="s">
        <v>3796</v>
      </c>
      <c r="B248" s="84">
        <v>3</v>
      </c>
      <c r="C248" s="122">
        <v>0.0014029409845074097</v>
      </c>
      <c r="D248" s="84" t="s">
        <v>4005</v>
      </c>
      <c r="E248" s="84" t="b">
        <v>0</v>
      </c>
      <c r="F248" s="84" t="b">
        <v>0</v>
      </c>
      <c r="G248" s="84" t="b">
        <v>0</v>
      </c>
    </row>
    <row r="249" spans="1:7" ht="15">
      <c r="A249" s="84" t="s">
        <v>3797</v>
      </c>
      <c r="B249" s="84">
        <v>3</v>
      </c>
      <c r="C249" s="122">
        <v>0.0014029409845074097</v>
      </c>
      <c r="D249" s="84" t="s">
        <v>4005</v>
      </c>
      <c r="E249" s="84" t="b">
        <v>0</v>
      </c>
      <c r="F249" s="84" t="b">
        <v>0</v>
      </c>
      <c r="G249" s="84" t="b">
        <v>0</v>
      </c>
    </row>
    <row r="250" spans="1:7" ht="15">
      <c r="A250" s="84" t="s">
        <v>3798</v>
      </c>
      <c r="B250" s="84">
        <v>3</v>
      </c>
      <c r="C250" s="122">
        <v>0.0014029409845074097</v>
      </c>
      <c r="D250" s="84" t="s">
        <v>4005</v>
      </c>
      <c r="E250" s="84" t="b">
        <v>0</v>
      </c>
      <c r="F250" s="84" t="b">
        <v>0</v>
      </c>
      <c r="G250" s="84" t="b">
        <v>0</v>
      </c>
    </row>
    <row r="251" spans="1:7" ht="15">
      <c r="A251" s="84" t="s">
        <v>3799</v>
      </c>
      <c r="B251" s="84">
        <v>3</v>
      </c>
      <c r="C251" s="122">
        <v>0.0014029409845074097</v>
      </c>
      <c r="D251" s="84" t="s">
        <v>4005</v>
      </c>
      <c r="E251" s="84" t="b">
        <v>0</v>
      </c>
      <c r="F251" s="84" t="b">
        <v>0</v>
      </c>
      <c r="G251" s="84" t="b">
        <v>0</v>
      </c>
    </row>
    <row r="252" spans="1:7" ht="15">
      <c r="A252" s="84" t="s">
        <v>3800</v>
      </c>
      <c r="B252" s="84">
        <v>3</v>
      </c>
      <c r="C252" s="122">
        <v>0.0014029409845074097</v>
      </c>
      <c r="D252" s="84" t="s">
        <v>4005</v>
      </c>
      <c r="E252" s="84" t="b">
        <v>0</v>
      </c>
      <c r="F252" s="84" t="b">
        <v>1</v>
      </c>
      <c r="G252" s="84" t="b">
        <v>0</v>
      </c>
    </row>
    <row r="253" spans="1:7" ht="15">
      <c r="A253" s="84" t="s">
        <v>3801</v>
      </c>
      <c r="B253" s="84">
        <v>3</v>
      </c>
      <c r="C253" s="122">
        <v>0.0014029409845074097</v>
      </c>
      <c r="D253" s="84" t="s">
        <v>4005</v>
      </c>
      <c r="E253" s="84" t="b">
        <v>0</v>
      </c>
      <c r="F253" s="84" t="b">
        <v>1</v>
      </c>
      <c r="G253" s="84" t="b">
        <v>0</v>
      </c>
    </row>
    <row r="254" spans="1:7" ht="15">
      <c r="A254" s="84" t="s">
        <v>3802</v>
      </c>
      <c r="B254" s="84">
        <v>3</v>
      </c>
      <c r="C254" s="122">
        <v>0.0014029409845074097</v>
      </c>
      <c r="D254" s="84" t="s">
        <v>4005</v>
      </c>
      <c r="E254" s="84" t="b">
        <v>0</v>
      </c>
      <c r="F254" s="84" t="b">
        <v>0</v>
      </c>
      <c r="G254" s="84" t="b">
        <v>0</v>
      </c>
    </row>
    <row r="255" spans="1:7" ht="15">
      <c r="A255" s="84" t="s">
        <v>3803</v>
      </c>
      <c r="B255" s="84">
        <v>3</v>
      </c>
      <c r="C255" s="122">
        <v>0.0014029409845074097</v>
      </c>
      <c r="D255" s="84" t="s">
        <v>4005</v>
      </c>
      <c r="E255" s="84" t="b">
        <v>0</v>
      </c>
      <c r="F255" s="84" t="b">
        <v>0</v>
      </c>
      <c r="G255" s="84" t="b">
        <v>0</v>
      </c>
    </row>
    <row r="256" spans="1:7" ht="15">
      <c r="A256" s="84" t="s">
        <v>3804</v>
      </c>
      <c r="B256" s="84">
        <v>3</v>
      </c>
      <c r="C256" s="122">
        <v>0.0014029409845074097</v>
      </c>
      <c r="D256" s="84" t="s">
        <v>4005</v>
      </c>
      <c r="E256" s="84" t="b">
        <v>0</v>
      </c>
      <c r="F256" s="84" t="b">
        <v>0</v>
      </c>
      <c r="G256" s="84" t="b">
        <v>0</v>
      </c>
    </row>
    <row r="257" spans="1:7" ht="15">
      <c r="A257" s="84" t="s">
        <v>3805</v>
      </c>
      <c r="B257" s="84">
        <v>3</v>
      </c>
      <c r="C257" s="122">
        <v>0.0014029409845074097</v>
      </c>
      <c r="D257" s="84" t="s">
        <v>4005</v>
      </c>
      <c r="E257" s="84" t="b">
        <v>0</v>
      </c>
      <c r="F257" s="84" t="b">
        <v>0</v>
      </c>
      <c r="G257" s="84" t="b">
        <v>0</v>
      </c>
    </row>
    <row r="258" spans="1:7" ht="15">
      <c r="A258" s="84" t="s">
        <v>3806</v>
      </c>
      <c r="B258" s="84">
        <v>3</v>
      </c>
      <c r="C258" s="122">
        <v>0.0014029409845074097</v>
      </c>
      <c r="D258" s="84" t="s">
        <v>4005</v>
      </c>
      <c r="E258" s="84" t="b">
        <v>0</v>
      </c>
      <c r="F258" s="84" t="b">
        <v>0</v>
      </c>
      <c r="G258" s="84" t="b">
        <v>0</v>
      </c>
    </row>
    <row r="259" spans="1:7" ht="15">
      <c r="A259" s="84" t="s">
        <v>3807</v>
      </c>
      <c r="B259" s="84">
        <v>3</v>
      </c>
      <c r="C259" s="122">
        <v>0.0014029409845074097</v>
      </c>
      <c r="D259" s="84" t="s">
        <v>4005</v>
      </c>
      <c r="E259" s="84" t="b">
        <v>0</v>
      </c>
      <c r="F259" s="84" t="b">
        <v>0</v>
      </c>
      <c r="G259" s="84" t="b">
        <v>0</v>
      </c>
    </row>
    <row r="260" spans="1:7" ht="15">
      <c r="A260" s="84" t="s">
        <v>3808</v>
      </c>
      <c r="B260" s="84">
        <v>3</v>
      </c>
      <c r="C260" s="122">
        <v>0.0014029409845074097</v>
      </c>
      <c r="D260" s="84" t="s">
        <v>4005</v>
      </c>
      <c r="E260" s="84" t="b">
        <v>0</v>
      </c>
      <c r="F260" s="84" t="b">
        <v>0</v>
      </c>
      <c r="G260" s="84" t="b">
        <v>0</v>
      </c>
    </row>
    <row r="261" spans="1:7" ht="15">
      <c r="A261" s="84" t="s">
        <v>3809</v>
      </c>
      <c r="B261" s="84">
        <v>3</v>
      </c>
      <c r="C261" s="122">
        <v>0.0014029409845074097</v>
      </c>
      <c r="D261" s="84" t="s">
        <v>4005</v>
      </c>
      <c r="E261" s="84" t="b">
        <v>0</v>
      </c>
      <c r="F261" s="84" t="b">
        <v>0</v>
      </c>
      <c r="G261" s="84" t="b">
        <v>0</v>
      </c>
    </row>
    <row r="262" spans="1:7" ht="15">
      <c r="A262" s="84" t="s">
        <v>3810</v>
      </c>
      <c r="B262" s="84">
        <v>3</v>
      </c>
      <c r="C262" s="122">
        <v>0.001722870301485279</v>
      </c>
      <c r="D262" s="84" t="s">
        <v>4005</v>
      </c>
      <c r="E262" s="84" t="b">
        <v>0</v>
      </c>
      <c r="F262" s="84" t="b">
        <v>0</v>
      </c>
      <c r="G262" s="84" t="b">
        <v>0</v>
      </c>
    </row>
    <row r="263" spans="1:7" ht="15">
      <c r="A263" s="84" t="s">
        <v>3811</v>
      </c>
      <c r="B263" s="84">
        <v>3</v>
      </c>
      <c r="C263" s="122">
        <v>0.0014029409845074097</v>
      </c>
      <c r="D263" s="84" t="s">
        <v>4005</v>
      </c>
      <c r="E263" s="84" t="b">
        <v>0</v>
      </c>
      <c r="F263" s="84" t="b">
        <v>0</v>
      </c>
      <c r="G263" s="84" t="b">
        <v>0</v>
      </c>
    </row>
    <row r="264" spans="1:7" ht="15">
      <c r="A264" s="84" t="s">
        <v>3812</v>
      </c>
      <c r="B264" s="84">
        <v>3</v>
      </c>
      <c r="C264" s="122">
        <v>0.0014029409845074097</v>
      </c>
      <c r="D264" s="84" t="s">
        <v>4005</v>
      </c>
      <c r="E264" s="84" t="b">
        <v>0</v>
      </c>
      <c r="F264" s="84" t="b">
        <v>0</v>
      </c>
      <c r="G264" s="84" t="b">
        <v>0</v>
      </c>
    </row>
    <row r="265" spans="1:7" ht="15">
      <c r="A265" s="84" t="s">
        <v>3813</v>
      </c>
      <c r="B265" s="84">
        <v>3</v>
      </c>
      <c r="C265" s="122">
        <v>0.0014029409845074097</v>
      </c>
      <c r="D265" s="84" t="s">
        <v>4005</v>
      </c>
      <c r="E265" s="84" t="b">
        <v>0</v>
      </c>
      <c r="F265" s="84" t="b">
        <v>0</v>
      </c>
      <c r="G265" s="84" t="b">
        <v>0</v>
      </c>
    </row>
    <row r="266" spans="1:7" ht="15">
      <c r="A266" s="84" t="s">
        <v>3814</v>
      </c>
      <c r="B266" s="84">
        <v>3</v>
      </c>
      <c r="C266" s="122">
        <v>0.0014029409845074097</v>
      </c>
      <c r="D266" s="84" t="s">
        <v>4005</v>
      </c>
      <c r="E266" s="84" t="b">
        <v>1</v>
      </c>
      <c r="F266" s="84" t="b">
        <v>0</v>
      </c>
      <c r="G266" s="84" t="b">
        <v>0</v>
      </c>
    </row>
    <row r="267" spans="1:7" ht="15">
      <c r="A267" s="84" t="s">
        <v>3815</v>
      </c>
      <c r="B267" s="84">
        <v>3</v>
      </c>
      <c r="C267" s="122">
        <v>0.0014029409845074097</v>
      </c>
      <c r="D267" s="84" t="s">
        <v>4005</v>
      </c>
      <c r="E267" s="84" t="b">
        <v>0</v>
      </c>
      <c r="F267" s="84" t="b">
        <v>0</v>
      </c>
      <c r="G267" s="84" t="b">
        <v>0</v>
      </c>
    </row>
    <row r="268" spans="1:7" ht="15">
      <c r="A268" s="84" t="s">
        <v>3816</v>
      </c>
      <c r="B268" s="84">
        <v>3</v>
      </c>
      <c r="C268" s="122">
        <v>0.0014029409845074097</v>
      </c>
      <c r="D268" s="84" t="s">
        <v>4005</v>
      </c>
      <c r="E268" s="84" t="b">
        <v>0</v>
      </c>
      <c r="F268" s="84" t="b">
        <v>0</v>
      </c>
      <c r="G268" s="84" t="b">
        <v>0</v>
      </c>
    </row>
    <row r="269" spans="1:7" ht="15">
      <c r="A269" s="84" t="s">
        <v>3817</v>
      </c>
      <c r="B269" s="84">
        <v>3</v>
      </c>
      <c r="C269" s="122">
        <v>0.0014029409845074097</v>
      </c>
      <c r="D269" s="84" t="s">
        <v>4005</v>
      </c>
      <c r="E269" s="84" t="b">
        <v>0</v>
      </c>
      <c r="F269" s="84" t="b">
        <v>0</v>
      </c>
      <c r="G269" s="84" t="b">
        <v>0</v>
      </c>
    </row>
    <row r="270" spans="1:7" ht="15">
      <c r="A270" s="84" t="s">
        <v>3818</v>
      </c>
      <c r="B270" s="84">
        <v>3</v>
      </c>
      <c r="C270" s="122">
        <v>0.0014029409845074097</v>
      </c>
      <c r="D270" s="84" t="s">
        <v>4005</v>
      </c>
      <c r="E270" s="84" t="b">
        <v>0</v>
      </c>
      <c r="F270" s="84" t="b">
        <v>0</v>
      </c>
      <c r="G270" s="84" t="b">
        <v>0</v>
      </c>
    </row>
    <row r="271" spans="1:7" ht="15">
      <c r="A271" s="84" t="s">
        <v>3819</v>
      </c>
      <c r="B271" s="84">
        <v>3</v>
      </c>
      <c r="C271" s="122">
        <v>0.0014029409845074097</v>
      </c>
      <c r="D271" s="84" t="s">
        <v>4005</v>
      </c>
      <c r="E271" s="84" t="b">
        <v>0</v>
      </c>
      <c r="F271" s="84" t="b">
        <v>0</v>
      </c>
      <c r="G271" s="84" t="b">
        <v>0</v>
      </c>
    </row>
    <row r="272" spans="1:7" ht="15">
      <c r="A272" s="84" t="s">
        <v>3820</v>
      </c>
      <c r="B272" s="84">
        <v>3</v>
      </c>
      <c r="C272" s="122">
        <v>0.0014029409845074097</v>
      </c>
      <c r="D272" s="84" t="s">
        <v>4005</v>
      </c>
      <c r="E272" s="84" t="b">
        <v>1</v>
      </c>
      <c r="F272" s="84" t="b">
        <v>0</v>
      </c>
      <c r="G272" s="84" t="b">
        <v>0</v>
      </c>
    </row>
    <row r="273" spans="1:7" ht="15">
      <c r="A273" s="84" t="s">
        <v>3821</v>
      </c>
      <c r="B273" s="84">
        <v>3</v>
      </c>
      <c r="C273" s="122">
        <v>0.0014029409845074097</v>
      </c>
      <c r="D273" s="84" t="s">
        <v>4005</v>
      </c>
      <c r="E273" s="84" t="b">
        <v>0</v>
      </c>
      <c r="F273" s="84" t="b">
        <v>0</v>
      </c>
      <c r="G273" s="84" t="b">
        <v>0</v>
      </c>
    </row>
    <row r="274" spans="1:7" ht="15">
      <c r="A274" s="84" t="s">
        <v>3822</v>
      </c>
      <c r="B274" s="84">
        <v>3</v>
      </c>
      <c r="C274" s="122">
        <v>0.0014029409845074097</v>
      </c>
      <c r="D274" s="84" t="s">
        <v>4005</v>
      </c>
      <c r="E274" s="84" t="b">
        <v>0</v>
      </c>
      <c r="F274" s="84" t="b">
        <v>0</v>
      </c>
      <c r="G274" s="84" t="b">
        <v>0</v>
      </c>
    </row>
    <row r="275" spans="1:7" ht="15">
      <c r="A275" s="84" t="s">
        <v>3823</v>
      </c>
      <c r="B275" s="84">
        <v>3</v>
      </c>
      <c r="C275" s="122">
        <v>0.0014029409845074097</v>
      </c>
      <c r="D275" s="84" t="s">
        <v>4005</v>
      </c>
      <c r="E275" s="84" t="b">
        <v>0</v>
      </c>
      <c r="F275" s="84" t="b">
        <v>0</v>
      </c>
      <c r="G275" s="84" t="b">
        <v>0</v>
      </c>
    </row>
    <row r="276" spans="1:7" ht="15">
      <c r="A276" s="84" t="s">
        <v>3824</v>
      </c>
      <c r="B276" s="84">
        <v>3</v>
      </c>
      <c r="C276" s="122">
        <v>0.0014029409845074097</v>
      </c>
      <c r="D276" s="84" t="s">
        <v>4005</v>
      </c>
      <c r="E276" s="84" t="b">
        <v>0</v>
      </c>
      <c r="F276" s="84" t="b">
        <v>0</v>
      </c>
      <c r="G276" s="84" t="b">
        <v>0</v>
      </c>
    </row>
    <row r="277" spans="1:7" ht="15">
      <c r="A277" s="84" t="s">
        <v>231</v>
      </c>
      <c r="B277" s="84">
        <v>3</v>
      </c>
      <c r="C277" s="122">
        <v>0.0014029409845074097</v>
      </c>
      <c r="D277" s="84" t="s">
        <v>4005</v>
      </c>
      <c r="E277" s="84" t="b">
        <v>0</v>
      </c>
      <c r="F277" s="84" t="b">
        <v>0</v>
      </c>
      <c r="G277" s="84" t="b">
        <v>0</v>
      </c>
    </row>
    <row r="278" spans="1:7" ht="15">
      <c r="A278" s="84" t="s">
        <v>3825</v>
      </c>
      <c r="B278" s="84">
        <v>3</v>
      </c>
      <c r="C278" s="122">
        <v>0.0014029409845074097</v>
      </c>
      <c r="D278" s="84" t="s">
        <v>4005</v>
      </c>
      <c r="E278" s="84" t="b">
        <v>0</v>
      </c>
      <c r="F278" s="84" t="b">
        <v>0</v>
      </c>
      <c r="G278" s="84" t="b">
        <v>0</v>
      </c>
    </row>
    <row r="279" spans="1:7" ht="15">
      <c r="A279" s="84" t="s">
        <v>3156</v>
      </c>
      <c r="B279" s="84">
        <v>3</v>
      </c>
      <c r="C279" s="122">
        <v>0.0014029409845074097</v>
      </c>
      <c r="D279" s="84" t="s">
        <v>4005</v>
      </c>
      <c r="E279" s="84" t="b">
        <v>0</v>
      </c>
      <c r="F279" s="84" t="b">
        <v>0</v>
      </c>
      <c r="G279" s="84" t="b">
        <v>0</v>
      </c>
    </row>
    <row r="280" spans="1:7" ht="15">
      <c r="A280" s="84" t="s">
        <v>3826</v>
      </c>
      <c r="B280" s="84">
        <v>3</v>
      </c>
      <c r="C280" s="122">
        <v>0.0014029409845074097</v>
      </c>
      <c r="D280" s="84" t="s">
        <v>4005</v>
      </c>
      <c r="E280" s="84" t="b">
        <v>0</v>
      </c>
      <c r="F280" s="84" t="b">
        <v>0</v>
      </c>
      <c r="G280" s="84" t="b">
        <v>0</v>
      </c>
    </row>
    <row r="281" spans="1:7" ht="15">
      <c r="A281" s="84" t="s">
        <v>3159</v>
      </c>
      <c r="B281" s="84">
        <v>3</v>
      </c>
      <c r="C281" s="122">
        <v>0.0014029409845074097</v>
      </c>
      <c r="D281" s="84" t="s">
        <v>4005</v>
      </c>
      <c r="E281" s="84" t="b">
        <v>0</v>
      </c>
      <c r="F281" s="84" t="b">
        <v>0</v>
      </c>
      <c r="G281" s="84" t="b">
        <v>0</v>
      </c>
    </row>
    <row r="282" spans="1:7" ht="15">
      <c r="A282" s="84" t="s">
        <v>3161</v>
      </c>
      <c r="B282" s="84">
        <v>3</v>
      </c>
      <c r="C282" s="122">
        <v>0.0014029409845074097</v>
      </c>
      <c r="D282" s="84" t="s">
        <v>4005</v>
      </c>
      <c r="E282" s="84" t="b">
        <v>0</v>
      </c>
      <c r="F282" s="84" t="b">
        <v>0</v>
      </c>
      <c r="G282" s="84" t="b">
        <v>0</v>
      </c>
    </row>
    <row r="283" spans="1:7" ht="15">
      <c r="A283" s="84" t="s">
        <v>3827</v>
      </c>
      <c r="B283" s="84">
        <v>3</v>
      </c>
      <c r="C283" s="122">
        <v>0.0014029409845074097</v>
      </c>
      <c r="D283" s="84" t="s">
        <v>4005</v>
      </c>
      <c r="E283" s="84" t="b">
        <v>0</v>
      </c>
      <c r="F283" s="84" t="b">
        <v>0</v>
      </c>
      <c r="G283" s="84" t="b">
        <v>0</v>
      </c>
    </row>
    <row r="284" spans="1:7" ht="15">
      <c r="A284" s="84" t="s">
        <v>3828</v>
      </c>
      <c r="B284" s="84">
        <v>3</v>
      </c>
      <c r="C284" s="122">
        <v>0.0014029409845074097</v>
      </c>
      <c r="D284" s="84" t="s">
        <v>4005</v>
      </c>
      <c r="E284" s="84" t="b">
        <v>0</v>
      </c>
      <c r="F284" s="84" t="b">
        <v>0</v>
      </c>
      <c r="G284" s="84" t="b">
        <v>0</v>
      </c>
    </row>
    <row r="285" spans="1:7" ht="15">
      <c r="A285" s="84" t="s">
        <v>3829</v>
      </c>
      <c r="B285" s="84">
        <v>3</v>
      </c>
      <c r="C285" s="122">
        <v>0.0014029409845074097</v>
      </c>
      <c r="D285" s="84" t="s">
        <v>4005</v>
      </c>
      <c r="E285" s="84" t="b">
        <v>0</v>
      </c>
      <c r="F285" s="84" t="b">
        <v>0</v>
      </c>
      <c r="G285" s="84" t="b">
        <v>0</v>
      </c>
    </row>
    <row r="286" spans="1:7" ht="15">
      <c r="A286" s="84" t="s">
        <v>3830</v>
      </c>
      <c r="B286" s="84">
        <v>3</v>
      </c>
      <c r="C286" s="122">
        <v>0.0014029409845074097</v>
      </c>
      <c r="D286" s="84" t="s">
        <v>4005</v>
      </c>
      <c r="E286" s="84" t="b">
        <v>1</v>
      </c>
      <c r="F286" s="84" t="b">
        <v>0</v>
      </c>
      <c r="G286" s="84" t="b">
        <v>0</v>
      </c>
    </row>
    <row r="287" spans="1:7" ht="15">
      <c r="A287" s="84" t="s">
        <v>3831</v>
      </c>
      <c r="B287" s="84">
        <v>3</v>
      </c>
      <c r="C287" s="122">
        <v>0.0014029409845074097</v>
      </c>
      <c r="D287" s="84" t="s">
        <v>4005</v>
      </c>
      <c r="E287" s="84" t="b">
        <v>0</v>
      </c>
      <c r="F287" s="84" t="b">
        <v>0</v>
      </c>
      <c r="G287" s="84" t="b">
        <v>0</v>
      </c>
    </row>
    <row r="288" spans="1:7" ht="15">
      <c r="A288" s="84" t="s">
        <v>3832</v>
      </c>
      <c r="B288" s="84">
        <v>3</v>
      </c>
      <c r="C288" s="122">
        <v>0.0014029409845074097</v>
      </c>
      <c r="D288" s="84" t="s">
        <v>4005</v>
      </c>
      <c r="E288" s="84" t="b">
        <v>0</v>
      </c>
      <c r="F288" s="84" t="b">
        <v>0</v>
      </c>
      <c r="G288" s="84" t="b">
        <v>0</v>
      </c>
    </row>
    <row r="289" spans="1:7" ht="15">
      <c r="A289" s="84" t="s">
        <v>3833</v>
      </c>
      <c r="B289" s="84">
        <v>3</v>
      </c>
      <c r="C289" s="122">
        <v>0.0014029409845074097</v>
      </c>
      <c r="D289" s="84" t="s">
        <v>4005</v>
      </c>
      <c r="E289" s="84" t="b">
        <v>0</v>
      </c>
      <c r="F289" s="84" t="b">
        <v>0</v>
      </c>
      <c r="G289" s="84" t="b">
        <v>0</v>
      </c>
    </row>
    <row r="290" spans="1:7" ht="15">
      <c r="A290" s="84" t="s">
        <v>3834</v>
      </c>
      <c r="B290" s="84">
        <v>3</v>
      </c>
      <c r="C290" s="122">
        <v>0.0015210173763641473</v>
      </c>
      <c r="D290" s="84" t="s">
        <v>4005</v>
      </c>
      <c r="E290" s="84" t="b">
        <v>0</v>
      </c>
      <c r="F290" s="84" t="b">
        <v>0</v>
      </c>
      <c r="G290" s="84" t="b">
        <v>0</v>
      </c>
    </row>
    <row r="291" spans="1:7" ht="15">
      <c r="A291" s="84" t="s">
        <v>3835</v>
      </c>
      <c r="B291" s="84">
        <v>3</v>
      </c>
      <c r="C291" s="122">
        <v>0.0015210173763641473</v>
      </c>
      <c r="D291" s="84" t="s">
        <v>4005</v>
      </c>
      <c r="E291" s="84" t="b">
        <v>0</v>
      </c>
      <c r="F291" s="84" t="b">
        <v>0</v>
      </c>
      <c r="G291" s="84" t="b">
        <v>0</v>
      </c>
    </row>
    <row r="292" spans="1:7" ht="15">
      <c r="A292" s="84" t="s">
        <v>3836</v>
      </c>
      <c r="B292" s="84">
        <v>3</v>
      </c>
      <c r="C292" s="122">
        <v>0.0014029409845074097</v>
      </c>
      <c r="D292" s="84" t="s">
        <v>4005</v>
      </c>
      <c r="E292" s="84" t="b">
        <v>0</v>
      </c>
      <c r="F292" s="84" t="b">
        <v>0</v>
      </c>
      <c r="G292" s="84" t="b">
        <v>0</v>
      </c>
    </row>
    <row r="293" spans="1:7" ht="15">
      <c r="A293" s="84" t="s">
        <v>3837</v>
      </c>
      <c r="B293" s="84">
        <v>3</v>
      </c>
      <c r="C293" s="122">
        <v>0.0014029409845074097</v>
      </c>
      <c r="D293" s="84" t="s">
        <v>4005</v>
      </c>
      <c r="E293" s="84" t="b">
        <v>0</v>
      </c>
      <c r="F293" s="84" t="b">
        <v>0</v>
      </c>
      <c r="G293" s="84" t="b">
        <v>0</v>
      </c>
    </row>
    <row r="294" spans="1:7" ht="15">
      <c r="A294" s="84" t="s">
        <v>3838</v>
      </c>
      <c r="B294" s="84">
        <v>3</v>
      </c>
      <c r="C294" s="122">
        <v>0.0015210173763641473</v>
      </c>
      <c r="D294" s="84" t="s">
        <v>4005</v>
      </c>
      <c r="E294" s="84" t="b">
        <v>0</v>
      </c>
      <c r="F294" s="84" t="b">
        <v>0</v>
      </c>
      <c r="G294" s="84" t="b">
        <v>0</v>
      </c>
    </row>
    <row r="295" spans="1:7" ht="15">
      <c r="A295" s="84" t="s">
        <v>3839</v>
      </c>
      <c r="B295" s="84">
        <v>3</v>
      </c>
      <c r="C295" s="122">
        <v>0.0014029409845074097</v>
      </c>
      <c r="D295" s="84" t="s">
        <v>4005</v>
      </c>
      <c r="E295" s="84" t="b">
        <v>0</v>
      </c>
      <c r="F295" s="84" t="b">
        <v>0</v>
      </c>
      <c r="G295" s="84" t="b">
        <v>0</v>
      </c>
    </row>
    <row r="296" spans="1:7" ht="15">
      <c r="A296" s="84" t="s">
        <v>3840</v>
      </c>
      <c r="B296" s="84">
        <v>3</v>
      </c>
      <c r="C296" s="122">
        <v>0.0015210173763641473</v>
      </c>
      <c r="D296" s="84" t="s">
        <v>4005</v>
      </c>
      <c r="E296" s="84" t="b">
        <v>0</v>
      </c>
      <c r="F296" s="84" t="b">
        <v>0</v>
      </c>
      <c r="G296" s="84" t="b">
        <v>0</v>
      </c>
    </row>
    <row r="297" spans="1:7" ht="15">
      <c r="A297" s="84" t="s">
        <v>3841</v>
      </c>
      <c r="B297" s="84">
        <v>3</v>
      </c>
      <c r="C297" s="122">
        <v>0.0014029409845074097</v>
      </c>
      <c r="D297" s="84" t="s">
        <v>4005</v>
      </c>
      <c r="E297" s="84" t="b">
        <v>0</v>
      </c>
      <c r="F297" s="84" t="b">
        <v>0</v>
      </c>
      <c r="G297" s="84" t="b">
        <v>0</v>
      </c>
    </row>
    <row r="298" spans="1:7" ht="15">
      <c r="A298" s="84" t="s">
        <v>3842</v>
      </c>
      <c r="B298" s="84">
        <v>3</v>
      </c>
      <c r="C298" s="122">
        <v>0.0014029409845074097</v>
      </c>
      <c r="D298" s="84" t="s">
        <v>4005</v>
      </c>
      <c r="E298" s="84" t="b">
        <v>0</v>
      </c>
      <c r="F298" s="84" t="b">
        <v>0</v>
      </c>
      <c r="G298" s="84" t="b">
        <v>0</v>
      </c>
    </row>
    <row r="299" spans="1:7" ht="15">
      <c r="A299" s="84" t="s">
        <v>3843</v>
      </c>
      <c r="B299" s="84">
        <v>3</v>
      </c>
      <c r="C299" s="122">
        <v>0.0014029409845074097</v>
      </c>
      <c r="D299" s="84" t="s">
        <v>4005</v>
      </c>
      <c r="E299" s="84" t="b">
        <v>0</v>
      </c>
      <c r="F299" s="84" t="b">
        <v>1</v>
      </c>
      <c r="G299" s="84" t="b">
        <v>0</v>
      </c>
    </row>
    <row r="300" spans="1:7" ht="15">
      <c r="A300" s="84" t="s">
        <v>3844</v>
      </c>
      <c r="B300" s="84">
        <v>3</v>
      </c>
      <c r="C300" s="122">
        <v>0.0015210173763641473</v>
      </c>
      <c r="D300" s="84" t="s">
        <v>4005</v>
      </c>
      <c r="E300" s="84" t="b">
        <v>0</v>
      </c>
      <c r="F300" s="84" t="b">
        <v>0</v>
      </c>
      <c r="G300" s="84" t="b">
        <v>0</v>
      </c>
    </row>
    <row r="301" spans="1:7" ht="15">
      <c r="A301" s="84" t="s">
        <v>3845</v>
      </c>
      <c r="B301" s="84">
        <v>2</v>
      </c>
      <c r="C301" s="122">
        <v>0.0010140115842427648</v>
      </c>
      <c r="D301" s="84" t="s">
        <v>4005</v>
      </c>
      <c r="E301" s="84" t="b">
        <v>0</v>
      </c>
      <c r="F301" s="84" t="b">
        <v>0</v>
      </c>
      <c r="G301" s="84" t="b">
        <v>0</v>
      </c>
    </row>
    <row r="302" spans="1:7" ht="15">
      <c r="A302" s="84" t="s">
        <v>3846</v>
      </c>
      <c r="B302" s="84">
        <v>2</v>
      </c>
      <c r="C302" s="122">
        <v>0.0010140115842427648</v>
      </c>
      <c r="D302" s="84" t="s">
        <v>4005</v>
      </c>
      <c r="E302" s="84" t="b">
        <v>0</v>
      </c>
      <c r="F302" s="84" t="b">
        <v>0</v>
      </c>
      <c r="G302" s="84" t="b">
        <v>0</v>
      </c>
    </row>
    <row r="303" spans="1:7" ht="15">
      <c r="A303" s="84" t="s">
        <v>3847</v>
      </c>
      <c r="B303" s="84">
        <v>2</v>
      </c>
      <c r="C303" s="122">
        <v>0.0010140115842427648</v>
      </c>
      <c r="D303" s="84" t="s">
        <v>4005</v>
      </c>
      <c r="E303" s="84" t="b">
        <v>1</v>
      </c>
      <c r="F303" s="84" t="b">
        <v>0</v>
      </c>
      <c r="G303" s="84" t="b">
        <v>0</v>
      </c>
    </row>
    <row r="304" spans="1:7" ht="15">
      <c r="A304" s="84" t="s">
        <v>3848</v>
      </c>
      <c r="B304" s="84">
        <v>2</v>
      </c>
      <c r="C304" s="122">
        <v>0.0010140115842427648</v>
      </c>
      <c r="D304" s="84" t="s">
        <v>4005</v>
      </c>
      <c r="E304" s="84" t="b">
        <v>1</v>
      </c>
      <c r="F304" s="84" t="b">
        <v>0</v>
      </c>
      <c r="G304" s="84" t="b">
        <v>0</v>
      </c>
    </row>
    <row r="305" spans="1:7" ht="15">
      <c r="A305" s="84" t="s">
        <v>3849</v>
      </c>
      <c r="B305" s="84">
        <v>2</v>
      </c>
      <c r="C305" s="122">
        <v>0.0010140115842427648</v>
      </c>
      <c r="D305" s="84" t="s">
        <v>4005</v>
      </c>
      <c r="E305" s="84" t="b">
        <v>0</v>
      </c>
      <c r="F305" s="84" t="b">
        <v>0</v>
      </c>
      <c r="G305" s="84" t="b">
        <v>0</v>
      </c>
    </row>
    <row r="306" spans="1:7" ht="15">
      <c r="A306" s="84" t="s">
        <v>3850</v>
      </c>
      <c r="B306" s="84">
        <v>2</v>
      </c>
      <c r="C306" s="122">
        <v>0.0010140115842427648</v>
      </c>
      <c r="D306" s="84" t="s">
        <v>4005</v>
      </c>
      <c r="E306" s="84" t="b">
        <v>0</v>
      </c>
      <c r="F306" s="84" t="b">
        <v>0</v>
      </c>
      <c r="G306" s="84" t="b">
        <v>0</v>
      </c>
    </row>
    <row r="307" spans="1:7" ht="15">
      <c r="A307" s="84" t="s">
        <v>3851</v>
      </c>
      <c r="B307" s="84">
        <v>2</v>
      </c>
      <c r="C307" s="122">
        <v>0.0010140115842427648</v>
      </c>
      <c r="D307" s="84" t="s">
        <v>4005</v>
      </c>
      <c r="E307" s="84" t="b">
        <v>0</v>
      </c>
      <c r="F307" s="84" t="b">
        <v>0</v>
      </c>
      <c r="G307" s="84" t="b">
        <v>0</v>
      </c>
    </row>
    <row r="308" spans="1:7" ht="15">
      <c r="A308" s="84" t="s">
        <v>3852</v>
      </c>
      <c r="B308" s="84">
        <v>2</v>
      </c>
      <c r="C308" s="122">
        <v>0.0010140115842427648</v>
      </c>
      <c r="D308" s="84" t="s">
        <v>4005</v>
      </c>
      <c r="E308" s="84" t="b">
        <v>0</v>
      </c>
      <c r="F308" s="84" t="b">
        <v>0</v>
      </c>
      <c r="G308" s="84" t="b">
        <v>0</v>
      </c>
    </row>
    <row r="309" spans="1:7" ht="15">
      <c r="A309" s="84" t="s">
        <v>3853</v>
      </c>
      <c r="B309" s="84">
        <v>2</v>
      </c>
      <c r="C309" s="122">
        <v>0.0010140115842427648</v>
      </c>
      <c r="D309" s="84" t="s">
        <v>4005</v>
      </c>
      <c r="E309" s="84" t="b">
        <v>0</v>
      </c>
      <c r="F309" s="84" t="b">
        <v>0</v>
      </c>
      <c r="G309" s="84" t="b">
        <v>0</v>
      </c>
    </row>
    <row r="310" spans="1:7" ht="15">
      <c r="A310" s="84" t="s">
        <v>3854</v>
      </c>
      <c r="B310" s="84">
        <v>2</v>
      </c>
      <c r="C310" s="122">
        <v>0.0010140115842427648</v>
      </c>
      <c r="D310" s="84" t="s">
        <v>4005</v>
      </c>
      <c r="E310" s="84" t="b">
        <v>0</v>
      </c>
      <c r="F310" s="84" t="b">
        <v>0</v>
      </c>
      <c r="G310" s="84" t="b">
        <v>0</v>
      </c>
    </row>
    <row r="311" spans="1:7" ht="15">
      <c r="A311" s="84" t="s">
        <v>3855</v>
      </c>
      <c r="B311" s="84">
        <v>2</v>
      </c>
      <c r="C311" s="122">
        <v>0.0010140115842427648</v>
      </c>
      <c r="D311" s="84" t="s">
        <v>4005</v>
      </c>
      <c r="E311" s="84" t="b">
        <v>0</v>
      </c>
      <c r="F311" s="84" t="b">
        <v>0</v>
      </c>
      <c r="G311" s="84" t="b">
        <v>0</v>
      </c>
    </row>
    <row r="312" spans="1:7" ht="15">
      <c r="A312" s="84" t="s">
        <v>3856</v>
      </c>
      <c r="B312" s="84">
        <v>2</v>
      </c>
      <c r="C312" s="122">
        <v>0.0010140115842427648</v>
      </c>
      <c r="D312" s="84" t="s">
        <v>4005</v>
      </c>
      <c r="E312" s="84" t="b">
        <v>0</v>
      </c>
      <c r="F312" s="84" t="b">
        <v>1</v>
      </c>
      <c r="G312" s="84" t="b">
        <v>0</v>
      </c>
    </row>
    <row r="313" spans="1:7" ht="15">
      <c r="A313" s="84" t="s">
        <v>3857</v>
      </c>
      <c r="B313" s="84">
        <v>2</v>
      </c>
      <c r="C313" s="122">
        <v>0.0010140115842427648</v>
      </c>
      <c r="D313" s="84" t="s">
        <v>4005</v>
      </c>
      <c r="E313" s="84" t="b">
        <v>0</v>
      </c>
      <c r="F313" s="84" t="b">
        <v>0</v>
      </c>
      <c r="G313" s="84" t="b">
        <v>0</v>
      </c>
    </row>
    <row r="314" spans="1:7" ht="15">
      <c r="A314" s="84" t="s">
        <v>3858</v>
      </c>
      <c r="B314" s="84">
        <v>2</v>
      </c>
      <c r="C314" s="122">
        <v>0.0010140115842427648</v>
      </c>
      <c r="D314" s="84" t="s">
        <v>4005</v>
      </c>
      <c r="E314" s="84" t="b">
        <v>0</v>
      </c>
      <c r="F314" s="84" t="b">
        <v>0</v>
      </c>
      <c r="G314" s="84" t="b">
        <v>0</v>
      </c>
    </row>
    <row r="315" spans="1:7" ht="15">
      <c r="A315" s="84" t="s">
        <v>3859</v>
      </c>
      <c r="B315" s="84">
        <v>2</v>
      </c>
      <c r="C315" s="122">
        <v>0.0010140115842427648</v>
      </c>
      <c r="D315" s="84" t="s">
        <v>4005</v>
      </c>
      <c r="E315" s="84" t="b">
        <v>0</v>
      </c>
      <c r="F315" s="84" t="b">
        <v>1</v>
      </c>
      <c r="G315" s="84" t="b">
        <v>0</v>
      </c>
    </row>
    <row r="316" spans="1:7" ht="15">
      <c r="A316" s="84" t="s">
        <v>3860</v>
      </c>
      <c r="B316" s="84">
        <v>2</v>
      </c>
      <c r="C316" s="122">
        <v>0.0010140115842427648</v>
      </c>
      <c r="D316" s="84" t="s">
        <v>4005</v>
      </c>
      <c r="E316" s="84" t="b">
        <v>0</v>
      </c>
      <c r="F316" s="84" t="b">
        <v>0</v>
      </c>
      <c r="G316" s="84" t="b">
        <v>0</v>
      </c>
    </row>
    <row r="317" spans="1:7" ht="15">
      <c r="A317" s="84" t="s">
        <v>3861</v>
      </c>
      <c r="B317" s="84">
        <v>2</v>
      </c>
      <c r="C317" s="122">
        <v>0.0010140115842427648</v>
      </c>
      <c r="D317" s="84" t="s">
        <v>4005</v>
      </c>
      <c r="E317" s="84" t="b">
        <v>1</v>
      </c>
      <c r="F317" s="84" t="b">
        <v>0</v>
      </c>
      <c r="G317" s="84" t="b">
        <v>0</v>
      </c>
    </row>
    <row r="318" spans="1:7" ht="15">
      <c r="A318" s="84" t="s">
        <v>3862</v>
      </c>
      <c r="B318" s="84">
        <v>2</v>
      </c>
      <c r="C318" s="122">
        <v>0.0010140115842427648</v>
      </c>
      <c r="D318" s="84" t="s">
        <v>4005</v>
      </c>
      <c r="E318" s="84" t="b">
        <v>0</v>
      </c>
      <c r="F318" s="84" t="b">
        <v>0</v>
      </c>
      <c r="G318" s="84" t="b">
        <v>0</v>
      </c>
    </row>
    <row r="319" spans="1:7" ht="15">
      <c r="A319" s="84" t="s">
        <v>3863</v>
      </c>
      <c r="B319" s="84">
        <v>2</v>
      </c>
      <c r="C319" s="122">
        <v>0.0010140115842427648</v>
      </c>
      <c r="D319" s="84" t="s">
        <v>4005</v>
      </c>
      <c r="E319" s="84" t="b">
        <v>0</v>
      </c>
      <c r="F319" s="84" t="b">
        <v>0</v>
      </c>
      <c r="G319" s="84" t="b">
        <v>0</v>
      </c>
    </row>
    <row r="320" spans="1:7" ht="15">
      <c r="A320" s="84" t="s">
        <v>3864</v>
      </c>
      <c r="B320" s="84">
        <v>2</v>
      </c>
      <c r="C320" s="122">
        <v>0.0010140115842427648</v>
      </c>
      <c r="D320" s="84" t="s">
        <v>4005</v>
      </c>
      <c r="E320" s="84" t="b">
        <v>0</v>
      </c>
      <c r="F320" s="84" t="b">
        <v>0</v>
      </c>
      <c r="G320" s="84" t="b">
        <v>0</v>
      </c>
    </row>
    <row r="321" spans="1:7" ht="15">
      <c r="A321" s="84" t="s">
        <v>3865</v>
      </c>
      <c r="B321" s="84">
        <v>2</v>
      </c>
      <c r="C321" s="122">
        <v>0.0010140115842427648</v>
      </c>
      <c r="D321" s="84" t="s">
        <v>4005</v>
      </c>
      <c r="E321" s="84" t="b">
        <v>0</v>
      </c>
      <c r="F321" s="84" t="b">
        <v>0</v>
      </c>
      <c r="G321" s="84" t="b">
        <v>0</v>
      </c>
    </row>
    <row r="322" spans="1:7" ht="15">
      <c r="A322" s="84" t="s">
        <v>3866</v>
      </c>
      <c r="B322" s="84">
        <v>2</v>
      </c>
      <c r="C322" s="122">
        <v>0.0010140115842427648</v>
      </c>
      <c r="D322" s="84" t="s">
        <v>4005</v>
      </c>
      <c r="E322" s="84" t="b">
        <v>0</v>
      </c>
      <c r="F322" s="84" t="b">
        <v>0</v>
      </c>
      <c r="G322" s="84" t="b">
        <v>0</v>
      </c>
    </row>
    <row r="323" spans="1:7" ht="15">
      <c r="A323" s="84" t="s">
        <v>3867</v>
      </c>
      <c r="B323" s="84">
        <v>2</v>
      </c>
      <c r="C323" s="122">
        <v>0.0010140115842427648</v>
      </c>
      <c r="D323" s="84" t="s">
        <v>4005</v>
      </c>
      <c r="E323" s="84" t="b">
        <v>0</v>
      </c>
      <c r="F323" s="84" t="b">
        <v>0</v>
      </c>
      <c r="G323" s="84" t="b">
        <v>0</v>
      </c>
    </row>
    <row r="324" spans="1:7" ht="15">
      <c r="A324" s="84" t="s">
        <v>3868</v>
      </c>
      <c r="B324" s="84">
        <v>2</v>
      </c>
      <c r="C324" s="122">
        <v>0.0010140115842427648</v>
      </c>
      <c r="D324" s="84" t="s">
        <v>4005</v>
      </c>
      <c r="E324" s="84" t="b">
        <v>1</v>
      </c>
      <c r="F324" s="84" t="b">
        <v>0</v>
      </c>
      <c r="G324" s="84" t="b">
        <v>0</v>
      </c>
    </row>
    <row r="325" spans="1:7" ht="15">
      <c r="A325" s="84" t="s">
        <v>3869</v>
      </c>
      <c r="B325" s="84">
        <v>2</v>
      </c>
      <c r="C325" s="122">
        <v>0.0010140115842427648</v>
      </c>
      <c r="D325" s="84" t="s">
        <v>4005</v>
      </c>
      <c r="E325" s="84" t="b">
        <v>0</v>
      </c>
      <c r="F325" s="84" t="b">
        <v>0</v>
      </c>
      <c r="G325" s="84" t="b">
        <v>0</v>
      </c>
    </row>
    <row r="326" spans="1:7" ht="15">
      <c r="A326" s="84" t="s">
        <v>3870</v>
      </c>
      <c r="B326" s="84">
        <v>2</v>
      </c>
      <c r="C326" s="122">
        <v>0.0010140115842427648</v>
      </c>
      <c r="D326" s="84" t="s">
        <v>4005</v>
      </c>
      <c r="E326" s="84" t="b">
        <v>0</v>
      </c>
      <c r="F326" s="84" t="b">
        <v>0</v>
      </c>
      <c r="G326" s="84" t="b">
        <v>0</v>
      </c>
    </row>
    <row r="327" spans="1:7" ht="15">
      <c r="A327" s="84" t="s">
        <v>3871</v>
      </c>
      <c r="B327" s="84">
        <v>2</v>
      </c>
      <c r="C327" s="122">
        <v>0.0010140115842427648</v>
      </c>
      <c r="D327" s="84" t="s">
        <v>4005</v>
      </c>
      <c r="E327" s="84" t="b">
        <v>0</v>
      </c>
      <c r="F327" s="84" t="b">
        <v>0</v>
      </c>
      <c r="G327" s="84" t="b">
        <v>0</v>
      </c>
    </row>
    <row r="328" spans="1:7" ht="15">
      <c r="A328" s="84" t="s">
        <v>3872</v>
      </c>
      <c r="B328" s="84">
        <v>2</v>
      </c>
      <c r="C328" s="122">
        <v>0.0010140115842427648</v>
      </c>
      <c r="D328" s="84" t="s">
        <v>4005</v>
      </c>
      <c r="E328" s="84" t="b">
        <v>0</v>
      </c>
      <c r="F328" s="84" t="b">
        <v>0</v>
      </c>
      <c r="G328" s="84" t="b">
        <v>0</v>
      </c>
    </row>
    <row r="329" spans="1:7" ht="15">
      <c r="A329" s="84" t="s">
        <v>3873</v>
      </c>
      <c r="B329" s="84">
        <v>2</v>
      </c>
      <c r="C329" s="122">
        <v>0.0010140115842427648</v>
      </c>
      <c r="D329" s="84" t="s">
        <v>4005</v>
      </c>
      <c r="E329" s="84" t="b">
        <v>0</v>
      </c>
      <c r="F329" s="84" t="b">
        <v>0</v>
      </c>
      <c r="G329" s="84" t="b">
        <v>0</v>
      </c>
    </row>
    <row r="330" spans="1:7" ht="15">
      <c r="A330" s="84" t="s">
        <v>3874</v>
      </c>
      <c r="B330" s="84">
        <v>2</v>
      </c>
      <c r="C330" s="122">
        <v>0.0010140115842427648</v>
      </c>
      <c r="D330" s="84" t="s">
        <v>4005</v>
      </c>
      <c r="E330" s="84" t="b">
        <v>0</v>
      </c>
      <c r="F330" s="84" t="b">
        <v>0</v>
      </c>
      <c r="G330" s="84" t="b">
        <v>0</v>
      </c>
    </row>
    <row r="331" spans="1:7" ht="15">
      <c r="A331" s="84" t="s">
        <v>3875</v>
      </c>
      <c r="B331" s="84">
        <v>2</v>
      </c>
      <c r="C331" s="122">
        <v>0.0010140115842427648</v>
      </c>
      <c r="D331" s="84" t="s">
        <v>4005</v>
      </c>
      <c r="E331" s="84" t="b">
        <v>0</v>
      </c>
      <c r="F331" s="84" t="b">
        <v>0</v>
      </c>
      <c r="G331" s="84" t="b">
        <v>0</v>
      </c>
    </row>
    <row r="332" spans="1:7" ht="15">
      <c r="A332" s="84" t="s">
        <v>3876</v>
      </c>
      <c r="B332" s="84">
        <v>2</v>
      </c>
      <c r="C332" s="122">
        <v>0.0010140115842427648</v>
      </c>
      <c r="D332" s="84" t="s">
        <v>4005</v>
      </c>
      <c r="E332" s="84" t="b">
        <v>0</v>
      </c>
      <c r="F332" s="84" t="b">
        <v>0</v>
      </c>
      <c r="G332" s="84" t="b">
        <v>0</v>
      </c>
    </row>
    <row r="333" spans="1:7" ht="15">
      <c r="A333" s="84" t="s">
        <v>3877</v>
      </c>
      <c r="B333" s="84">
        <v>2</v>
      </c>
      <c r="C333" s="122">
        <v>0.0010140115842427648</v>
      </c>
      <c r="D333" s="84" t="s">
        <v>4005</v>
      </c>
      <c r="E333" s="84" t="b">
        <v>0</v>
      </c>
      <c r="F333" s="84" t="b">
        <v>0</v>
      </c>
      <c r="G333" s="84" t="b">
        <v>0</v>
      </c>
    </row>
    <row r="334" spans="1:7" ht="15">
      <c r="A334" s="84" t="s">
        <v>3878</v>
      </c>
      <c r="B334" s="84">
        <v>2</v>
      </c>
      <c r="C334" s="122">
        <v>0.0010140115842427648</v>
      </c>
      <c r="D334" s="84" t="s">
        <v>4005</v>
      </c>
      <c r="E334" s="84" t="b">
        <v>1</v>
      </c>
      <c r="F334" s="84" t="b">
        <v>0</v>
      </c>
      <c r="G334" s="84" t="b">
        <v>0</v>
      </c>
    </row>
    <row r="335" spans="1:7" ht="15">
      <c r="A335" s="84" t="s">
        <v>3879</v>
      </c>
      <c r="B335" s="84">
        <v>2</v>
      </c>
      <c r="C335" s="122">
        <v>0.0010140115842427648</v>
      </c>
      <c r="D335" s="84" t="s">
        <v>4005</v>
      </c>
      <c r="E335" s="84" t="b">
        <v>0</v>
      </c>
      <c r="F335" s="84" t="b">
        <v>0</v>
      </c>
      <c r="G335" s="84" t="b">
        <v>0</v>
      </c>
    </row>
    <row r="336" spans="1:7" ht="15">
      <c r="A336" s="84" t="s">
        <v>3880</v>
      </c>
      <c r="B336" s="84">
        <v>2</v>
      </c>
      <c r="C336" s="122">
        <v>0.0010140115842427648</v>
      </c>
      <c r="D336" s="84" t="s">
        <v>4005</v>
      </c>
      <c r="E336" s="84" t="b">
        <v>0</v>
      </c>
      <c r="F336" s="84" t="b">
        <v>0</v>
      </c>
      <c r="G336" s="84" t="b">
        <v>0</v>
      </c>
    </row>
    <row r="337" spans="1:7" ht="15">
      <c r="A337" s="84" t="s">
        <v>3881</v>
      </c>
      <c r="B337" s="84">
        <v>2</v>
      </c>
      <c r="C337" s="122">
        <v>0.0010140115842427648</v>
      </c>
      <c r="D337" s="84" t="s">
        <v>4005</v>
      </c>
      <c r="E337" s="84" t="b">
        <v>1</v>
      </c>
      <c r="F337" s="84" t="b">
        <v>0</v>
      </c>
      <c r="G337" s="84" t="b">
        <v>0</v>
      </c>
    </row>
    <row r="338" spans="1:7" ht="15">
      <c r="A338" s="84" t="s">
        <v>3882</v>
      </c>
      <c r="B338" s="84">
        <v>2</v>
      </c>
      <c r="C338" s="122">
        <v>0.0010140115842427648</v>
      </c>
      <c r="D338" s="84" t="s">
        <v>4005</v>
      </c>
      <c r="E338" s="84" t="b">
        <v>0</v>
      </c>
      <c r="F338" s="84" t="b">
        <v>0</v>
      </c>
      <c r="G338" s="84" t="b">
        <v>0</v>
      </c>
    </row>
    <row r="339" spans="1:7" ht="15">
      <c r="A339" s="84" t="s">
        <v>3883</v>
      </c>
      <c r="B339" s="84">
        <v>2</v>
      </c>
      <c r="C339" s="122">
        <v>0.0010140115842427648</v>
      </c>
      <c r="D339" s="84" t="s">
        <v>4005</v>
      </c>
      <c r="E339" s="84" t="b">
        <v>0</v>
      </c>
      <c r="F339" s="84" t="b">
        <v>0</v>
      </c>
      <c r="G339" s="84" t="b">
        <v>0</v>
      </c>
    </row>
    <row r="340" spans="1:7" ht="15">
      <c r="A340" s="84" t="s">
        <v>3884</v>
      </c>
      <c r="B340" s="84">
        <v>2</v>
      </c>
      <c r="C340" s="122">
        <v>0.0010140115842427648</v>
      </c>
      <c r="D340" s="84" t="s">
        <v>4005</v>
      </c>
      <c r="E340" s="84" t="b">
        <v>0</v>
      </c>
      <c r="F340" s="84" t="b">
        <v>0</v>
      </c>
      <c r="G340" s="84" t="b">
        <v>0</v>
      </c>
    </row>
    <row r="341" spans="1:7" ht="15">
      <c r="A341" s="84" t="s">
        <v>3885</v>
      </c>
      <c r="B341" s="84">
        <v>2</v>
      </c>
      <c r="C341" s="122">
        <v>0.0010140115842427648</v>
      </c>
      <c r="D341" s="84" t="s">
        <v>4005</v>
      </c>
      <c r="E341" s="84" t="b">
        <v>0</v>
      </c>
      <c r="F341" s="84" t="b">
        <v>0</v>
      </c>
      <c r="G341" s="84" t="b">
        <v>0</v>
      </c>
    </row>
    <row r="342" spans="1:7" ht="15">
      <c r="A342" s="84" t="s">
        <v>3886</v>
      </c>
      <c r="B342" s="84">
        <v>2</v>
      </c>
      <c r="C342" s="122">
        <v>0.0010140115842427648</v>
      </c>
      <c r="D342" s="84" t="s">
        <v>4005</v>
      </c>
      <c r="E342" s="84" t="b">
        <v>0</v>
      </c>
      <c r="F342" s="84" t="b">
        <v>0</v>
      </c>
      <c r="G342" s="84" t="b">
        <v>0</v>
      </c>
    </row>
    <row r="343" spans="1:7" ht="15">
      <c r="A343" s="84" t="s">
        <v>3887</v>
      </c>
      <c r="B343" s="84">
        <v>2</v>
      </c>
      <c r="C343" s="122">
        <v>0.0010140115842427648</v>
      </c>
      <c r="D343" s="84" t="s">
        <v>4005</v>
      </c>
      <c r="E343" s="84" t="b">
        <v>0</v>
      </c>
      <c r="F343" s="84" t="b">
        <v>1</v>
      </c>
      <c r="G343" s="84" t="b">
        <v>0</v>
      </c>
    </row>
    <row r="344" spans="1:7" ht="15">
      <c r="A344" s="84" t="s">
        <v>3888</v>
      </c>
      <c r="B344" s="84">
        <v>2</v>
      </c>
      <c r="C344" s="122">
        <v>0.0010140115842427648</v>
      </c>
      <c r="D344" s="84" t="s">
        <v>4005</v>
      </c>
      <c r="E344" s="84" t="b">
        <v>0</v>
      </c>
      <c r="F344" s="84" t="b">
        <v>0</v>
      </c>
      <c r="G344" s="84" t="b">
        <v>0</v>
      </c>
    </row>
    <row r="345" spans="1:7" ht="15">
      <c r="A345" s="84" t="s">
        <v>3889</v>
      </c>
      <c r="B345" s="84">
        <v>2</v>
      </c>
      <c r="C345" s="122">
        <v>0.0010140115842427648</v>
      </c>
      <c r="D345" s="84" t="s">
        <v>4005</v>
      </c>
      <c r="E345" s="84" t="b">
        <v>0</v>
      </c>
      <c r="F345" s="84" t="b">
        <v>0</v>
      </c>
      <c r="G345" s="84" t="b">
        <v>0</v>
      </c>
    </row>
    <row r="346" spans="1:7" ht="15">
      <c r="A346" s="84" t="s">
        <v>336</v>
      </c>
      <c r="B346" s="84">
        <v>2</v>
      </c>
      <c r="C346" s="122">
        <v>0.0010140115842427648</v>
      </c>
      <c r="D346" s="84" t="s">
        <v>4005</v>
      </c>
      <c r="E346" s="84" t="b">
        <v>0</v>
      </c>
      <c r="F346" s="84" t="b">
        <v>0</v>
      </c>
      <c r="G346" s="84" t="b">
        <v>0</v>
      </c>
    </row>
    <row r="347" spans="1:7" ht="15">
      <c r="A347" s="84" t="s">
        <v>3890</v>
      </c>
      <c r="B347" s="84">
        <v>2</v>
      </c>
      <c r="C347" s="122">
        <v>0.0010140115842427648</v>
      </c>
      <c r="D347" s="84" t="s">
        <v>4005</v>
      </c>
      <c r="E347" s="84" t="b">
        <v>1</v>
      </c>
      <c r="F347" s="84" t="b">
        <v>0</v>
      </c>
      <c r="G347" s="84" t="b">
        <v>0</v>
      </c>
    </row>
    <row r="348" spans="1:7" ht="15">
      <c r="A348" s="84" t="s">
        <v>3891</v>
      </c>
      <c r="B348" s="84">
        <v>2</v>
      </c>
      <c r="C348" s="122">
        <v>0.0010140115842427648</v>
      </c>
      <c r="D348" s="84" t="s">
        <v>4005</v>
      </c>
      <c r="E348" s="84" t="b">
        <v>0</v>
      </c>
      <c r="F348" s="84" t="b">
        <v>0</v>
      </c>
      <c r="G348" s="84" t="b">
        <v>0</v>
      </c>
    </row>
    <row r="349" spans="1:7" ht="15">
      <c r="A349" s="84" t="s">
        <v>3892</v>
      </c>
      <c r="B349" s="84">
        <v>2</v>
      </c>
      <c r="C349" s="122">
        <v>0.0010140115842427648</v>
      </c>
      <c r="D349" s="84" t="s">
        <v>4005</v>
      </c>
      <c r="E349" s="84" t="b">
        <v>0</v>
      </c>
      <c r="F349" s="84" t="b">
        <v>0</v>
      </c>
      <c r="G349" s="84" t="b">
        <v>0</v>
      </c>
    </row>
    <row r="350" spans="1:7" ht="15">
      <c r="A350" s="84" t="s">
        <v>3893</v>
      </c>
      <c r="B350" s="84">
        <v>2</v>
      </c>
      <c r="C350" s="122">
        <v>0.0010140115842427648</v>
      </c>
      <c r="D350" s="84" t="s">
        <v>4005</v>
      </c>
      <c r="E350" s="84" t="b">
        <v>0</v>
      </c>
      <c r="F350" s="84" t="b">
        <v>1</v>
      </c>
      <c r="G350" s="84" t="b">
        <v>0</v>
      </c>
    </row>
    <row r="351" spans="1:7" ht="15">
      <c r="A351" s="84" t="s">
        <v>3894</v>
      </c>
      <c r="B351" s="84">
        <v>2</v>
      </c>
      <c r="C351" s="122">
        <v>0.0010140115842427648</v>
      </c>
      <c r="D351" s="84" t="s">
        <v>4005</v>
      </c>
      <c r="E351" s="84" t="b">
        <v>0</v>
      </c>
      <c r="F351" s="84" t="b">
        <v>0</v>
      </c>
      <c r="G351" s="84" t="b">
        <v>0</v>
      </c>
    </row>
    <row r="352" spans="1:7" ht="15">
      <c r="A352" s="84" t="s">
        <v>3895</v>
      </c>
      <c r="B352" s="84">
        <v>2</v>
      </c>
      <c r="C352" s="122">
        <v>0.0010140115842427648</v>
      </c>
      <c r="D352" s="84" t="s">
        <v>4005</v>
      </c>
      <c r="E352" s="84" t="b">
        <v>0</v>
      </c>
      <c r="F352" s="84" t="b">
        <v>0</v>
      </c>
      <c r="G352" s="84" t="b">
        <v>0</v>
      </c>
    </row>
    <row r="353" spans="1:7" ht="15">
      <c r="A353" s="84" t="s">
        <v>3896</v>
      </c>
      <c r="B353" s="84">
        <v>2</v>
      </c>
      <c r="C353" s="122">
        <v>0.0010140115842427648</v>
      </c>
      <c r="D353" s="84" t="s">
        <v>4005</v>
      </c>
      <c r="E353" s="84" t="b">
        <v>0</v>
      </c>
      <c r="F353" s="84" t="b">
        <v>0</v>
      </c>
      <c r="G353" s="84" t="b">
        <v>0</v>
      </c>
    </row>
    <row r="354" spans="1:7" ht="15">
      <c r="A354" s="84" t="s">
        <v>3897</v>
      </c>
      <c r="B354" s="84">
        <v>2</v>
      </c>
      <c r="C354" s="122">
        <v>0.0010140115842427648</v>
      </c>
      <c r="D354" s="84" t="s">
        <v>4005</v>
      </c>
      <c r="E354" s="84" t="b">
        <v>0</v>
      </c>
      <c r="F354" s="84" t="b">
        <v>0</v>
      </c>
      <c r="G354" s="84" t="b">
        <v>0</v>
      </c>
    </row>
    <row r="355" spans="1:7" ht="15">
      <c r="A355" s="84" t="s">
        <v>3898</v>
      </c>
      <c r="B355" s="84">
        <v>2</v>
      </c>
      <c r="C355" s="122">
        <v>0.0010140115842427648</v>
      </c>
      <c r="D355" s="84" t="s">
        <v>4005</v>
      </c>
      <c r="E355" s="84" t="b">
        <v>1</v>
      </c>
      <c r="F355" s="84" t="b">
        <v>0</v>
      </c>
      <c r="G355" s="84" t="b">
        <v>0</v>
      </c>
    </row>
    <row r="356" spans="1:7" ht="15">
      <c r="A356" s="84" t="s">
        <v>3899</v>
      </c>
      <c r="B356" s="84">
        <v>2</v>
      </c>
      <c r="C356" s="122">
        <v>0.0010140115842427648</v>
      </c>
      <c r="D356" s="84" t="s">
        <v>4005</v>
      </c>
      <c r="E356" s="84" t="b">
        <v>0</v>
      </c>
      <c r="F356" s="84" t="b">
        <v>0</v>
      </c>
      <c r="G356" s="84" t="b">
        <v>0</v>
      </c>
    </row>
    <row r="357" spans="1:7" ht="15">
      <c r="A357" s="84" t="s">
        <v>3900</v>
      </c>
      <c r="B357" s="84">
        <v>2</v>
      </c>
      <c r="C357" s="122">
        <v>0.001148580200990186</v>
      </c>
      <c r="D357" s="84" t="s">
        <v>4005</v>
      </c>
      <c r="E357" s="84" t="b">
        <v>0</v>
      </c>
      <c r="F357" s="84" t="b">
        <v>0</v>
      </c>
      <c r="G357" s="84" t="b">
        <v>0</v>
      </c>
    </row>
    <row r="358" spans="1:7" ht="15">
      <c r="A358" s="84" t="s">
        <v>3901</v>
      </c>
      <c r="B358" s="84">
        <v>2</v>
      </c>
      <c r="C358" s="122">
        <v>0.0010140115842427648</v>
      </c>
      <c r="D358" s="84" t="s">
        <v>4005</v>
      </c>
      <c r="E358" s="84" t="b">
        <v>0</v>
      </c>
      <c r="F358" s="84" t="b">
        <v>0</v>
      </c>
      <c r="G358" s="84" t="b">
        <v>0</v>
      </c>
    </row>
    <row r="359" spans="1:7" ht="15">
      <c r="A359" s="84" t="s">
        <v>3902</v>
      </c>
      <c r="B359" s="84">
        <v>2</v>
      </c>
      <c r="C359" s="122">
        <v>0.0010140115842427648</v>
      </c>
      <c r="D359" s="84" t="s">
        <v>4005</v>
      </c>
      <c r="E359" s="84" t="b">
        <v>0</v>
      </c>
      <c r="F359" s="84" t="b">
        <v>0</v>
      </c>
      <c r="G359" s="84" t="b">
        <v>0</v>
      </c>
    </row>
    <row r="360" spans="1:7" ht="15">
      <c r="A360" s="84" t="s">
        <v>3903</v>
      </c>
      <c r="B360" s="84">
        <v>2</v>
      </c>
      <c r="C360" s="122">
        <v>0.0010140115842427648</v>
      </c>
      <c r="D360" s="84" t="s">
        <v>4005</v>
      </c>
      <c r="E360" s="84" t="b">
        <v>0</v>
      </c>
      <c r="F360" s="84" t="b">
        <v>0</v>
      </c>
      <c r="G360" s="84" t="b">
        <v>0</v>
      </c>
    </row>
    <row r="361" spans="1:7" ht="15">
      <c r="A361" s="84" t="s">
        <v>3904</v>
      </c>
      <c r="B361" s="84">
        <v>2</v>
      </c>
      <c r="C361" s="122">
        <v>0.0010140115842427648</v>
      </c>
      <c r="D361" s="84" t="s">
        <v>4005</v>
      </c>
      <c r="E361" s="84" t="b">
        <v>0</v>
      </c>
      <c r="F361" s="84" t="b">
        <v>0</v>
      </c>
      <c r="G361" s="84" t="b">
        <v>0</v>
      </c>
    </row>
    <row r="362" spans="1:7" ht="15">
      <c r="A362" s="84" t="s">
        <v>3905</v>
      </c>
      <c r="B362" s="84">
        <v>2</v>
      </c>
      <c r="C362" s="122">
        <v>0.0010140115842427648</v>
      </c>
      <c r="D362" s="84" t="s">
        <v>4005</v>
      </c>
      <c r="E362" s="84" t="b">
        <v>0</v>
      </c>
      <c r="F362" s="84" t="b">
        <v>0</v>
      </c>
      <c r="G362" s="84" t="b">
        <v>0</v>
      </c>
    </row>
    <row r="363" spans="1:7" ht="15">
      <c r="A363" s="84" t="s">
        <v>3906</v>
      </c>
      <c r="B363" s="84">
        <v>2</v>
      </c>
      <c r="C363" s="122">
        <v>0.0010140115842427648</v>
      </c>
      <c r="D363" s="84" t="s">
        <v>4005</v>
      </c>
      <c r="E363" s="84" t="b">
        <v>0</v>
      </c>
      <c r="F363" s="84" t="b">
        <v>0</v>
      </c>
      <c r="G363" s="84" t="b">
        <v>0</v>
      </c>
    </row>
    <row r="364" spans="1:7" ht="15">
      <c r="A364" s="84" t="s">
        <v>3907</v>
      </c>
      <c r="B364" s="84">
        <v>2</v>
      </c>
      <c r="C364" s="122">
        <v>0.0010140115842427648</v>
      </c>
      <c r="D364" s="84" t="s">
        <v>4005</v>
      </c>
      <c r="E364" s="84" t="b">
        <v>0</v>
      </c>
      <c r="F364" s="84" t="b">
        <v>0</v>
      </c>
      <c r="G364" s="84" t="b">
        <v>0</v>
      </c>
    </row>
    <row r="365" spans="1:7" ht="15">
      <c r="A365" s="84" t="s">
        <v>3908</v>
      </c>
      <c r="B365" s="84">
        <v>2</v>
      </c>
      <c r="C365" s="122">
        <v>0.0010140115842427648</v>
      </c>
      <c r="D365" s="84" t="s">
        <v>4005</v>
      </c>
      <c r="E365" s="84" t="b">
        <v>0</v>
      </c>
      <c r="F365" s="84" t="b">
        <v>0</v>
      </c>
      <c r="G365" s="84" t="b">
        <v>0</v>
      </c>
    </row>
    <row r="366" spans="1:7" ht="15">
      <c r="A366" s="84" t="s">
        <v>3909</v>
      </c>
      <c r="B366" s="84">
        <v>2</v>
      </c>
      <c r="C366" s="122">
        <v>0.0010140115842427648</v>
      </c>
      <c r="D366" s="84" t="s">
        <v>4005</v>
      </c>
      <c r="E366" s="84" t="b">
        <v>0</v>
      </c>
      <c r="F366" s="84" t="b">
        <v>0</v>
      </c>
      <c r="G366" s="84" t="b">
        <v>0</v>
      </c>
    </row>
    <row r="367" spans="1:7" ht="15">
      <c r="A367" s="84" t="s">
        <v>3910</v>
      </c>
      <c r="B367" s="84">
        <v>2</v>
      </c>
      <c r="C367" s="122">
        <v>0.0010140115842427648</v>
      </c>
      <c r="D367" s="84" t="s">
        <v>4005</v>
      </c>
      <c r="E367" s="84" t="b">
        <v>0</v>
      </c>
      <c r="F367" s="84" t="b">
        <v>0</v>
      </c>
      <c r="G367" s="84" t="b">
        <v>0</v>
      </c>
    </row>
    <row r="368" spans="1:7" ht="15">
      <c r="A368" s="84" t="s">
        <v>3911</v>
      </c>
      <c r="B368" s="84">
        <v>2</v>
      </c>
      <c r="C368" s="122">
        <v>0.0010140115842427648</v>
      </c>
      <c r="D368" s="84" t="s">
        <v>4005</v>
      </c>
      <c r="E368" s="84" t="b">
        <v>0</v>
      </c>
      <c r="F368" s="84" t="b">
        <v>0</v>
      </c>
      <c r="G368" s="84" t="b">
        <v>0</v>
      </c>
    </row>
    <row r="369" spans="1:7" ht="15">
      <c r="A369" s="84" t="s">
        <v>3912</v>
      </c>
      <c r="B369" s="84">
        <v>2</v>
      </c>
      <c r="C369" s="122">
        <v>0.0010140115842427648</v>
      </c>
      <c r="D369" s="84" t="s">
        <v>4005</v>
      </c>
      <c r="E369" s="84" t="b">
        <v>0</v>
      </c>
      <c r="F369" s="84" t="b">
        <v>0</v>
      </c>
      <c r="G369" s="84" t="b">
        <v>0</v>
      </c>
    </row>
    <row r="370" spans="1:7" ht="15">
      <c r="A370" s="84" t="s">
        <v>3913</v>
      </c>
      <c r="B370" s="84">
        <v>2</v>
      </c>
      <c r="C370" s="122">
        <v>0.0010140115842427648</v>
      </c>
      <c r="D370" s="84" t="s">
        <v>4005</v>
      </c>
      <c r="E370" s="84" t="b">
        <v>0</v>
      </c>
      <c r="F370" s="84" t="b">
        <v>0</v>
      </c>
      <c r="G370" s="84" t="b">
        <v>0</v>
      </c>
    </row>
    <row r="371" spans="1:7" ht="15">
      <c r="A371" s="84" t="s">
        <v>3914</v>
      </c>
      <c r="B371" s="84">
        <v>2</v>
      </c>
      <c r="C371" s="122">
        <v>0.0010140115842427648</v>
      </c>
      <c r="D371" s="84" t="s">
        <v>4005</v>
      </c>
      <c r="E371" s="84" t="b">
        <v>0</v>
      </c>
      <c r="F371" s="84" t="b">
        <v>0</v>
      </c>
      <c r="G371" s="84" t="b">
        <v>0</v>
      </c>
    </row>
    <row r="372" spans="1:7" ht="15">
      <c r="A372" s="84" t="s">
        <v>3915</v>
      </c>
      <c r="B372" s="84">
        <v>2</v>
      </c>
      <c r="C372" s="122">
        <v>0.0010140115842427648</v>
      </c>
      <c r="D372" s="84" t="s">
        <v>4005</v>
      </c>
      <c r="E372" s="84" t="b">
        <v>0</v>
      </c>
      <c r="F372" s="84" t="b">
        <v>0</v>
      </c>
      <c r="G372" s="84" t="b">
        <v>0</v>
      </c>
    </row>
    <row r="373" spans="1:7" ht="15">
      <c r="A373" s="84" t="s">
        <v>3916</v>
      </c>
      <c r="B373" s="84">
        <v>2</v>
      </c>
      <c r="C373" s="122">
        <v>0.0010140115842427648</v>
      </c>
      <c r="D373" s="84" t="s">
        <v>4005</v>
      </c>
      <c r="E373" s="84" t="b">
        <v>0</v>
      </c>
      <c r="F373" s="84" t="b">
        <v>0</v>
      </c>
      <c r="G373" s="84" t="b">
        <v>0</v>
      </c>
    </row>
    <row r="374" spans="1:7" ht="15">
      <c r="A374" s="84" t="s">
        <v>3917</v>
      </c>
      <c r="B374" s="84">
        <v>2</v>
      </c>
      <c r="C374" s="122">
        <v>0.0010140115842427648</v>
      </c>
      <c r="D374" s="84" t="s">
        <v>4005</v>
      </c>
      <c r="E374" s="84" t="b">
        <v>0</v>
      </c>
      <c r="F374" s="84" t="b">
        <v>0</v>
      </c>
      <c r="G374" s="84" t="b">
        <v>0</v>
      </c>
    </row>
    <row r="375" spans="1:7" ht="15">
      <c r="A375" s="84" t="s">
        <v>3918</v>
      </c>
      <c r="B375" s="84">
        <v>2</v>
      </c>
      <c r="C375" s="122">
        <v>0.0010140115842427648</v>
      </c>
      <c r="D375" s="84" t="s">
        <v>4005</v>
      </c>
      <c r="E375" s="84" t="b">
        <v>0</v>
      </c>
      <c r="F375" s="84" t="b">
        <v>0</v>
      </c>
      <c r="G375" s="84" t="b">
        <v>0</v>
      </c>
    </row>
    <row r="376" spans="1:7" ht="15">
      <c r="A376" s="84" t="s">
        <v>3919</v>
      </c>
      <c r="B376" s="84">
        <v>2</v>
      </c>
      <c r="C376" s="122">
        <v>0.0010140115842427648</v>
      </c>
      <c r="D376" s="84" t="s">
        <v>4005</v>
      </c>
      <c r="E376" s="84" t="b">
        <v>1</v>
      </c>
      <c r="F376" s="84" t="b">
        <v>0</v>
      </c>
      <c r="G376" s="84" t="b">
        <v>0</v>
      </c>
    </row>
    <row r="377" spans="1:7" ht="15">
      <c r="A377" s="84" t="s">
        <v>3920</v>
      </c>
      <c r="B377" s="84">
        <v>2</v>
      </c>
      <c r="C377" s="122">
        <v>0.0010140115842427648</v>
      </c>
      <c r="D377" s="84" t="s">
        <v>4005</v>
      </c>
      <c r="E377" s="84" t="b">
        <v>0</v>
      </c>
      <c r="F377" s="84" t="b">
        <v>0</v>
      </c>
      <c r="G377" s="84" t="b">
        <v>0</v>
      </c>
    </row>
    <row r="378" spans="1:7" ht="15">
      <c r="A378" s="84" t="s">
        <v>3921</v>
      </c>
      <c r="B378" s="84">
        <v>2</v>
      </c>
      <c r="C378" s="122">
        <v>0.001148580200990186</v>
      </c>
      <c r="D378" s="84" t="s">
        <v>4005</v>
      </c>
      <c r="E378" s="84" t="b">
        <v>0</v>
      </c>
      <c r="F378" s="84" t="b">
        <v>0</v>
      </c>
      <c r="G378" s="84" t="b">
        <v>0</v>
      </c>
    </row>
    <row r="379" spans="1:7" ht="15">
      <c r="A379" s="84" t="s">
        <v>3922</v>
      </c>
      <c r="B379" s="84">
        <v>2</v>
      </c>
      <c r="C379" s="122">
        <v>0.0010140115842427648</v>
      </c>
      <c r="D379" s="84" t="s">
        <v>4005</v>
      </c>
      <c r="E379" s="84" t="b">
        <v>0</v>
      </c>
      <c r="F379" s="84" t="b">
        <v>0</v>
      </c>
      <c r="G379" s="84" t="b">
        <v>0</v>
      </c>
    </row>
    <row r="380" spans="1:7" ht="15">
      <c r="A380" s="84" t="s">
        <v>3923</v>
      </c>
      <c r="B380" s="84">
        <v>2</v>
      </c>
      <c r="C380" s="122">
        <v>0.0010140115842427648</v>
      </c>
      <c r="D380" s="84" t="s">
        <v>4005</v>
      </c>
      <c r="E380" s="84" t="b">
        <v>0</v>
      </c>
      <c r="F380" s="84" t="b">
        <v>0</v>
      </c>
      <c r="G380" s="84" t="b">
        <v>0</v>
      </c>
    </row>
    <row r="381" spans="1:7" ht="15">
      <c r="A381" s="84" t="s">
        <v>3924</v>
      </c>
      <c r="B381" s="84">
        <v>2</v>
      </c>
      <c r="C381" s="122">
        <v>0.0010140115842427648</v>
      </c>
      <c r="D381" s="84" t="s">
        <v>4005</v>
      </c>
      <c r="E381" s="84" t="b">
        <v>0</v>
      </c>
      <c r="F381" s="84" t="b">
        <v>0</v>
      </c>
      <c r="G381" s="84" t="b">
        <v>0</v>
      </c>
    </row>
    <row r="382" spans="1:7" ht="15">
      <c r="A382" s="84" t="s">
        <v>3925</v>
      </c>
      <c r="B382" s="84">
        <v>2</v>
      </c>
      <c r="C382" s="122">
        <v>0.0010140115842427648</v>
      </c>
      <c r="D382" s="84" t="s">
        <v>4005</v>
      </c>
      <c r="E382" s="84" t="b">
        <v>0</v>
      </c>
      <c r="F382" s="84" t="b">
        <v>0</v>
      </c>
      <c r="G382" s="84" t="b">
        <v>0</v>
      </c>
    </row>
    <row r="383" spans="1:7" ht="15">
      <c r="A383" s="84" t="s">
        <v>3926</v>
      </c>
      <c r="B383" s="84">
        <v>2</v>
      </c>
      <c r="C383" s="122">
        <v>0.0010140115842427648</v>
      </c>
      <c r="D383" s="84" t="s">
        <v>4005</v>
      </c>
      <c r="E383" s="84" t="b">
        <v>0</v>
      </c>
      <c r="F383" s="84" t="b">
        <v>0</v>
      </c>
      <c r="G383" s="84" t="b">
        <v>0</v>
      </c>
    </row>
    <row r="384" spans="1:7" ht="15">
      <c r="A384" s="84" t="s">
        <v>337</v>
      </c>
      <c r="B384" s="84">
        <v>2</v>
      </c>
      <c r="C384" s="122">
        <v>0.0010140115842427648</v>
      </c>
      <c r="D384" s="84" t="s">
        <v>4005</v>
      </c>
      <c r="E384" s="84" t="b">
        <v>0</v>
      </c>
      <c r="F384" s="84" t="b">
        <v>0</v>
      </c>
      <c r="G384" s="84" t="b">
        <v>0</v>
      </c>
    </row>
    <row r="385" spans="1:7" ht="15">
      <c r="A385" s="84" t="s">
        <v>234</v>
      </c>
      <c r="B385" s="84">
        <v>2</v>
      </c>
      <c r="C385" s="122">
        <v>0.0010140115842427648</v>
      </c>
      <c r="D385" s="84" t="s">
        <v>4005</v>
      </c>
      <c r="E385" s="84" t="b">
        <v>0</v>
      </c>
      <c r="F385" s="84" t="b">
        <v>0</v>
      </c>
      <c r="G385" s="84" t="b">
        <v>0</v>
      </c>
    </row>
    <row r="386" spans="1:7" ht="15">
      <c r="A386" s="84" t="s">
        <v>3927</v>
      </c>
      <c r="B386" s="84">
        <v>2</v>
      </c>
      <c r="C386" s="122">
        <v>0.0010140115842427648</v>
      </c>
      <c r="D386" s="84" t="s">
        <v>4005</v>
      </c>
      <c r="E386" s="84" t="b">
        <v>0</v>
      </c>
      <c r="F386" s="84" t="b">
        <v>0</v>
      </c>
      <c r="G386" s="84" t="b">
        <v>0</v>
      </c>
    </row>
    <row r="387" spans="1:7" ht="15">
      <c r="A387" s="84" t="s">
        <v>3928</v>
      </c>
      <c r="B387" s="84">
        <v>2</v>
      </c>
      <c r="C387" s="122">
        <v>0.0010140115842427648</v>
      </c>
      <c r="D387" s="84" t="s">
        <v>4005</v>
      </c>
      <c r="E387" s="84" t="b">
        <v>0</v>
      </c>
      <c r="F387" s="84" t="b">
        <v>0</v>
      </c>
      <c r="G387" s="84" t="b">
        <v>0</v>
      </c>
    </row>
    <row r="388" spans="1:7" ht="15">
      <c r="A388" s="84" t="s">
        <v>3929</v>
      </c>
      <c r="B388" s="84">
        <v>2</v>
      </c>
      <c r="C388" s="122">
        <v>0.0010140115842427648</v>
      </c>
      <c r="D388" s="84" t="s">
        <v>4005</v>
      </c>
      <c r="E388" s="84" t="b">
        <v>0</v>
      </c>
      <c r="F388" s="84" t="b">
        <v>0</v>
      </c>
      <c r="G388" s="84" t="b">
        <v>0</v>
      </c>
    </row>
    <row r="389" spans="1:7" ht="15">
      <c r="A389" s="84" t="s">
        <v>3930</v>
      </c>
      <c r="B389" s="84">
        <v>2</v>
      </c>
      <c r="C389" s="122">
        <v>0.0010140115842427648</v>
      </c>
      <c r="D389" s="84" t="s">
        <v>4005</v>
      </c>
      <c r="E389" s="84" t="b">
        <v>0</v>
      </c>
      <c r="F389" s="84" t="b">
        <v>0</v>
      </c>
      <c r="G389" s="84" t="b">
        <v>0</v>
      </c>
    </row>
    <row r="390" spans="1:7" ht="15">
      <c r="A390" s="84" t="s">
        <v>3097</v>
      </c>
      <c r="B390" s="84">
        <v>2</v>
      </c>
      <c r="C390" s="122">
        <v>0.0010140115842427648</v>
      </c>
      <c r="D390" s="84" t="s">
        <v>4005</v>
      </c>
      <c r="E390" s="84" t="b">
        <v>0</v>
      </c>
      <c r="F390" s="84" t="b">
        <v>0</v>
      </c>
      <c r="G390" s="84" t="b">
        <v>0</v>
      </c>
    </row>
    <row r="391" spans="1:7" ht="15">
      <c r="A391" s="84" t="s">
        <v>3931</v>
      </c>
      <c r="B391" s="84">
        <v>2</v>
      </c>
      <c r="C391" s="122">
        <v>0.001148580200990186</v>
      </c>
      <c r="D391" s="84" t="s">
        <v>4005</v>
      </c>
      <c r="E391" s="84" t="b">
        <v>0</v>
      </c>
      <c r="F391" s="84" t="b">
        <v>0</v>
      </c>
      <c r="G391" s="84" t="b">
        <v>0</v>
      </c>
    </row>
    <row r="392" spans="1:7" ht="15">
      <c r="A392" s="84" t="s">
        <v>3932</v>
      </c>
      <c r="B392" s="84">
        <v>2</v>
      </c>
      <c r="C392" s="122">
        <v>0.0010140115842427648</v>
      </c>
      <c r="D392" s="84" t="s">
        <v>4005</v>
      </c>
      <c r="E392" s="84" t="b">
        <v>0</v>
      </c>
      <c r="F392" s="84" t="b">
        <v>0</v>
      </c>
      <c r="G392" s="84" t="b">
        <v>0</v>
      </c>
    </row>
    <row r="393" spans="1:7" ht="15">
      <c r="A393" s="84" t="s">
        <v>3933</v>
      </c>
      <c r="B393" s="84">
        <v>2</v>
      </c>
      <c r="C393" s="122">
        <v>0.0010140115842427648</v>
      </c>
      <c r="D393" s="84" t="s">
        <v>4005</v>
      </c>
      <c r="E393" s="84" t="b">
        <v>0</v>
      </c>
      <c r="F393" s="84" t="b">
        <v>0</v>
      </c>
      <c r="G393" s="84" t="b">
        <v>0</v>
      </c>
    </row>
    <row r="394" spans="1:7" ht="15">
      <c r="A394" s="84" t="s">
        <v>3934</v>
      </c>
      <c r="B394" s="84">
        <v>2</v>
      </c>
      <c r="C394" s="122">
        <v>0.0010140115842427648</v>
      </c>
      <c r="D394" s="84" t="s">
        <v>4005</v>
      </c>
      <c r="E394" s="84" t="b">
        <v>0</v>
      </c>
      <c r="F394" s="84" t="b">
        <v>0</v>
      </c>
      <c r="G394" s="84" t="b">
        <v>0</v>
      </c>
    </row>
    <row r="395" spans="1:7" ht="15">
      <c r="A395" s="84" t="s">
        <v>3935</v>
      </c>
      <c r="B395" s="84">
        <v>2</v>
      </c>
      <c r="C395" s="122">
        <v>0.001148580200990186</v>
      </c>
      <c r="D395" s="84" t="s">
        <v>4005</v>
      </c>
      <c r="E395" s="84" t="b">
        <v>0</v>
      </c>
      <c r="F395" s="84" t="b">
        <v>0</v>
      </c>
      <c r="G395" s="84" t="b">
        <v>0</v>
      </c>
    </row>
    <row r="396" spans="1:7" ht="15">
      <c r="A396" s="84" t="s">
        <v>3162</v>
      </c>
      <c r="B396" s="84">
        <v>2</v>
      </c>
      <c r="C396" s="122">
        <v>0.0010140115842427648</v>
      </c>
      <c r="D396" s="84" t="s">
        <v>4005</v>
      </c>
      <c r="E396" s="84" t="b">
        <v>0</v>
      </c>
      <c r="F396" s="84" t="b">
        <v>0</v>
      </c>
      <c r="G396" s="84" t="b">
        <v>0</v>
      </c>
    </row>
    <row r="397" spans="1:7" ht="15">
      <c r="A397" s="84" t="s">
        <v>3163</v>
      </c>
      <c r="B397" s="84">
        <v>2</v>
      </c>
      <c r="C397" s="122">
        <v>0.0010140115842427648</v>
      </c>
      <c r="D397" s="84" t="s">
        <v>4005</v>
      </c>
      <c r="E397" s="84" t="b">
        <v>0</v>
      </c>
      <c r="F397" s="84" t="b">
        <v>0</v>
      </c>
      <c r="G397" s="84" t="b">
        <v>0</v>
      </c>
    </row>
    <row r="398" spans="1:7" ht="15">
      <c r="A398" s="84" t="s">
        <v>3164</v>
      </c>
      <c r="B398" s="84">
        <v>2</v>
      </c>
      <c r="C398" s="122">
        <v>0.0010140115842427648</v>
      </c>
      <c r="D398" s="84" t="s">
        <v>4005</v>
      </c>
      <c r="E398" s="84" t="b">
        <v>0</v>
      </c>
      <c r="F398" s="84" t="b">
        <v>0</v>
      </c>
      <c r="G398" s="84" t="b">
        <v>0</v>
      </c>
    </row>
    <row r="399" spans="1:7" ht="15">
      <c r="A399" s="84" t="s">
        <v>3166</v>
      </c>
      <c r="B399" s="84">
        <v>2</v>
      </c>
      <c r="C399" s="122">
        <v>0.0010140115842427648</v>
      </c>
      <c r="D399" s="84" t="s">
        <v>4005</v>
      </c>
      <c r="E399" s="84" t="b">
        <v>0</v>
      </c>
      <c r="F399" s="84" t="b">
        <v>0</v>
      </c>
      <c r="G399" s="84" t="b">
        <v>0</v>
      </c>
    </row>
    <row r="400" spans="1:7" ht="15">
      <c r="A400" s="84" t="s">
        <v>3167</v>
      </c>
      <c r="B400" s="84">
        <v>2</v>
      </c>
      <c r="C400" s="122">
        <v>0.0010140115842427648</v>
      </c>
      <c r="D400" s="84" t="s">
        <v>4005</v>
      </c>
      <c r="E400" s="84" t="b">
        <v>0</v>
      </c>
      <c r="F400" s="84" t="b">
        <v>0</v>
      </c>
      <c r="G400" s="84" t="b">
        <v>0</v>
      </c>
    </row>
    <row r="401" spans="1:7" ht="15">
      <c r="A401" s="84" t="s">
        <v>3936</v>
      </c>
      <c r="B401" s="84">
        <v>2</v>
      </c>
      <c r="C401" s="122">
        <v>0.0010140115842427648</v>
      </c>
      <c r="D401" s="84" t="s">
        <v>4005</v>
      </c>
      <c r="E401" s="84" t="b">
        <v>0</v>
      </c>
      <c r="F401" s="84" t="b">
        <v>0</v>
      </c>
      <c r="G401" s="84" t="b">
        <v>0</v>
      </c>
    </row>
    <row r="402" spans="1:7" ht="15">
      <c r="A402" s="84" t="s">
        <v>3937</v>
      </c>
      <c r="B402" s="84">
        <v>2</v>
      </c>
      <c r="C402" s="122">
        <v>0.0010140115842427648</v>
      </c>
      <c r="D402" s="84" t="s">
        <v>4005</v>
      </c>
      <c r="E402" s="84" t="b">
        <v>0</v>
      </c>
      <c r="F402" s="84" t="b">
        <v>0</v>
      </c>
      <c r="G402" s="84" t="b">
        <v>0</v>
      </c>
    </row>
    <row r="403" spans="1:7" ht="15">
      <c r="A403" s="84" t="s">
        <v>3938</v>
      </c>
      <c r="B403" s="84">
        <v>2</v>
      </c>
      <c r="C403" s="122">
        <v>0.0010140115842427648</v>
      </c>
      <c r="D403" s="84" t="s">
        <v>4005</v>
      </c>
      <c r="E403" s="84" t="b">
        <v>0</v>
      </c>
      <c r="F403" s="84" t="b">
        <v>0</v>
      </c>
      <c r="G403" s="84" t="b">
        <v>0</v>
      </c>
    </row>
    <row r="404" spans="1:7" ht="15">
      <c r="A404" s="84" t="s">
        <v>3068</v>
      </c>
      <c r="B404" s="84">
        <v>2</v>
      </c>
      <c r="C404" s="122">
        <v>0.0010140115842427648</v>
      </c>
      <c r="D404" s="84" t="s">
        <v>4005</v>
      </c>
      <c r="E404" s="84" t="b">
        <v>0</v>
      </c>
      <c r="F404" s="84" t="b">
        <v>0</v>
      </c>
      <c r="G404" s="84" t="b">
        <v>0</v>
      </c>
    </row>
    <row r="405" spans="1:7" ht="15">
      <c r="A405" s="84" t="s">
        <v>3939</v>
      </c>
      <c r="B405" s="84">
        <v>2</v>
      </c>
      <c r="C405" s="122">
        <v>0.0010140115842427648</v>
      </c>
      <c r="D405" s="84" t="s">
        <v>4005</v>
      </c>
      <c r="E405" s="84" t="b">
        <v>0</v>
      </c>
      <c r="F405" s="84" t="b">
        <v>0</v>
      </c>
      <c r="G405" s="84" t="b">
        <v>0</v>
      </c>
    </row>
    <row r="406" spans="1:7" ht="15">
      <c r="A406" s="84" t="s">
        <v>3940</v>
      </c>
      <c r="B406" s="84">
        <v>2</v>
      </c>
      <c r="C406" s="122">
        <v>0.0010140115842427648</v>
      </c>
      <c r="D406" s="84" t="s">
        <v>4005</v>
      </c>
      <c r="E406" s="84" t="b">
        <v>0</v>
      </c>
      <c r="F406" s="84" t="b">
        <v>0</v>
      </c>
      <c r="G406" s="84" t="b">
        <v>0</v>
      </c>
    </row>
    <row r="407" spans="1:7" ht="15">
      <c r="A407" s="84" t="s">
        <v>3941</v>
      </c>
      <c r="B407" s="84">
        <v>2</v>
      </c>
      <c r="C407" s="122">
        <v>0.0010140115842427648</v>
      </c>
      <c r="D407" s="84" t="s">
        <v>4005</v>
      </c>
      <c r="E407" s="84" t="b">
        <v>0</v>
      </c>
      <c r="F407" s="84" t="b">
        <v>0</v>
      </c>
      <c r="G407" s="84" t="b">
        <v>0</v>
      </c>
    </row>
    <row r="408" spans="1:7" ht="15">
      <c r="A408" s="84" t="s">
        <v>3942</v>
      </c>
      <c r="B408" s="84">
        <v>2</v>
      </c>
      <c r="C408" s="122">
        <v>0.0010140115842427648</v>
      </c>
      <c r="D408" s="84" t="s">
        <v>4005</v>
      </c>
      <c r="E408" s="84" t="b">
        <v>1</v>
      </c>
      <c r="F408" s="84" t="b">
        <v>0</v>
      </c>
      <c r="G408" s="84" t="b">
        <v>0</v>
      </c>
    </row>
    <row r="409" spans="1:7" ht="15">
      <c r="A409" s="84" t="s">
        <v>3943</v>
      </c>
      <c r="B409" s="84">
        <v>2</v>
      </c>
      <c r="C409" s="122">
        <v>0.0010140115842427648</v>
      </c>
      <c r="D409" s="84" t="s">
        <v>4005</v>
      </c>
      <c r="E409" s="84" t="b">
        <v>0</v>
      </c>
      <c r="F409" s="84" t="b">
        <v>0</v>
      </c>
      <c r="G409" s="84" t="b">
        <v>0</v>
      </c>
    </row>
    <row r="410" spans="1:7" ht="15">
      <c r="A410" s="84" t="s">
        <v>3944</v>
      </c>
      <c r="B410" s="84">
        <v>2</v>
      </c>
      <c r="C410" s="122">
        <v>0.0010140115842427648</v>
      </c>
      <c r="D410" s="84" t="s">
        <v>4005</v>
      </c>
      <c r="E410" s="84" t="b">
        <v>0</v>
      </c>
      <c r="F410" s="84" t="b">
        <v>0</v>
      </c>
      <c r="G410" s="84" t="b">
        <v>0</v>
      </c>
    </row>
    <row r="411" spans="1:7" ht="15">
      <c r="A411" s="84" t="s">
        <v>3945</v>
      </c>
      <c r="B411" s="84">
        <v>2</v>
      </c>
      <c r="C411" s="122">
        <v>0.0010140115842427648</v>
      </c>
      <c r="D411" s="84" t="s">
        <v>4005</v>
      </c>
      <c r="E411" s="84" t="b">
        <v>0</v>
      </c>
      <c r="F411" s="84" t="b">
        <v>0</v>
      </c>
      <c r="G411" s="84" t="b">
        <v>0</v>
      </c>
    </row>
    <row r="412" spans="1:7" ht="15">
      <c r="A412" s="84" t="s">
        <v>3946</v>
      </c>
      <c r="B412" s="84">
        <v>2</v>
      </c>
      <c r="C412" s="122">
        <v>0.0010140115842427648</v>
      </c>
      <c r="D412" s="84" t="s">
        <v>4005</v>
      </c>
      <c r="E412" s="84" t="b">
        <v>0</v>
      </c>
      <c r="F412" s="84" t="b">
        <v>0</v>
      </c>
      <c r="G412" s="84" t="b">
        <v>0</v>
      </c>
    </row>
    <row r="413" spans="1:7" ht="15">
      <c r="A413" s="84" t="s">
        <v>3947</v>
      </c>
      <c r="B413" s="84">
        <v>2</v>
      </c>
      <c r="C413" s="122">
        <v>0.0010140115842427648</v>
      </c>
      <c r="D413" s="84" t="s">
        <v>4005</v>
      </c>
      <c r="E413" s="84" t="b">
        <v>1</v>
      </c>
      <c r="F413" s="84" t="b">
        <v>0</v>
      </c>
      <c r="G413" s="84" t="b">
        <v>0</v>
      </c>
    </row>
    <row r="414" spans="1:7" ht="15">
      <c r="A414" s="84" t="s">
        <v>3948</v>
      </c>
      <c r="B414" s="84">
        <v>2</v>
      </c>
      <c r="C414" s="122">
        <v>0.0010140115842427648</v>
      </c>
      <c r="D414" s="84" t="s">
        <v>4005</v>
      </c>
      <c r="E414" s="84" t="b">
        <v>0</v>
      </c>
      <c r="F414" s="84" t="b">
        <v>0</v>
      </c>
      <c r="G414" s="84" t="b">
        <v>0</v>
      </c>
    </row>
    <row r="415" spans="1:7" ht="15">
      <c r="A415" s="84" t="s">
        <v>3949</v>
      </c>
      <c r="B415" s="84">
        <v>2</v>
      </c>
      <c r="C415" s="122">
        <v>0.0010140115842427648</v>
      </c>
      <c r="D415" s="84" t="s">
        <v>4005</v>
      </c>
      <c r="E415" s="84" t="b">
        <v>1</v>
      </c>
      <c r="F415" s="84" t="b">
        <v>0</v>
      </c>
      <c r="G415" s="84" t="b">
        <v>0</v>
      </c>
    </row>
    <row r="416" spans="1:7" ht="15">
      <c r="A416" s="84" t="s">
        <v>3950</v>
      </c>
      <c r="B416" s="84">
        <v>2</v>
      </c>
      <c r="C416" s="122">
        <v>0.0010140115842427648</v>
      </c>
      <c r="D416" s="84" t="s">
        <v>4005</v>
      </c>
      <c r="E416" s="84" t="b">
        <v>1</v>
      </c>
      <c r="F416" s="84" t="b">
        <v>0</v>
      </c>
      <c r="G416" s="84" t="b">
        <v>0</v>
      </c>
    </row>
    <row r="417" spans="1:7" ht="15">
      <c r="A417" s="84" t="s">
        <v>3951</v>
      </c>
      <c r="B417" s="84">
        <v>2</v>
      </c>
      <c r="C417" s="122">
        <v>0.0010140115842427648</v>
      </c>
      <c r="D417" s="84" t="s">
        <v>4005</v>
      </c>
      <c r="E417" s="84" t="b">
        <v>0</v>
      </c>
      <c r="F417" s="84" t="b">
        <v>0</v>
      </c>
      <c r="G417" s="84" t="b">
        <v>0</v>
      </c>
    </row>
    <row r="418" spans="1:7" ht="15">
      <c r="A418" s="84" t="s">
        <v>3952</v>
      </c>
      <c r="B418" s="84">
        <v>2</v>
      </c>
      <c r="C418" s="122">
        <v>0.0010140115842427648</v>
      </c>
      <c r="D418" s="84" t="s">
        <v>4005</v>
      </c>
      <c r="E418" s="84" t="b">
        <v>0</v>
      </c>
      <c r="F418" s="84" t="b">
        <v>1</v>
      </c>
      <c r="G418" s="84" t="b">
        <v>0</v>
      </c>
    </row>
    <row r="419" spans="1:7" ht="15">
      <c r="A419" s="84" t="s">
        <v>3953</v>
      </c>
      <c r="B419" s="84">
        <v>2</v>
      </c>
      <c r="C419" s="122">
        <v>0.0010140115842427648</v>
      </c>
      <c r="D419" s="84" t="s">
        <v>4005</v>
      </c>
      <c r="E419" s="84" t="b">
        <v>0</v>
      </c>
      <c r="F419" s="84" t="b">
        <v>0</v>
      </c>
      <c r="G419" s="84" t="b">
        <v>0</v>
      </c>
    </row>
    <row r="420" spans="1:7" ht="15">
      <c r="A420" s="84" t="s">
        <v>3954</v>
      </c>
      <c r="B420" s="84">
        <v>2</v>
      </c>
      <c r="C420" s="122">
        <v>0.0010140115842427648</v>
      </c>
      <c r="D420" s="84" t="s">
        <v>4005</v>
      </c>
      <c r="E420" s="84" t="b">
        <v>0</v>
      </c>
      <c r="F420" s="84" t="b">
        <v>0</v>
      </c>
      <c r="G420" s="84" t="b">
        <v>0</v>
      </c>
    </row>
    <row r="421" spans="1:7" ht="15">
      <c r="A421" s="84" t="s">
        <v>3955</v>
      </c>
      <c r="B421" s="84">
        <v>2</v>
      </c>
      <c r="C421" s="122">
        <v>0.0010140115842427648</v>
      </c>
      <c r="D421" s="84" t="s">
        <v>4005</v>
      </c>
      <c r="E421" s="84" t="b">
        <v>0</v>
      </c>
      <c r="F421" s="84" t="b">
        <v>0</v>
      </c>
      <c r="G421" s="84" t="b">
        <v>0</v>
      </c>
    </row>
    <row r="422" spans="1:7" ht="15">
      <c r="A422" s="84" t="s">
        <v>3956</v>
      </c>
      <c r="B422" s="84">
        <v>2</v>
      </c>
      <c r="C422" s="122">
        <v>0.0010140115842427648</v>
      </c>
      <c r="D422" s="84" t="s">
        <v>4005</v>
      </c>
      <c r="E422" s="84" t="b">
        <v>0</v>
      </c>
      <c r="F422" s="84" t="b">
        <v>0</v>
      </c>
      <c r="G422" s="84" t="b">
        <v>0</v>
      </c>
    </row>
    <row r="423" spans="1:7" ht="15">
      <c r="A423" s="84" t="s">
        <v>3957</v>
      </c>
      <c r="B423" s="84">
        <v>2</v>
      </c>
      <c r="C423" s="122">
        <v>0.0010140115842427648</v>
      </c>
      <c r="D423" s="84" t="s">
        <v>4005</v>
      </c>
      <c r="E423" s="84" t="b">
        <v>0</v>
      </c>
      <c r="F423" s="84" t="b">
        <v>0</v>
      </c>
      <c r="G423" s="84" t="b">
        <v>0</v>
      </c>
    </row>
    <row r="424" spans="1:7" ht="15">
      <c r="A424" s="84" t="s">
        <v>3958</v>
      </c>
      <c r="B424" s="84">
        <v>2</v>
      </c>
      <c r="C424" s="122">
        <v>0.0010140115842427648</v>
      </c>
      <c r="D424" s="84" t="s">
        <v>4005</v>
      </c>
      <c r="E424" s="84" t="b">
        <v>0</v>
      </c>
      <c r="F424" s="84" t="b">
        <v>0</v>
      </c>
      <c r="G424" s="84" t="b">
        <v>0</v>
      </c>
    </row>
    <row r="425" spans="1:7" ht="15">
      <c r="A425" s="84" t="s">
        <v>3959</v>
      </c>
      <c r="B425" s="84">
        <v>2</v>
      </c>
      <c r="C425" s="122">
        <v>0.0010140115842427648</v>
      </c>
      <c r="D425" s="84" t="s">
        <v>4005</v>
      </c>
      <c r="E425" s="84" t="b">
        <v>0</v>
      </c>
      <c r="F425" s="84" t="b">
        <v>0</v>
      </c>
      <c r="G425" s="84" t="b">
        <v>0</v>
      </c>
    </row>
    <row r="426" spans="1:7" ht="15">
      <c r="A426" s="84" t="s">
        <v>3960</v>
      </c>
      <c r="B426" s="84">
        <v>2</v>
      </c>
      <c r="C426" s="122">
        <v>0.0010140115842427648</v>
      </c>
      <c r="D426" s="84" t="s">
        <v>4005</v>
      </c>
      <c r="E426" s="84" t="b">
        <v>0</v>
      </c>
      <c r="F426" s="84" t="b">
        <v>0</v>
      </c>
      <c r="G426" s="84" t="b">
        <v>0</v>
      </c>
    </row>
    <row r="427" spans="1:7" ht="15">
      <c r="A427" s="84" t="s">
        <v>3961</v>
      </c>
      <c r="B427" s="84">
        <v>2</v>
      </c>
      <c r="C427" s="122">
        <v>0.0010140115842427648</v>
      </c>
      <c r="D427" s="84" t="s">
        <v>4005</v>
      </c>
      <c r="E427" s="84" t="b">
        <v>0</v>
      </c>
      <c r="F427" s="84" t="b">
        <v>0</v>
      </c>
      <c r="G427" s="84" t="b">
        <v>0</v>
      </c>
    </row>
    <row r="428" spans="1:7" ht="15">
      <c r="A428" s="84" t="s">
        <v>3962</v>
      </c>
      <c r="B428" s="84">
        <v>2</v>
      </c>
      <c r="C428" s="122">
        <v>0.0010140115842427648</v>
      </c>
      <c r="D428" s="84" t="s">
        <v>4005</v>
      </c>
      <c r="E428" s="84" t="b">
        <v>0</v>
      </c>
      <c r="F428" s="84" t="b">
        <v>0</v>
      </c>
      <c r="G428" s="84" t="b">
        <v>0</v>
      </c>
    </row>
    <row r="429" spans="1:7" ht="15">
      <c r="A429" s="84" t="s">
        <v>3963</v>
      </c>
      <c r="B429" s="84">
        <v>2</v>
      </c>
      <c r="C429" s="122">
        <v>0.0010140115842427648</v>
      </c>
      <c r="D429" s="84" t="s">
        <v>4005</v>
      </c>
      <c r="E429" s="84" t="b">
        <v>0</v>
      </c>
      <c r="F429" s="84" t="b">
        <v>0</v>
      </c>
      <c r="G429" s="84" t="b">
        <v>0</v>
      </c>
    </row>
    <row r="430" spans="1:7" ht="15">
      <c r="A430" s="84" t="s">
        <v>3964</v>
      </c>
      <c r="B430" s="84">
        <v>2</v>
      </c>
      <c r="C430" s="122">
        <v>0.0010140115842427648</v>
      </c>
      <c r="D430" s="84" t="s">
        <v>4005</v>
      </c>
      <c r="E430" s="84" t="b">
        <v>1</v>
      </c>
      <c r="F430" s="84" t="b">
        <v>0</v>
      </c>
      <c r="G430" s="84" t="b">
        <v>0</v>
      </c>
    </row>
    <row r="431" spans="1:7" ht="15">
      <c r="A431" s="84" t="s">
        <v>3965</v>
      </c>
      <c r="B431" s="84">
        <v>2</v>
      </c>
      <c r="C431" s="122">
        <v>0.0010140115842427648</v>
      </c>
      <c r="D431" s="84" t="s">
        <v>4005</v>
      </c>
      <c r="E431" s="84" t="b">
        <v>0</v>
      </c>
      <c r="F431" s="84" t="b">
        <v>0</v>
      </c>
      <c r="G431" s="84" t="b">
        <v>0</v>
      </c>
    </row>
    <row r="432" spans="1:7" ht="15">
      <c r="A432" s="84" t="s">
        <v>3966</v>
      </c>
      <c r="B432" s="84">
        <v>2</v>
      </c>
      <c r="C432" s="122">
        <v>0.0010140115842427648</v>
      </c>
      <c r="D432" s="84" t="s">
        <v>4005</v>
      </c>
      <c r="E432" s="84" t="b">
        <v>0</v>
      </c>
      <c r="F432" s="84" t="b">
        <v>0</v>
      </c>
      <c r="G432" s="84" t="b">
        <v>0</v>
      </c>
    </row>
    <row r="433" spans="1:7" ht="15">
      <c r="A433" s="84" t="s">
        <v>3967</v>
      </c>
      <c r="B433" s="84">
        <v>2</v>
      </c>
      <c r="C433" s="122">
        <v>0.0010140115842427648</v>
      </c>
      <c r="D433" s="84" t="s">
        <v>4005</v>
      </c>
      <c r="E433" s="84" t="b">
        <v>0</v>
      </c>
      <c r="F433" s="84" t="b">
        <v>0</v>
      </c>
      <c r="G433" s="84" t="b">
        <v>0</v>
      </c>
    </row>
    <row r="434" spans="1:7" ht="15">
      <c r="A434" s="84" t="s">
        <v>3968</v>
      </c>
      <c r="B434" s="84">
        <v>2</v>
      </c>
      <c r="C434" s="122">
        <v>0.0010140115842427648</v>
      </c>
      <c r="D434" s="84" t="s">
        <v>4005</v>
      </c>
      <c r="E434" s="84" t="b">
        <v>0</v>
      </c>
      <c r="F434" s="84" t="b">
        <v>0</v>
      </c>
      <c r="G434" s="84" t="b">
        <v>0</v>
      </c>
    </row>
    <row r="435" spans="1:7" ht="15">
      <c r="A435" s="84" t="s">
        <v>3969</v>
      </c>
      <c r="B435" s="84">
        <v>2</v>
      </c>
      <c r="C435" s="122">
        <v>0.0010140115842427648</v>
      </c>
      <c r="D435" s="84" t="s">
        <v>4005</v>
      </c>
      <c r="E435" s="84" t="b">
        <v>0</v>
      </c>
      <c r="F435" s="84" t="b">
        <v>0</v>
      </c>
      <c r="G435" s="84" t="b">
        <v>0</v>
      </c>
    </row>
    <row r="436" spans="1:7" ht="15">
      <c r="A436" s="84" t="s">
        <v>3970</v>
      </c>
      <c r="B436" s="84">
        <v>2</v>
      </c>
      <c r="C436" s="122">
        <v>0.0010140115842427648</v>
      </c>
      <c r="D436" s="84" t="s">
        <v>4005</v>
      </c>
      <c r="E436" s="84" t="b">
        <v>0</v>
      </c>
      <c r="F436" s="84" t="b">
        <v>0</v>
      </c>
      <c r="G436" s="84" t="b">
        <v>0</v>
      </c>
    </row>
    <row r="437" spans="1:7" ht="15">
      <c r="A437" s="84" t="s">
        <v>3971</v>
      </c>
      <c r="B437" s="84">
        <v>2</v>
      </c>
      <c r="C437" s="122">
        <v>0.0010140115842427648</v>
      </c>
      <c r="D437" s="84" t="s">
        <v>4005</v>
      </c>
      <c r="E437" s="84" t="b">
        <v>0</v>
      </c>
      <c r="F437" s="84" t="b">
        <v>1</v>
      </c>
      <c r="G437" s="84" t="b">
        <v>0</v>
      </c>
    </row>
    <row r="438" spans="1:7" ht="15">
      <c r="A438" s="84" t="s">
        <v>3972</v>
      </c>
      <c r="B438" s="84">
        <v>2</v>
      </c>
      <c r="C438" s="122">
        <v>0.0010140115842427648</v>
      </c>
      <c r="D438" s="84" t="s">
        <v>4005</v>
      </c>
      <c r="E438" s="84" t="b">
        <v>0</v>
      </c>
      <c r="F438" s="84" t="b">
        <v>0</v>
      </c>
      <c r="G438" s="84" t="b">
        <v>0</v>
      </c>
    </row>
    <row r="439" spans="1:7" ht="15">
      <c r="A439" s="84" t="s">
        <v>3973</v>
      </c>
      <c r="B439" s="84">
        <v>2</v>
      </c>
      <c r="C439" s="122">
        <v>0.001148580200990186</v>
      </c>
      <c r="D439" s="84" t="s">
        <v>4005</v>
      </c>
      <c r="E439" s="84" t="b">
        <v>1</v>
      </c>
      <c r="F439" s="84" t="b">
        <v>0</v>
      </c>
      <c r="G439" s="84" t="b">
        <v>0</v>
      </c>
    </row>
    <row r="440" spans="1:7" ht="15">
      <c r="A440" s="84" t="s">
        <v>3974</v>
      </c>
      <c r="B440" s="84">
        <v>2</v>
      </c>
      <c r="C440" s="122">
        <v>0.001148580200990186</v>
      </c>
      <c r="D440" s="84" t="s">
        <v>4005</v>
      </c>
      <c r="E440" s="84" t="b">
        <v>0</v>
      </c>
      <c r="F440" s="84" t="b">
        <v>0</v>
      </c>
      <c r="G440" s="84" t="b">
        <v>0</v>
      </c>
    </row>
    <row r="441" spans="1:7" ht="15">
      <c r="A441" s="84" t="s">
        <v>3975</v>
      </c>
      <c r="B441" s="84">
        <v>2</v>
      </c>
      <c r="C441" s="122">
        <v>0.0010140115842427648</v>
      </c>
      <c r="D441" s="84" t="s">
        <v>4005</v>
      </c>
      <c r="E441" s="84" t="b">
        <v>0</v>
      </c>
      <c r="F441" s="84" t="b">
        <v>0</v>
      </c>
      <c r="G441" s="84" t="b">
        <v>0</v>
      </c>
    </row>
    <row r="442" spans="1:7" ht="15">
      <c r="A442" s="84" t="s">
        <v>3976</v>
      </c>
      <c r="B442" s="84">
        <v>2</v>
      </c>
      <c r="C442" s="122">
        <v>0.0010140115842427648</v>
      </c>
      <c r="D442" s="84" t="s">
        <v>4005</v>
      </c>
      <c r="E442" s="84" t="b">
        <v>0</v>
      </c>
      <c r="F442" s="84" t="b">
        <v>0</v>
      </c>
      <c r="G442" s="84" t="b">
        <v>0</v>
      </c>
    </row>
    <row r="443" spans="1:7" ht="15">
      <c r="A443" s="84" t="s">
        <v>3977</v>
      </c>
      <c r="B443" s="84">
        <v>2</v>
      </c>
      <c r="C443" s="122">
        <v>0.0010140115842427648</v>
      </c>
      <c r="D443" s="84" t="s">
        <v>4005</v>
      </c>
      <c r="E443" s="84" t="b">
        <v>0</v>
      </c>
      <c r="F443" s="84" t="b">
        <v>0</v>
      </c>
      <c r="G443" s="84" t="b">
        <v>0</v>
      </c>
    </row>
    <row r="444" spans="1:7" ht="15">
      <c r="A444" s="84" t="s">
        <v>3978</v>
      </c>
      <c r="B444" s="84">
        <v>2</v>
      </c>
      <c r="C444" s="122">
        <v>0.0010140115842427648</v>
      </c>
      <c r="D444" s="84" t="s">
        <v>4005</v>
      </c>
      <c r="E444" s="84" t="b">
        <v>0</v>
      </c>
      <c r="F444" s="84" t="b">
        <v>1</v>
      </c>
      <c r="G444" s="84" t="b">
        <v>0</v>
      </c>
    </row>
    <row r="445" spans="1:7" ht="15">
      <c r="A445" s="84" t="s">
        <v>3979</v>
      </c>
      <c r="B445" s="84">
        <v>2</v>
      </c>
      <c r="C445" s="122">
        <v>0.0010140115842427648</v>
      </c>
      <c r="D445" s="84" t="s">
        <v>4005</v>
      </c>
      <c r="E445" s="84" t="b">
        <v>0</v>
      </c>
      <c r="F445" s="84" t="b">
        <v>0</v>
      </c>
      <c r="G445" s="84" t="b">
        <v>0</v>
      </c>
    </row>
    <row r="446" spans="1:7" ht="15">
      <c r="A446" s="84" t="s">
        <v>3980</v>
      </c>
      <c r="B446" s="84">
        <v>2</v>
      </c>
      <c r="C446" s="122">
        <v>0.0010140115842427648</v>
      </c>
      <c r="D446" s="84" t="s">
        <v>4005</v>
      </c>
      <c r="E446" s="84" t="b">
        <v>0</v>
      </c>
      <c r="F446" s="84" t="b">
        <v>0</v>
      </c>
      <c r="G446" s="84" t="b">
        <v>0</v>
      </c>
    </row>
    <row r="447" spans="1:7" ht="15">
      <c r="A447" s="84" t="s">
        <v>3981</v>
      </c>
      <c r="B447" s="84">
        <v>2</v>
      </c>
      <c r="C447" s="122">
        <v>0.0010140115842427648</v>
      </c>
      <c r="D447" s="84" t="s">
        <v>4005</v>
      </c>
      <c r="E447" s="84" t="b">
        <v>0</v>
      </c>
      <c r="F447" s="84" t="b">
        <v>0</v>
      </c>
      <c r="G447" s="84" t="b">
        <v>0</v>
      </c>
    </row>
    <row r="448" spans="1:7" ht="15">
      <c r="A448" s="84" t="s">
        <v>3982</v>
      </c>
      <c r="B448" s="84">
        <v>2</v>
      </c>
      <c r="C448" s="122">
        <v>0.001148580200990186</v>
      </c>
      <c r="D448" s="84" t="s">
        <v>4005</v>
      </c>
      <c r="E448" s="84" t="b">
        <v>1</v>
      </c>
      <c r="F448" s="84" t="b">
        <v>0</v>
      </c>
      <c r="G448" s="84" t="b">
        <v>0</v>
      </c>
    </row>
    <row r="449" spans="1:7" ht="15">
      <c r="A449" s="84" t="s">
        <v>3983</v>
      </c>
      <c r="B449" s="84">
        <v>2</v>
      </c>
      <c r="C449" s="122">
        <v>0.0010140115842427648</v>
      </c>
      <c r="D449" s="84" t="s">
        <v>4005</v>
      </c>
      <c r="E449" s="84" t="b">
        <v>0</v>
      </c>
      <c r="F449" s="84" t="b">
        <v>0</v>
      </c>
      <c r="G449" s="84" t="b">
        <v>0</v>
      </c>
    </row>
    <row r="450" spans="1:7" ht="15">
      <c r="A450" s="84" t="s">
        <v>3984</v>
      </c>
      <c r="B450" s="84">
        <v>2</v>
      </c>
      <c r="C450" s="122">
        <v>0.0010140115842427648</v>
      </c>
      <c r="D450" s="84" t="s">
        <v>4005</v>
      </c>
      <c r="E450" s="84" t="b">
        <v>0</v>
      </c>
      <c r="F450" s="84" t="b">
        <v>0</v>
      </c>
      <c r="G450" s="84" t="b">
        <v>0</v>
      </c>
    </row>
    <row r="451" spans="1:7" ht="15">
      <c r="A451" s="84" t="s">
        <v>3096</v>
      </c>
      <c r="B451" s="84">
        <v>2</v>
      </c>
      <c r="C451" s="122">
        <v>0.0010140115842427648</v>
      </c>
      <c r="D451" s="84" t="s">
        <v>4005</v>
      </c>
      <c r="E451" s="84" t="b">
        <v>0</v>
      </c>
      <c r="F451" s="84" t="b">
        <v>0</v>
      </c>
      <c r="G451" s="84" t="b">
        <v>0</v>
      </c>
    </row>
    <row r="452" spans="1:7" ht="15">
      <c r="A452" s="84" t="s">
        <v>227</v>
      </c>
      <c r="B452" s="84">
        <v>2</v>
      </c>
      <c r="C452" s="122">
        <v>0.0010140115842427648</v>
      </c>
      <c r="D452" s="84" t="s">
        <v>4005</v>
      </c>
      <c r="E452" s="84" t="b">
        <v>0</v>
      </c>
      <c r="F452" s="84" t="b">
        <v>0</v>
      </c>
      <c r="G452" s="84" t="b">
        <v>0</v>
      </c>
    </row>
    <row r="453" spans="1:7" ht="15">
      <c r="A453" s="84" t="s">
        <v>3985</v>
      </c>
      <c r="B453" s="84">
        <v>2</v>
      </c>
      <c r="C453" s="122">
        <v>0.0010140115842427648</v>
      </c>
      <c r="D453" s="84" t="s">
        <v>4005</v>
      </c>
      <c r="E453" s="84" t="b">
        <v>1</v>
      </c>
      <c r="F453" s="84" t="b">
        <v>0</v>
      </c>
      <c r="G453" s="84" t="b">
        <v>0</v>
      </c>
    </row>
    <row r="454" spans="1:7" ht="15">
      <c r="A454" s="84" t="s">
        <v>3986</v>
      </c>
      <c r="B454" s="84">
        <v>2</v>
      </c>
      <c r="C454" s="122">
        <v>0.0010140115842427648</v>
      </c>
      <c r="D454" s="84" t="s">
        <v>4005</v>
      </c>
      <c r="E454" s="84" t="b">
        <v>0</v>
      </c>
      <c r="F454" s="84" t="b">
        <v>0</v>
      </c>
      <c r="G454" s="84" t="b">
        <v>0</v>
      </c>
    </row>
    <row r="455" spans="1:7" ht="15">
      <c r="A455" s="84" t="s">
        <v>3987</v>
      </c>
      <c r="B455" s="84">
        <v>2</v>
      </c>
      <c r="C455" s="122">
        <v>0.0010140115842427648</v>
      </c>
      <c r="D455" s="84" t="s">
        <v>4005</v>
      </c>
      <c r="E455" s="84" t="b">
        <v>0</v>
      </c>
      <c r="F455" s="84" t="b">
        <v>0</v>
      </c>
      <c r="G455" s="84" t="b">
        <v>0</v>
      </c>
    </row>
    <row r="456" spans="1:7" ht="15">
      <c r="A456" s="84" t="s">
        <v>3988</v>
      </c>
      <c r="B456" s="84">
        <v>2</v>
      </c>
      <c r="C456" s="122">
        <v>0.0010140115842427648</v>
      </c>
      <c r="D456" s="84" t="s">
        <v>4005</v>
      </c>
      <c r="E456" s="84" t="b">
        <v>0</v>
      </c>
      <c r="F456" s="84" t="b">
        <v>0</v>
      </c>
      <c r="G456" s="84" t="b">
        <v>0</v>
      </c>
    </row>
    <row r="457" spans="1:7" ht="15">
      <c r="A457" s="84" t="s">
        <v>3989</v>
      </c>
      <c r="B457" s="84">
        <v>2</v>
      </c>
      <c r="C457" s="122">
        <v>0.0010140115842427648</v>
      </c>
      <c r="D457" s="84" t="s">
        <v>4005</v>
      </c>
      <c r="E457" s="84" t="b">
        <v>0</v>
      </c>
      <c r="F457" s="84" t="b">
        <v>0</v>
      </c>
      <c r="G457" s="84" t="b">
        <v>0</v>
      </c>
    </row>
    <row r="458" spans="1:7" ht="15">
      <c r="A458" s="84" t="s">
        <v>3990</v>
      </c>
      <c r="B458" s="84">
        <v>2</v>
      </c>
      <c r="C458" s="122">
        <v>0.001148580200990186</v>
      </c>
      <c r="D458" s="84" t="s">
        <v>4005</v>
      </c>
      <c r="E458" s="84" t="b">
        <v>0</v>
      </c>
      <c r="F458" s="84" t="b">
        <v>0</v>
      </c>
      <c r="G458" s="84" t="b">
        <v>0</v>
      </c>
    </row>
    <row r="459" spans="1:7" ht="15">
      <c r="A459" s="84" t="s">
        <v>3991</v>
      </c>
      <c r="B459" s="84">
        <v>2</v>
      </c>
      <c r="C459" s="122">
        <v>0.0010140115842427648</v>
      </c>
      <c r="D459" s="84" t="s">
        <v>4005</v>
      </c>
      <c r="E459" s="84" t="b">
        <v>0</v>
      </c>
      <c r="F459" s="84" t="b">
        <v>0</v>
      </c>
      <c r="G459" s="84" t="b">
        <v>0</v>
      </c>
    </row>
    <row r="460" spans="1:7" ht="15">
      <c r="A460" s="84" t="s">
        <v>3992</v>
      </c>
      <c r="B460" s="84">
        <v>2</v>
      </c>
      <c r="C460" s="122">
        <v>0.0010140115842427648</v>
      </c>
      <c r="D460" s="84" t="s">
        <v>4005</v>
      </c>
      <c r="E460" s="84" t="b">
        <v>0</v>
      </c>
      <c r="F460" s="84" t="b">
        <v>0</v>
      </c>
      <c r="G460" s="84" t="b">
        <v>0</v>
      </c>
    </row>
    <row r="461" spans="1:7" ht="15">
      <c r="A461" s="84" t="s">
        <v>3993</v>
      </c>
      <c r="B461" s="84">
        <v>2</v>
      </c>
      <c r="C461" s="122">
        <v>0.0010140115842427648</v>
      </c>
      <c r="D461" s="84" t="s">
        <v>4005</v>
      </c>
      <c r="E461" s="84" t="b">
        <v>0</v>
      </c>
      <c r="F461" s="84" t="b">
        <v>0</v>
      </c>
      <c r="G461" s="84" t="b">
        <v>0</v>
      </c>
    </row>
    <row r="462" spans="1:7" ht="15">
      <c r="A462" s="84" t="s">
        <v>3994</v>
      </c>
      <c r="B462" s="84">
        <v>2</v>
      </c>
      <c r="C462" s="122">
        <v>0.0010140115842427648</v>
      </c>
      <c r="D462" s="84" t="s">
        <v>4005</v>
      </c>
      <c r="E462" s="84" t="b">
        <v>0</v>
      </c>
      <c r="F462" s="84" t="b">
        <v>0</v>
      </c>
      <c r="G462" s="84" t="b">
        <v>0</v>
      </c>
    </row>
    <row r="463" spans="1:7" ht="15">
      <c r="A463" s="84" t="s">
        <v>3995</v>
      </c>
      <c r="B463" s="84">
        <v>2</v>
      </c>
      <c r="C463" s="122">
        <v>0.0010140115842427648</v>
      </c>
      <c r="D463" s="84" t="s">
        <v>4005</v>
      </c>
      <c r="E463" s="84" t="b">
        <v>0</v>
      </c>
      <c r="F463" s="84" t="b">
        <v>0</v>
      </c>
      <c r="G463" s="84" t="b">
        <v>0</v>
      </c>
    </row>
    <row r="464" spans="1:7" ht="15">
      <c r="A464" s="84" t="s">
        <v>3996</v>
      </c>
      <c r="B464" s="84">
        <v>2</v>
      </c>
      <c r="C464" s="122">
        <v>0.0010140115842427648</v>
      </c>
      <c r="D464" s="84" t="s">
        <v>4005</v>
      </c>
      <c r="E464" s="84" t="b">
        <v>1</v>
      </c>
      <c r="F464" s="84" t="b">
        <v>0</v>
      </c>
      <c r="G464" s="84" t="b">
        <v>0</v>
      </c>
    </row>
    <row r="465" spans="1:7" ht="15">
      <c r="A465" s="84" t="s">
        <v>3997</v>
      </c>
      <c r="B465" s="84">
        <v>2</v>
      </c>
      <c r="C465" s="122">
        <v>0.0010140115842427648</v>
      </c>
      <c r="D465" s="84" t="s">
        <v>4005</v>
      </c>
      <c r="E465" s="84" t="b">
        <v>0</v>
      </c>
      <c r="F465" s="84" t="b">
        <v>0</v>
      </c>
      <c r="G465" s="84" t="b">
        <v>0</v>
      </c>
    </row>
    <row r="466" spans="1:7" ht="15">
      <c r="A466" s="84" t="s">
        <v>3998</v>
      </c>
      <c r="B466" s="84">
        <v>2</v>
      </c>
      <c r="C466" s="122">
        <v>0.0010140115842427648</v>
      </c>
      <c r="D466" s="84" t="s">
        <v>4005</v>
      </c>
      <c r="E466" s="84" t="b">
        <v>0</v>
      </c>
      <c r="F466" s="84" t="b">
        <v>0</v>
      </c>
      <c r="G466" s="84" t="b">
        <v>0</v>
      </c>
    </row>
    <row r="467" spans="1:7" ht="15">
      <c r="A467" s="84" t="s">
        <v>3999</v>
      </c>
      <c r="B467" s="84">
        <v>2</v>
      </c>
      <c r="C467" s="122">
        <v>0.0010140115842427648</v>
      </c>
      <c r="D467" s="84" t="s">
        <v>4005</v>
      </c>
      <c r="E467" s="84" t="b">
        <v>0</v>
      </c>
      <c r="F467" s="84" t="b">
        <v>0</v>
      </c>
      <c r="G467" s="84" t="b">
        <v>0</v>
      </c>
    </row>
    <row r="468" spans="1:7" ht="15">
      <c r="A468" s="84" t="s">
        <v>4000</v>
      </c>
      <c r="B468" s="84">
        <v>2</v>
      </c>
      <c r="C468" s="122">
        <v>0.001148580200990186</v>
      </c>
      <c r="D468" s="84" t="s">
        <v>4005</v>
      </c>
      <c r="E468" s="84" t="b">
        <v>0</v>
      </c>
      <c r="F468" s="84" t="b">
        <v>0</v>
      </c>
      <c r="G468" s="84" t="b">
        <v>0</v>
      </c>
    </row>
    <row r="469" spans="1:7" ht="15">
      <c r="A469" s="84" t="s">
        <v>4001</v>
      </c>
      <c r="B469" s="84">
        <v>2</v>
      </c>
      <c r="C469" s="122">
        <v>0.0010140115842427648</v>
      </c>
      <c r="D469" s="84" t="s">
        <v>4005</v>
      </c>
      <c r="E469" s="84" t="b">
        <v>0</v>
      </c>
      <c r="F469" s="84" t="b">
        <v>0</v>
      </c>
      <c r="G469" s="84" t="b">
        <v>0</v>
      </c>
    </row>
    <row r="470" spans="1:7" ht="15">
      <c r="A470" s="84" t="s">
        <v>4002</v>
      </c>
      <c r="B470" s="84">
        <v>2</v>
      </c>
      <c r="C470" s="122">
        <v>0.0010140115842427648</v>
      </c>
      <c r="D470" s="84" t="s">
        <v>4005</v>
      </c>
      <c r="E470" s="84" t="b">
        <v>0</v>
      </c>
      <c r="F470" s="84" t="b">
        <v>0</v>
      </c>
      <c r="G470" s="84" t="b">
        <v>0</v>
      </c>
    </row>
    <row r="471" spans="1:7" ht="15">
      <c r="A471" s="84" t="s">
        <v>3099</v>
      </c>
      <c r="B471" s="84">
        <v>77</v>
      </c>
      <c r="C471" s="122">
        <v>0.008243601301490228</v>
      </c>
      <c r="D471" s="84" t="s">
        <v>2968</v>
      </c>
      <c r="E471" s="84" t="b">
        <v>0</v>
      </c>
      <c r="F471" s="84" t="b">
        <v>0</v>
      </c>
      <c r="G471" s="84" t="b">
        <v>0</v>
      </c>
    </row>
    <row r="472" spans="1:7" ht="15">
      <c r="A472" s="84" t="s">
        <v>354</v>
      </c>
      <c r="B472" s="84">
        <v>73</v>
      </c>
      <c r="C472" s="122">
        <v>0.008549641140708414</v>
      </c>
      <c r="D472" s="84" t="s">
        <v>2968</v>
      </c>
      <c r="E472" s="84" t="b">
        <v>0</v>
      </c>
      <c r="F472" s="84" t="b">
        <v>0</v>
      </c>
      <c r="G472" s="84" t="b">
        <v>0</v>
      </c>
    </row>
    <row r="473" spans="1:7" ht="15">
      <c r="A473" s="84" t="s">
        <v>3116</v>
      </c>
      <c r="B473" s="84">
        <v>71</v>
      </c>
      <c r="C473" s="122">
        <v>0.009049406376131665</v>
      </c>
      <c r="D473" s="84" t="s">
        <v>2968</v>
      </c>
      <c r="E473" s="84" t="b">
        <v>0</v>
      </c>
      <c r="F473" s="84" t="b">
        <v>0</v>
      </c>
      <c r="G473" s="84" t="b">
        <v>0</v>
      </c>
    </row>
    <row r="474" spans="1:7" ht="15">
      <c r="A474" s="84" t="s">
        <v>3088</v>
      </c>
      <c r="B474" s="84">
        <v>69</v>
      </c>
      <c r="C474" s="122">
        <v>0.012692580449234854</v>
      </c>
      <c r="D474" s="84" t="s">
        <v>2968</v>
      </c>
      <c r="E474" s="84" t="b">
        <v>0</v>
      </c>
      <c r="F474" s="84" t="b">
        <v>0</v>
      </c>
      <c r="G474" s="84" t="b">
        <v>0</v>
      </c>
    </row>
    <row r="475" spans="1:7" ht="15">
      <c r="A475" s="84" t="s">
        <v>3119</v>
      </c>
      <c r="B475" s="84">
        <v>38</v>
      </c>
      <c r="C475" s="122">
        <v>0.013683139099024178</v>
      </c>
      <c r="D475" s="84" t="s">
        <v>2968</v>
      </c>
      <c r="E475" s="84" t="b">
        <v>0</v>
      </c>
      <c r="F475" s="84" t="b">
        <v>0</v>
      </c>
      <c r="G475" s="84" t="b">
        <v>0</v>
      </c>
    </row>
    <row r="476" spans="1:7" ht="15">
      <c r="A476" s="84" t="s">
        <v>3120</v>
      </c>
      <c r="B476" s="84">
        <v>33</v>
      </c>
      <c r="C476" s="122">
        <v>0.01438308834915938</v>
      </c>
      <c r="D476" s="84" t="s">
        <v>2968</v>
      </c>
      <c r="E476" s="84" t="b">
        <v>0</v>
      </c>
      <c r="F476" s="84" t="b">
        <v>0</v>
      </c>
      <c r="G476" s="84" t="b">
        <v>0</v>
      </c>
    </row>
    <row r="477" spans="1:7" ht="15">
      <c r="A477" s="84" t="s">
        <v>3102</v>
      </c>
      <c r="B477" s="84">
        <v>32</v>
      </c>
      <c r="C477" s="122">
        <v>0.013569152265435312</v>
      </c>
      <c r="D477" s="84" t="s">
        <v>2968</v>
      </c>
      <c r="E477" s="84" t="b">
        <v>0</v>
      </c>
      <c r="F477" s="84" t="b">
        <v>0</v>
      </c>
      <c r="G477" s="84" t="b">
        <v>0</v>
      </c>
    </row>
    <row r="478" spans="1:7" ht="15">
      <c r="A478" s="84" t="s">
        <v>3121</v>
      </c>
      <c r="B478" s="84">
        <v>25</v>
      </c>
      <c r="C478" s="122">
        <v>0.012897600499742125</v>
      </c>
      <c r="D478" s="84" t="s">
        <v>2968</v>
      </c>
      <c r="E478" s="84" t="b">
        <v>0</v>
      </c>
      <c r="F478" s="84" t="b">
        <v>0</v>
      </c>
      <c r="G478" s="84" t="b">
        <v>0</v>
      </c>
    </row>
    <row r="479" spans="1:7" ht="15">
      <c r="A479" s="84" t="s">
        <v>3122</v>
      </c>
      <c r="B479" s="84">
        <v>24</v>
      </c>
      <c r="C479" s="122">
        <v>0.012746298370969541</v>
      </c>
      <c r="D479" s="84" t="s">
        <v>2968</v>
      </c>
      <c r="E479" s="84" t="b">
        <v>0</v>
      </c>
      <c r="F479" s="84" t="b">
        <v>0</v>
      </c>
      <c r="G479" s="84" t="b">
        <v>0</v>
      </c>
    </row>
    <row r="480" spans="1:7" ht="15">
      <c r="A480" s="84" t="s">
        <v>3123</v>
      </c>
      <c r="B480" s="84">
        <v>23</v>
      </c>
      <c r="C480" s="122">
        <v>0.012579485665463037</v>
      </c>
      <c r="D480" s="84" t="s">
        <v>2968</v>
      </c>
      <c r="E480" s="84" t="b">
        <v>0</v>
      </c>
      <c r="F480" s="84" t="b">
        <v>0</v>
      </c>
      <c r="G480" s="84" t="b">
        <v>0</v>
      </c>
    </row>
    <row r="481" spans="1:7" ht="15">
      <c r="A481" s="84" t="s">
        <v>3612</v>
      </c>
      <c r="B481" s="84">
        <v>23</v>
      </c>
      <c r="C481" s="122">
        <v>0.012579485665463037</v>
      </c>
      <c r="D481" s="84" t="s">
        <v>2968</v>
      </c>
      <c r="E481" s="84" t="b">
        <v>0</v>
      </c>
      <c r="F481" s="84" t="b">
        <v>0</v>
      </c>
      <c r="G481" s="84" t="b">
        <v>0</v>
      </c>
    </row>
    <row r="482" spans="1:7" ht="15">
      <c r="A482" s="84" t="s">
        <v>3117</v>
      </c>
      <c r="B482" s="84">
        <v>22</v>
      </c>
      <c r="C482" s="122">
        <v>0.012396487593754469</v>
      </c>
      <c r="D482" s="84" t="s">
        <v>2968</v>
      </c>
      <c r="E482" s="84" t="b">
        <v>0</v>
      </c>
      <c r="F482" s="84" t="b">
        <v>0</v>
      </c>
      <c r="G482" s="84" t="b">
        <v>0</v>
      </c>
    </row>
    <row r="483" spans="1:7" ht="15">
      <c r="A483" s="84" t="s">
        <v>3062</v>
      </c>
      <c r="B483" s="84">
        <v>21</v>
      </c>
      <c r="C483" s="122">
        <v>0.012196567961086285</v>
      </c>
      <c r="D483" s="84" t="s">
        <v>2968</v>
      </c>
      <c r="E483" s="84" t="b">
        <v>0</v>
      </c>
      <c r="F483" s="84" t="b">
        <v>0</v>
      </c>
      <c r="G483" s="84" t="b">
        <v>0</v>
      </c>
    </row>
    <row r="484" spans="1:7" ht="15">
      <c r="A484" s="84" t="s">
        <v>3613</v>
      </c>
      <c r="B484" s="84">
        <v>21</v>
      </c>
      <c r="C484" s="122">
        <v>0.012196567961086285</v>
      </c>
      <c r="D484" s="84" t="s">
        <v>2968</v>
      </c>
      <c r="E484" s="84" t="b">
        <v>0</v>
      </c>
      <c r="F484" s="84" t="b">
        <v>0</v>
      </c>
      <c r="G484" s="84" t="b">
        <v>0</v>
      </c>
    </row>
    <row r="485" spans="1:7" ht="15">
      <c r="A485" s="84" t="s">
        <v>3611</v>
      </c>
      <c r="B485" s="84">
        <v>21</v>
      </c>
      <c r="C485" s="122">
        <v>0.012196567961086285</v>
      </c>
      <c r="D485" s="84" t="s">
        <v>2968</v>
      </c>
      <c r="E485" s="84" t="b">
        <v>0</v>
      </c>
      <c r="F485" s="84" t="b">
        <v>0</v>
      </c>
      <c r="G485" s="84" t="b">
        <v>0</v>
      </c>
    </row>
    <row r="486" spans="1:7" ht="15">
      <c r="A486" s="84" t="s">
        <v>3616</v>
      </c>
      <c r="B486" s="84">
        <v>19</v>
      </c>
      <c r="C486" s="122">
        <v>0.011742657739414096</v>
      </c>
      <c r="D486" s="84" t="s">
        <v>2968</v>
      </c>
      <c r="E486" s="84" t="b">
        <v>0</v>
      </c>
      <c r="F486" s="84" t="b">
        <v>0</v>
      </c>
      <c r="G486" s="84" t="b">
        <v>0</v>
      </c>
    </row>
    <row r="487" spans="1:7" ht="15">
      <c r="A487" s="84" t="s">
        <v>3089</v>
      </c>
      <c r="B487" s="84">
        <v>14</v>
      </c>
      <c r="C487" s="122">
        <v>0.010243536847047702</v>
      </c>
      <c r="D487" s="84" t="s">
        <v>2968</v>
      </c>
      <c r="E487" s="84" t="b">
        <v>0</v>
      </c>
      <c r="F487" s="84" t="b">
        <v>0</v>
      </c>
      <c r="G487" s="84" t="b">
        <v>0</v>
      </c>
    </row>
    <row r="488" spans="1:7" ht="15">
      <c r="A488" s="84" t="s">
        <v>3617</v>
      </c>
      <c r="B488" s="84">
        <v>13</v>
      </c>
      <c r="C488" s="122">
        <v>0.009870382536427696</v>
      </c>
      <c r="D488" s="84" t="s">
        <v>2968</v>
      </c>
      <c r="E488" s="84" t="b">
        <v>0</v>
      </c>
      <c r="F488" s="84" t="b">
        <v>0</v>
      </c>
      <c r="G488" s="84" t="b">
        <v>0</v>
      </c>
    </row>
    <row r="489" spans="1:7" ht="15">
      <c r="A489" s="84" t="s">
        <v>3131</v>
      </c>
      <c r="B489" s="84">
        <v>11</v>
      </c>
      <c r="C489" s="122">
        <v>0.009035715906820502</v>
      </c>
      <c r="D489" s="84" t="s">
        <v>2968</v>
      </c>
      <c r="E489" s="84" t="b">
        <v>0</v>
      </c>
      <c r="F489" s="84" t="b">
        <v>0</v>
      </c>
      <c r="G489" s="84" t="b">
        <v>0</v>
      </c>
    </row>
    <row r="490" spans="1:7" ht="15">
      <c r="A490" s="84" t="s">
        <v>3621</v>
      </c>
      <c r="B490" s="84">
        <v>11</v>
      </c>
      <c r="C490" s="122">
        <v>0.009035715906820502</v>
      </c>
      <c r="D490" s="84" t="s">
        <v>2968</v>
      </c>
      <c r="E490" s="84" t="b">
        <v>0</v>
      </c>
      <c r="F490" s="84" t="b">
        <v>0</v>
      </c>
      <c r="G490" s="84" t="b">
        <v>0</v>
      </c>
    </row>
    <row r="491" spans="1:7" ht="15">
      <c r="A491" s="84" t="s">
        <v>3630</v>
      </c>
      <c r="B491" s="84">
        <v>9</v>
      </c>
      <c r="C491" s="122">
        <v>0.008064967793527056</v>
      </c>
      <c r="D491" s="84" t="s">
        <v>2968</v>
      </c>
      <c r="E491" s="84" t="b">
        <v>0</v>
      </c>
      <c r="F491" s="84" t="b">
        <v>0</v>
      </c>
      <c r="G491" s="84" t="b">
        <v>0</v>
      </c>
    </row>
    <row r="492" spans="1:7" ht="15">
      <c r="A492" s="84" t="s">
        <v>3625</v>
      </c>
      <c r="B492" s="84">
        <v>9</v>
      </c>
      <c r="C492" s="122">
        <v>0.008064967793527056</v>
      </c>
      <c r="D492" s="84" t="s">
        <v>2968</v>
      </c>
      <c r="E492" s="84" t="b">
        <v>0</v>
      </c>
      <c r="F492" s="84" t="b">
        <v>0</v>
      </c>
      <c r="G492" s="84" t="b">
        <v>0</v>
      </c>
    </row>
    <row r="493" spans="1:7" ht="15">
      <c r="A493" s="84" t="s">
        <v>3626</v>
      </c>
      <c r="B493" s="84">
        <v>9</v>
      </c>
      <c r="C493" s="122">
        <v>0.008064967793527056</v>
      </c>
      <c r="D493" s="84" t="s">
        <v>2968</v>
      </c>
      <c r="E493" s="84" t="b">
        <v>0</v>
      </c>
      <c r="F493" s="84" t="b">
        <v>0</v>
      </c>
      <c r="G493" s="84" t="b">
        <v>0</v>
      </c>
    </row>
    <row r="494" spans="1:7" ht="15">
      <c r="A494" s="84" t="s">
        <v>3627</v>
      </c>
      <c r="B494" s="84">
        <v>9</v>
      </c>
      <c r="C494" s="122">
        <v>0.008064967793527056</v>
      </c>
      <c r="D494" s="84" t="s">
        <v>2968</v>
      </c>
      <c r="E494" s="84" t="b">
        <v>0</v>
      </c>
      <c r="F494" s="84" t="b">
        <v>0</v>
      </c>
      <c r="G494" s="84" t="b">
        <v>0</v>
      </c>
    </row>
    <row r="495" spans="1:7" ht="15">
      <c r="A495" s="84" t="s">
        <v>3157</v>
      </c>
      <c r="B495" s="84">
        <v>9</v>
      </c>
      <c r="C495" s="122">
        <v>0.008064967793527056</v>
      </c>
      <c r="D495" s="84" t="s">
        <v>2968</v>
      </c>
      <c r="E495" s="84" t="b">
        <v>0</v>
      </c>
      <c r="F495" s="84" t="b">
        <v>0</v>
      </c>
      <c r="G495" s="84" t="b">
        <v>0</v>
      </c>
    </row>
    <row r="496" spans="1:7" ht="15">
      <c r="A496" s="84" t="s">
        <v>3632</v>
      </c>
      <c r="B496" s="84">
        <v>8</v>
      </c>
      <c r="C496" s="122">
        <v>0.0075195202262763085</v>
      </c>
      <c r="D496" s="84" t="s">
        <v>2968</v>
      </c>
      <c r="E496" s="84" t="b">
        <v>0</v>
      </c>
      <c r="F496" s="84" t="b">
        <v>0</v>
      </c>
      <c r="G496" s="84" t="b">
        <v>0</v>
      </c>
    </row>
    <row r="497" spans="1:7" ht="15">
      <c r="A497" s="84" t="s">
        <v>3640</v>
      </c>
      <c r="B497" s="84">
        <v>8</v>
      </c>
      <c r="C497" s="122">
        <v>0.0075195202262763085</v>
      </c>
      <c r="D497" s="84" t="s">
        <v>2968</v>
      </c>
      <c r="E497" s="84" t="b">
        <v>0</v>
      </c>
      <c r="F497" s="84" t="b">
        <v>0</v>
      </c>
      <c r="G497" s="84" t="b">
        <v>0</v>
      </c>
    </row>
    <row r="498" spans="1:7" ht="15">
      <c r="A498" s="84" t="s">
        <v>3631</v>
      </c>
      <c r="B498" s="84">
        <v>8</v>
      </c>
      <c r="C498" s="122">
        <v>0.0075195202262763085</v>
      </c>
      <c r="D498" s="84" t="s">
        <v>2968</v>
      </c>
      <c r="E498" s="84" t="b">
        <v>0</v>
      </c>
      <c r="F498" s="84" t="b">
        <v>0</v>
      </c>
      <c r="G498" s="84" t="b">
        <v>0</v>
      </c>
    </row>
    <row r="499" spans="1:7" ht="15">
      <c r="A499" s="84" t="s">
        <v>3641</v>
      </c>
      <c r="B499" s="84">
        <v>8</v>
      </c>
      <c r="C499" s="122">
        <v>0.0075195202262763085</v>
      </c>
      <c r="D499" s="84" t="s">
        <v>2968</v>
      </c>
      <c r="E499" s="84" t="b">
        <v>0</v>
      </c>
      <c r="F499" s="84" t="b">
        <v>0</v>
      </c>
      <c r="G499" s="84" t="b">
        <v>0</v>
      </c>
    </row>
    <row r="500" spans="1:7" ht="15">
      <c r="A500" s="84" t="s">
        <v>3633</v>
      </c>
      <c r="B500" s="84">
        <v>8</v>
      </c>
      <c r="C500" s="122">
        <v>0.0075195202262763085</v>
      </c>
      <c r="D500" s="84" t="s">
        <v>2968</v>
      </c>
      <c r="E500" s="84" t="b">
        <v>0</v>
      </c>
      <c r="F500" s="84" t="b">
        <v>0</v>
      </c>
      <c r="G500" s="84" t="b">
        <v>0</v>
      </c>
    </row>
    <row r="501" spans="1:7" ht="15">
      <c r="A501" s="84" t="s">
        <v>3146</v>
      </c>
      <c r="B501" s="84">
        <v>8</v>
      </c>
      <c r="C501" s="122">
        <v>0.0075195202262763085</v>
      </c>
      <c r="D501" s="84" t="s">
        <v>2968</v>
      </c>
      <c r="E501" s="84" t="b">
        <v>0</v>
      </c>
      <c r="F501" s="84" t="b">
        <v>0</v>
      </c>
      <c r="G501" s="84" t="b">
        <v>0</v>
      </c>
    </row>
    <row r="502" spans="1:7" ht="15">
      <c r="A502" s="84" t="s">
        <v>3614</v>
      </c>
      <c r="B502" s="84">
        <v>8</v>
      </c>
      <c r="C502" s="122">
        <v>0.0075195202262763085</v>
      </c>
      <c r="D502" s="84" t="s">
        <v>2968</v>
      </c>
      <c r="E502" s="84" t="b">
        <v>0</v>
      </c>
      <c r="F502" s="84" t="b">
        <v>0</v>
      </c>
      <c r="G502" s="84" t="b">
        <v>0</v>
      </c>
    </row>
    <row r="503" spans="1:7" ht="15">
      <c r="A503" s="84" t="s">
        <v>3623</v>
      </c>
      <c r="B503" s="84">
        <v>7</v>
      </c>
      <c r="C503" s="122">
        <v>0.006927432493487749</v>
      </c>
      <c r="D503" s="84" t="s">
        <v>2968</v>
      </c>
      <c r="E503" s="84" t="b">
        <v>0</v>
      </c>
      <c r="F503" s="84" t="b">
        <v>0</v>
      </c>
      <c r="G503" s="84" t="b">
        <v>0</v>
      </c>
    </row>
    <row r="504" spans="1:7" ht="15">
      <c r="A504" s="84" t="s">
        <v>3655</v>
      </c>
      <c r="B504" s="84">
        <v>7</v>
      </c>
      <c r="C504" s="122">
        <v>0.006927432493487749</v>
      </c>
      <c r="D504" s="84" t="s">
        <v>2968</v>
      </c>
      <c r="E504" s="84" t="b">
        <v>0</v>
      </c>
      <c r="F504" s="84" t="b">
        <v>0</v>
      </c>
      <c r="G504" s="84" t="b">
        <v>0</v>
      </c>
    </row>
    <row r="505" spans="1:7" ht="15">
      <c r="A505" s="84" t="s">
        <v>3624</v>
      </c>
      <c r="B505" s="84">
        <v>6</v>
      </c>
      <c r="C505" s="122">
        <v>0.006281998712680495</v>
      </c>
      <c r="D505" s="84" t="s">
        <v>2968</v>
      </c>
      <c r="E505" s="84" t="b">
        <v>0</v>
      </c>
      <c r="F505" s="84" t="b">
        <v>0</v>
      </c>
      <c r="G505" s="84" t="b">
        <v>0</v>
      </c>
    </row>
    <row r="506" spans="1:7" ht="15">
      <c r="A506" s="84" t="s">
        <v>3653</v>
      </c>
      <c r="B506" s="84">
        <v>6</v>
      </c>
      <c r="C506" s="122">
        <v>0.006281998712680495</v>
      </c>
      <c r="D506" s="84" t="s">
        <v>2968</v>
      </c>
      <c r="E506" s="84" t="b">
        <v>0</v>
      </c>
      <c r="F506" s="84" t="b">
        <v>0</v>
      </c>
      <c r="G506" s="84" t="b">
        <v>0</v>
      </c>
    </row>
    <row r="507" spans="1:7" ht="15">
      <c r="A507" s="84" t="s">
        <v>3619</v>
      </c>
      <c r="B507" s="84">
        <v>6</v>
      </c>
      <c r="C507" s="122">
        <v>0.006281998712680495</v>
      </c>
      <c r="D507" s="84" t="s">
        <v>2968</v>
      </c>
      <c r="E507" s="84" t="b">
        <v>1</v>
      </c>
      <c r="F507" s="84" t="b">
        <v>0</v>
      </c>
      <c r="G507" s="84" t="b">
        <v>0</v>
      </c>
    </row>
    <row r="508" spans="1:7" ht="15">
      <c r="A508" s="84" t="s">
        <v>3651</v>
      </c>
      <c r="B508" s="84">
        <v>6</v>
      </c>
      <c r="C508" s="122">
        <v>0.006281998712680495</v>
      </c>
      <c r="D508" s="84" t="s">
        <v>2968</v>
      </c>
      <c r="E508" s="84" t="b">
        <v>1</v>
      </c>
      <c r="F508" s="84" t="b">
        <v>0</v>
      </c>
      <c r="G508" s="84" t="b">
        <v>0</v>
      </c>
    </row>
    <row r="509" spans="1:7" ht="15">
      <c r="A509" s="84" t="s">
        <v>3615</v>
      </c>
      <c r="B509" s="84">
        <v>5</v>
      </c>
      <c r="C509" s="122">
        <v>0.0059894601913969055</v>
      </c>
      <c r="D509" s="84" t="s">
        <v>2968</v>
      </c>
      <c r="E509" s="84" t="b">
        <v>0</v>
      </c>
      <c r="F509" s="84" t="b">
        <v>0</v>
      </c>
      <c r="G509" s="84" t="b">
        <v>0</v>
      </c>
    </row>
    <row r="510" spans="1:7" ht="15">
      <c r="A510" s="84" t="s">
        <v>3629</v>
      </c>
      <c r="B510" s="84">
        <v>5</v>
      </c>
      <c r="C510" s="122">
        <v>0.0059894601913969055</v>
      </c>
      <c r="D510" s="84" t="s">
        <v>2968</v>
      </c>
      <c r="E510" s="84" t="b">
        <v>0</v>
      </c>
      <c r="F510" s="84" t="b">
        <v>0</v>
      </c>
      <c r="G510" s="84" t="b">
        <v>0</v>
      </c>
    </row>
    <row r="511" spans="1:7" ht="15">
      <c r="A511" s="84" t="s">
        <v>3673</v>
      </c>
      <c r="B511" s="84">
        <v>5</v>
      </c>
      <c r="C511" s="122">
        <v>0.005574250195646878</v>
      </c>
      <c r="D511" s="84" t="s">
        <v>2968</v>
      </c>
      <c r="E511" s="84" t="b">
        <v>0</v>
      </c>
      <c r="F511" s="84" t="b">
        <v>0</v>
      </c>
      <c r="G511" s="84" t="b">
        <v>0</v>
      </c>
    </row>
    <row r="512" spans="1:7" ht="15">
      <c r="A512" s="84" t="s">
        <v>3674</v>
      </c>
      <c r="B512" s="84">
        <v>5</v>
      </c>
      <c r="C512" s="122">
        <v>0.005574250195646878</v>
      </c>
      <c r="D512" s="84" t="s">
        <v>2968</v>
      </c>
      <c r="E512" s="84" t="b">
        <v>0</v>
      </c>
      <c r="F512" s="84" t="b">
        <v>0</v>
      </c>
      <c r="G512" s="84" t="b">
        <v>0</v>
      </c>
    </row>
    <row r="513" spans="1:7" ht="15">
      <c r="A513" s="84" t="s">
        <v>3646</v>
      </c>
      <c r="B513" s="84">
        <v>5</v>
      </c>
      <c r="C513" s="122">
        <v>0.005574250195646878</v>
      </c>
      <c r="D513" s="84" t="s">
        <v>2968</v>
      </c>
      <c r="E513" s="84" t="b">
        <v>0</v>
      </c>
      <c r="F513" s="84" t="b">
        <v>0</v>
      </c>
      <c r="G513" s="84" t="b">
        <v>0</v>
      </c>
    </row>
    <row r="514" spans="1:7" ht="15">
      <c r="A514" s="84" t="s">
        <v>3638</v>
      </c>
      <c r="B514" s="84">
        <v>5</v>
      </c>
      <c r="C514" s="122">
        <v>0.005574250195646878</v>
      </c>
      <c r="D514" s="84" t="s">
        <v>2968</v>
      </c>
      <c r="E514" s="84" t="b">
        <v>0</v>
      </c>
      <c r="F514" s="84" t="b">
        <v>1</v>
      </c>
      <c r="G514" s="84" t="b">
        <v>0</v>
      </c>
    </row>
    <row r="515" spans="1:7" ht="15">
      <c r="A515" s="84" t="s">
        <v>3639</v>
      </c>
      <c r="B515" s="84">
        <v>5</v>
      </c>
      <c r="C515" s="122">
        <v>0.005574250195646878</v>
      </c>
      <c r="D515" s="84" t="s">
        <v>2968</v>
      </c>
      <c r="E515" s="84" t="b">
        <v>0</v>
      </c>
      <c r="F515" s="84" t="b">
        <v>0</v>
      </c>
      <c r="G515" s="84" t="b">
        <v>0</v>
      </c>
    </row>
    <row r="516" spans="1:7" ht="15">
      <c r="A516" s="84" t="s">
        <v>3647</v>
      </c>
      <c r="B516" s="84">
        <v>5</v>
      </c>
      <c r="C516" s="122">
        <v>0.005574250195646878</v>
      </c>
      <c r="D516" s="84" t="s">
        <v>2968</v>
      </c>
      <c r="E516" s="84" t="b">
        <v>0</v>
      </c>
      <c r="F516" s="84" t="b">
        <v>0</v>
      </c>
      <c r="G516" s="84" t="b">
        <v>0</v>
      </c>
    </row>
    <row r="517" spans="1:7" ht="15">
      <c r="A517" s="84" t="s">
        <v>3622</v>
      </c>
      <c r="B517" s="84">
        <v>5</v>
      </c>
      <c r="C517" s="122">
        <v>0.005574250195646878</v>
      </c>
      <c r="D517" s="84" t="s">
        <v>2968</v>
      </c>
      <c r="E517" s="84" t="b">
        <v>1</v>
      </c>
      <c r="F517" s="84" t="b">
        <v>0</v>
      </c>
      <c r="G517" s="84" t="b">
        <v>0</v>
      </c>
    </row>
    <row r="518" spans="1:7" ht="15">
      <c r="A518" s="84" t="s">
        <v>3657</v>
      </c>
      <c r="B518" s="84">
        <v>5</v>
      </c>
      <c r="C518" s="122">
        <v>0.005574250195646878</v>
      </c>
      <c r="D518" s="84" t="s">
        <v>2968</v>
      </c>
      <c r="E518" s="84" t="b">
        <v>0</v>
      </c>
      <c r="F518" s="84" t="b">
        <v>1</v>
      </c>
      <c r="G518" s="84" t="b">
        <v>0</v>
      </c>
    </row>
    <row r="519" spans="1:7" ht="15">
      <c r="A519" s="84" t="s">
        <v>3643</v>
      </c>
      <c r="B519" s="84">
        <v>5</v>
      </c>
      <c r="C519" s="122">
        <v>0.005574250195646878</v>
      </c>
      <c r="D519" s="84" t="s">
        <v>2968</v>
      </c>
      <c r="E519" s="84" t="b">
        <v>0</v>
      </c>
      <c r="F519" s="84" t="b">
        <v>0</v>
      </c>
      <c r="G519" s="84" t="b">
        <v>0</v>
      </c>
    </row>
    <row r="520" spans="1:7" ht="15">
      <c r="A520" s="84" t="s">
        <v>3126</v>
      </c>
      <c r="B520" s="84">
        <v>5</v>
      </c>
      <c r="C520" s="122">
        <v>0.005574250195646878</v>
      </c>
      <c r="D520" s="84" t="s">
        <v>2968</v>
      </c>
      <c r="E520" s="84" t="b">
        <v>1</v>
      </c>
      <c r="F520" s="84" t="b">
        <v>0</v>
      </c>
      <c r="G520" s="84" t="b">
        <v>0</v>
      </c>
    </row>
    <row r="521" spans="1:7" ht="15">
      <c r="A521" s="84" t="s">
        <v>3127</v>
      </c>
      <c r="B521" s="84">
        <v>5</v>
      </c>
      <c r="C521" s="122">
        <v>0.005574250195646878</v>
      </c>
      <c r="D521" s="84" t="s">
        <v>2968</v>
      </c>
      <c r="E521" s="84" t="b">
        <v>0</v>
      </c>
      <c r="F521" s="84" t="b">
        <v>0</v>
      </c>
      <c r="G521" s="84" t="b">
        <v>0</v>
      </c>
    </row>
    <row r="522" spans="1:7" ht="15">
      <c r="A522" s="84" t="s">
        <v>3675</v>
      </c>
      <c r="B522" s="84">
        <v>4</v>
      </c>
      <c r="C522" s="122">
        <v>0.004791568153117524</v>
      </c>
      <c r="D522" s="84" t="s">
        <v>2968</v>
      </c>
      <c r="E522" s="84" t="b">
        <v>0</v>
      </c>
      <c r="F522" s="84" t="b">
        <v>0</v>
      </c>
      <c r="G522" s="84" t="b">
        <v>0</v>
      </c>
    </row>
    <row r="523" spans="1:7" ht="15">
      <c r="A523" s="84" t="s">
        <v>3160</v>
      </c>
      <c r="B523" s="84">
        <v>4</v>
      </c>
      <c r="C523" s="122">
        <v>0.004791568153117524</v>
      </c>
      <c r="D523" s="84" t="s">
        <v>2968</v>
      </c>
      <c r="E523" s="84" t="b">
        <v>0</v>
      </c>
      <c r="F523" s="84" t="b">
        <v>0</v>
      </c>
      <c r="G523" s="84" t="b">
        <v>0</v>
      </c>
    </row>
    <row r="524" spans="1:7" ht="15">
      <c r="A524" s="84" t="s">
        <v>3628</v>
      </c>
      <c r="B524" s="84">
        <v>4</v>
      </c>
      <c r="C524" s="122">
        <v>0.004791568153117524</v>
      </c>
      <c r="D524" s="84" t="s">
        <v>2968</v>
      </c>
      <c r="E524" s="84" t="b">
        <v>0</v>
      </c>
      <c r="F524" s="84" t="b">
        <v>0</v>
      </c>
      <c r="G524" s="84" t="b">
        <v>0</v>
      </c>
    </row>
    <row r="525" spans="1:7" ht="15">
      <c r="A525" s="84" t="s">
        <v>3654</v>
      </c>
      <c r="B525" s="84">
        <v>4</v>
      </c>
      <c r="C525" s="122">
        <v>0.004791568153117524</v>
      </c>
      <c r="D525" s="84" t="s">
        <v>2968</v>
      </c>
      <c r="E525" s="84" t="b">
        <v>0</v>
      </c>
      <c r="F525" s="84" t="b">
        <v>0</v>
      </c>
      <c r="G525" s="84" t="b">
        <v>0</v>
      </c>
    </row>
    <row r="526" spans="1:7" ht="15">
      <c r="A526" s="84" t="s">
        <v>3687</v>
      </c>
      <c r="B526" s="84">
        <v>4</v>
      </c>
      <c r="C526" s="122">
        <v>0.004791568153117524</v>
      </c>
      <c r="D526" s="84" t="s">
        <v>2968</v>
      </c>
      <c r="E526" s="84" t="b">
        <v>0</v>
      </c>
      <c r="F526" s="84" t="b">
        <v>0</v>
      </c>
      <c r="G526" s="84" t="b">
        <v>0</v>
      </c>
    </row>
    <row r="527" spans="1:7" ht="15">
      <c r="A527" s="84" t="s">
        <v>3652</v>
      </c>
      <c r="B527" s="84">
        <v>4</v>
      </c>
      <c r="C527" s="122">
        <v>0.004791568153117524</v>
      </c>
      <c r="D527" s="84" t="s">
        <v>2968</v>
      </c>
      <c r="E527" s="84" t="b">
        <v>0</v>
      </c>
      <c r="F527" s="84" t="b">
        <v>0</v>
      </c>
      <c r="G527" s="84" t="b">
        <v>0</v>
      </c>
    </row>
    <row r="528" spans="1:7" ht="15">
      <c r="A528" s="84" t="s">
        <v>3165</v>
      </c>
      <c r="B528" s="84">
        <v>4</v>
      </c>
      <c r="C528" s="122">
        <v>0.004791568153117524</v>
      </c>
      <c r="D528" s="84" t="s">
        <v>2968</v>
      </c>
      <c r="E528" s="84" t="b">
        <v>0</v>
      </c>
      <c r="F528" s="84" t="b">
        <v>0</v>
      </c>
      <c r="G528" s="84" t="b">
        <v>0</v>
      </c>
    </row>
    <row r="529" spans="1:7" ht="15">
      <c r="A529" s="84" t="s">
        <v>3650</v>
      </c>
      <c r="B529" s="84">
        <v>4</v>
      </c>
      <c r="C529" s="122">
        <v>0.004791568153117524</v>
      </c>
      <c r="D529" s="84" t="s">
        <v>2968</v>
      </c>
      <c r="E529" s="84" t="b">
        <v>0</v>
      </c>
      <c r="F529" s="84" t="b">
        <v>0</v>
      </c>
      <c r="G529" s="84" t="b">
        <v>0</v>
      </c>
    </row>
    <row r="530" spans="1:7" ht="15">
      <c r="A530" s="84" t="s">
        <v>3656</v>
      </c>
      <c r="B530" s="84">
        <v>4</v>
      </c>
      <c r="C530" s="122">
        <v>0.004791568153117524</v>
      </c>
      <c r="D530" s="84" t="s">
        <v>2968</v>
      </c>
      <c r="E530" s="84" t="b">
        <v>0</v>
      </c>
      <c r="F530" s="84" t="b">
        <v>0</v>
      </c>
      <c r="G530" s="84" t="b">
        <v>0</v>
      </c>
    </row>
    <row r="531" spans="1:7" ht="15">
      <c r="A531" s="84" t="s">
        <v>3667</v>
      </c>
      <c r="B531" s="84">
        <v>4</v>
      </c>
      <c r="C531" s="122">
        <v>0.004791568153117524</v>
      </c>
      <c r="D531" s="84" t="s">
        <v>2968</v>
      </c>
      <c r="E531" s="84" t="b">
        <v>0</v>
      </c>
      <c r="F531" s="84" t="b">
        <v>0</v>
      </c>
      <c r="G531" s="84" t="b">
        <v>0</v>
      </c>
    </row>
    <row r="532" spans="1:7" ht="15">
      <c r="A532" s="84" t="s">
        <v>3125</v>
      </c>
      <c r="B532" s="84">
        <v>4</v>
      </c>
      <c r="C532" s="122">
        <v>0.004791568153117524</v>
      </c>
      <c r="D532" s="84" t="s">
        <v>2968</v>
      </c>
      <c r="E532" s="84" t="b">
        <v>0</v>
      </c>
      <c r="F532" s="84" t="b">
        <v>0</v>
      </c>
      <c r="G532" s="84" t="b">
        <v>0</v>
      </c>
    </row>
    <row r="533" spans="1:7" ht="15">
      <c r="A533" s="84" t="s">
        <v>3098</v>
      </c>
      <c r="B533" s="84">
        <v>3</v>
      </c>
      <c r="C533" s="122">
        <v>0.00436753214482267</v>
      </c>
      <c r="D533" s="84" t="s">
        <v>2968</v>
      </c>
      <c r="E533" s="84" t="b">
        <v>0</v>
      </c>
      <c r="F533" s="84" t="b">
        <v>0</v>
      </c>
      <c r="G533" s="84" t="b">
        <v>0</v>
      </c>
    </row>
    <row r="534" spans="1:7" ht="15">
      <c r="A534" s="84" t="s">
        <v>3637</v>
      </c>
      <c r="B534" s="84">
        <v>3</v>
      </c>
      <c r="C534" s="122">
        <v>0.003914855386324775</v>
      </c>
      <c r="D534" s="84" t="s">
        <v>2968</v>
      </c>
      <c r="E534" s="84" t="b">
        <v>0</v>
      </c>
      <c r="F534" s="84" t="b">
        <v>0</v>
      </c>
      <c r="G534" s="84" t="b">
        <v>0</v>
      </c>
    </row>
    <row r="535" spans="1:7" ht="15">
      <c r="A535" s="84" t="s">
        <v>3703</v>
      </c>
      <c r="B535" s="84">
        <v>3</v>
      </c>
      <c r="C535" s="122">
        <v>0.003914855386324775</v>
      </c>
      <c r="D535" s="84" t="s">
        <v>2968</v>
      </c>
      <c r="E535" s="84" t="b">
        <v>0</v>
      </c>
      <c r="F535" s="84" t="b">
        <v>0</v>
      </c>
      <c r="G535" s="84" t="b">
        <v>0</v>
      </c>
    </row>
    <row r="536" spans="1:7" ht="15">
      <c r="A536" s="84" t="s">
        <v>3704</v>
      </c>
      <c r="B536" s="84">
        <v>3</v>
      </c>
      <c r="C536" s="122">
        <v>0.003914855386324775</v>
      </c>
      <c r="D536" s="84" t="s">
        <v>2968</v>
      </c>
      <c r="E536" s="84" t="b">
        <v>0</v>
      </c>
      <c r="F536" s="84" t="b">
        <v>0</v>
      </c>
      <c r="G536" s="84" t="b">
        <v>0</v>
      </c>
    </row>
    <row r="537" spans="1:7" ht="15">
      <c r="A537" s="84" t="s">
        <v>3709</v>
      </c>
      <c r="B537" s="84">
        <v>3</v>
      </c>
      <c r="C537" s="122">
        <v>0.003914855386324775</v>
      </c>
      <c r="D537" s="84" t="s">
        <v>2968</v>
      </c>
      <c r="E537" s="84" t="b">
        <v>0</v>
      </c>
      <c r="F537" s="84" t="b">
        <v>0</v>
      </c>
      <c r="G537" s="84" t="b">
        <v>0</v>
      </c>
    </row>
    <row r="538" spans="1:7" ht="15">
      <c r="A538" s="84" t="s">
        <v>3710</v>
      </c>
      <c r="B538" s="84">
        <v>3</v>
      </c>
      <c r="C538" s="122">
        <v>0.003914855386324775</v>
      </c>
      <c r="D538" s="84" t="s">
        <v>2968</v>
      </c>
      <c r="E538" s="84" t="b">
        <v>0</v>
      </c>
      <c r="F538" s="84" t="b">
        <v>0</v>
      </c>
      <c r="G538" s="84" t="b">
        <v>0</v>
      </c>
    </row>
    <row r="539" spans="1:7" ht="15">
      <c r="A539" s="84" t="s">
        <v>3137</v>
      </c>
      <c r="B539" s="84">
        <v>3</v>
      </c>
      <c r="C539" s="122">
        <v>0.003914855386324775</v>
      </c>
      <c r="D539" s="84" t="s">
        <v>2968</v>
      </c>
      <c r="E539" s="84" t="b">
        <v>1</v>
      </c>
      <c r="F539" s="84" t="b">
        <v>0</v>
      </c>
      <c r="G539" s="84" t="b">
        <v>0</v>
      </c>
    </row>
    <row r="540" spans="1:7" ht="15">
      <c r="A540" s="84" t="s">
        <v>3671</v>
      </c>
      <c r="B540" s="84">
        <v>3</v>
      </c>
      <c r="C540" s="122">
        <v>0.003914855386324775</v>
      </c>
      <c r="D540" s="84" t="s">
        <v>2968</v>
      </c>
      <c r="E540" s="84" t="b">
        <v>0</v>
      </c>
      <c r="F540" s="84" t="b">
        <v>0</v>
      </c>
      <c r="G540" s="84" t="b">
        <v>0</v>
      </c>
    </row>
    <row r="541" spans="1:7" ht="15">
      <c r="A541" s="84" t="s">
        <v>3730</v>
      </c>
      <c r="B541" s="84">
        <v>3</v>
      </c>
      <c r="C541" s="122">
        <v>0.003914855386324775</v>
      </c>
      <c r="D541" s="84" t="s">
        <v>2968</v>
      </c>
      <c r="E541" s="84" t="b">
        <v>1</v>
      </c>
      <c r="F541" s="84" t="b">
        <v>0</v>
      </c>
      <c r="G541" s="84" t="b">
        <v>0</v>
      </c>
    </row>
    <row r="542" spans="1:7" ht="15">
      <c r="A542" s="84" t="s">
        <v>3690</v>
      </c>
      <c r="B542" s="84">
        <v>3</v>
      </c>
      <c r="C542" s="122">
        <v>0.003914855386324775</v>
      </c>
      <c r="D542" s="84" t="s">
        <v>2968</v>
      </c>
      <c r="E542" s="84" t="b">
        <v>0</v>
      </c>
      <c r="F542" s="84" t="b">
        <v>0</v>
      </c>
      <c r="G542" s="84" t="b">
        <v>0</v>
      </c>
    </row>
    <row r="543" spans="1:7" ht="15">
      <c r="A543" s="84" t="s">
        <v>3731</v>
      </c>
      <c r="B543" s="84">
        <v>3</v>
      </c>
      <c r="C543" s="122">
        <v>0.003914855386324775</v>
      </c>
      <c r="D543" s="84" t="s">
        <v>2968</v>
      </c>
      <c r="E543" s="84" t="b">
        <v>0</v>
      </c>
      <c r="F543" s="84" t="b">
        <v>0</v>
      </c>
      <c r="G543" s="84" t="b">
        <v>0</v>
      </c>
    </row>
    <row r="544" spans="1:7" ht="15">
      <c r="A544" s="84" t="s">
        <v>3732</v>
      </c>
      <c r="B544" s="84">
        <v>3</v>
      </c>
      <c r="C544" s="122">
        <v>0.003914855386324775</v>
      </c>
      <c r="D544" s="84" t="s">
        <v>2968</v>
      </c>
      <c r="E544" s="84" t="b">
        <v>0</v>
      </c>
      <c r="F544" s="84" t="b">
        <v>0</v>
      </c>
      <c r="G544" s="84" t="b">
        <v>0</v>
      </c>
    </row>
    <row r="545" spans="1:7" ht="15">
      <c r="A545" s="84" t="s">
        <v>3668</v>
      </c>
      <c r="B545" s="84">
        <v>3</v>
      </c>
      <c r="C545" s="122">
        <v>0.003914855386324775</v>
      </c>
      <c r="D545" s="84" t="s">
        <v>2968</v>
      </c>
      <c r="E545" s="84" t="b">
        <v>0</v>
      </c>
      <c r="F545" s="84" t="b">
        <v>0</v>
      </c>
      <c r="G545" s="84" t="b">
        <v>0</v>
      </c>
    </row>
    <row r="546" spans="1:7" ht="15">
      <c r="A546" s="84" t="s">
        <v>3636</v>
      </c>
      <c r="B546" s="84">
        <v>3</v>
      </c>
      <c r="C546" s="122">
        <v>0.003914855386324775</v>
      </c>
      <c r="D546" s="84" t="s">
        <v>2968</v>
      </c>
      <c r="E546" s="84" t="b">
        <v>0</v>
      </c>
      <c r="F546" s="84" t="b">
        <v>0</v>
      </c>
      <c r="G546" s="84" t="b">
        <v>0</v>
      </c>
    </row>
    <row r="547" spans="1:7" ht="15">
      <c r="A547" s="84" t="s">
        <v>3635</v>
      </c>
      <c r="B547" s="84">
        <v>3</v>
      </c>
      <c r="C547" s="122">
        <v>0.003914855386324775</v>
      </c>
      <c r="D547" s="84" t="s">
        <v>2968</v>
      </c>
      <c r="E547" s="84" t="b">
        <v>0</v>
      </c>
      <c r="F547" s="84" t="b">
        <v>0</v>
      </c>
      <c r="G547" s="84" t="b">
        <v>0</v>
      </c>
    </row>
    <row r="548" spans="1:7" ht="15">
      <c r="A548" s="84" t="s">
        <v>359</v>
      </c>
      <c r="B548" s="84">
        <v>3</v>
      </c>
      <c r="C548" s="122">
        <v>0.00436753214482267</v>
      </c>
      <c r="D548" s="84" t="s">
        <v>2968</v>
      </c>
      <c r="E548" s="84" t="b">
        <v>0</v>
      </c>
      <c r="F548" s="84" t="b">
        <v>0</v>
      </c>
      <c r="G548" s="84" t="b">
        <v>0</v>
      </c>
    </row>
    <row r="549" spans="1:7" ht="15">
      <c r="A549" s="84" t="s">
        <v>357</v>
      </c>
      <c r="B549" s="84">
        <v>3</v>
      </c>
      <c r="C549" s="122">
        <v>0.003914855386324775</v>
      </c>
      <c r="D549" s="84" t="s">
        <v>2968</v>
      </c>
      <c r="E549" s="84" t="b">
        <v>0</v>
      </c>
      <c r="F549" s="84" t="b">
        <v>0</v>
      </c>
      <c r="G549" s="84" t="b">
        <v>0</v>
      </c>
    </row>
    <row r="550" spans="1:7" ht="15">
      <c r="A550" s="84" t="s">
        <v>3702</v>
      </c>
      <c r="B550" s="84">
        <v>3</v>
      </c>
      <c r="C550" s="122">
        <v>0.003914855386324775</v>
      </c>
      <c r="D550" s="84" t="s">
        <v>2968</v>
      </c>
      <c r="E550" s="84" t="b">
        <v>0</v>
      </c>
      <c r="F550" s="84" t="b">
        <v>0</v>
      </c>
      <c r="G550" s="84" t="b">
        <v>0</v>
      </c>
    </row>
    <row r="551" spans="1:7" ht="15">
      <c r="A551" s="84" t="s">
        <v>3148</v>
      </c>
      <c r="B551" s="84">
        <v>3</v>
      </c>
      <c r="C551" s="122">
        <v>0.003914855386324775</v>
      </c>
      <c r="D551" s="84" t="s">
        <v>2968</v>
      </c>
      <c r="E551" s="84" t="b">
        <v>0</v>
      </c>
      <c r="F551" s="84" t="b">
        <v>0</v>
      </c>
      <c r="G551" s="84" t="b">
        <v>0</v>
      </c>
    </row>
    <row r="552" spans="1:7" ht="15">
      <c r="A552" s="84" t="s">
        <v>3682</v>
      </c>
      <c r="B552" s="84">
        <v>3</v>
      </c>
      <c r="C552" s="122">
        <v>0.00436753214482267</v>
      </c>
      <c r="D552" s="84" t="s">
        <v>2968</v>
      </c>
      <c r="E552" s="84" t="b">
        <v>0</v>
      </c>
      <c r="F552" s="84" t="b">
        <v>0</v>
      </c>
      <c r="G552" s="84" t="b">
        <v>0</v>
      </c>
    </row>
    <row r="553" spans="1:7" ht="15">
      <c r="A553" s="84" t="s">
        <v>355</v>
      </c>
      <c r="B553" s="84">
        <v>2</v>
      </c>
      <c r="C553" s="122">
        <v>0.002911688096548447</v>
      </c>
      <c r="D553" s="84" t="s">
        <v>2968</v>
      </c>
      <c r="E553" s="84" t="b">
        <v>0</v>
      </c>
      <c r="F553" s="84" t="b">
        <v>0</v>
      </c>
      <c r="G553" s="84" t="b">
        <v>0</v>
      </c>
    </row>
    <row r="554" spans="1:7" ht="15">
      <c r="A554" s="84" t="s">
        <v>377</v>
      </c>
      <c r="B554" s="84">
        <v>2</v>
      </c>
      <c r="C554" s="122">
        <v>0.002911688096548447</v>
      </c>
      <c r="D554" s="84" t="s">
        <v>2968</v>
      </c>
      <c r="E554" s="84" t="b">
        <v>0</v>
      </c>
      <c r="F554" s="84" t="b">
        <v>0</v>
      </c>
      <c r="G554" s="84" t="b">
        <v>0</v>
      </c>
    </row>
    <row r="555" spans="1:7" ht="15">
      <c r="A555" s="84" t="s">
        <v>3733</v>
      </c>
      <c r="B555" s="84">
        <v>2</v>
      </c>
      <c r="C555" s="122">
        <v>0.002911688096548447</v>
      </c>
      <c r="D555" s="84" t="s">
        <v>2968</v>
      </c>
      <c r="E555" s="84" t="b">
        <v>0</v>
      </c>
      <c r="F555" s="84" t="b">
        <v>1</v>
      </c>
      <c r="G555" s="84" t="b">
        <v>0</v>
      </c>
    </row>
    <row r="556" spans="1:7" ht="15">
      <c r="A556" s="84" t="s">
        <v>3737</v>
      </c>
      <c r="B556" s="84">
        <v>2</v>
      </c>
      <c r="C556" s="122">
        <v>0.002911688096548447</v>
      </c>
      <c r="D556" s="84" t="s">
        <v>2968</v>
      </c>
      <c r="E556" s="84" t="b">
        <v>0</v>
      </c>
      <c r="F556" s="84" t="b">
        <v>0</v>
      </c>
      <c r="G556" s="84" t="b">
        <v>0</v>
      </c>
    </row>
    <row r="557" spans="1:7" ht="15">
      <c r="A557" s="84" t="s">
        <v>3738</v>
      </c>
      <c r="B557" s="84">
        <v>2</v>
      </c>
      <c r="C557" s="122">
        <v>0.002911688096548447</v>
      </c>
      <c r="D557" s="84" t="s">
        <v>2968</v>
      </c>
      <c r="E557" s="84" t="b">
        <v>0</v>
      </c>
      <c r="F557" s="84" t="b">
        <v>0</v>
      </c>
      <c r="G557" s="84" t="b">
        <v>0</v>
      </c>
    </row>
    <row r="558" spans="1:7" ht="15">
      <c r="A558" s="84" t="s">
        <v>3691</v>
      </c>
      <c r="B558" s="84">
        <v>2</v>
      </c>
      <c r="C558" s="122">
        <v>0.002911688096548447</v>
      </c>
      <c r="D558" s="84" t="s">
        <v>2968</v>
      </c>
      <c r="E558" s="84" t="b">
        <v>0</v>
      </c>
      <c r="F558" s="84" t="b">
        <v>0</v>
      </c>
      <c r="G558" s="84" t="b">
        <v>0</v>
      </c>
    </row>
    <row r="559" spans="1:7" ht="15">
      <c r="A559" s="84" t="s">
        <v>3711</v>
      </c>
      <c r="B559" s="84">
        <v>2</v>
      </c>
      <c r="C559" s="122">
        <v>0.002911688096548447</v>
      </c>
      <c r="D559" s="84" t="s">
        <v>2968</v>
      </c>
      <c r="E559" s="84" t="b">
        <v>0</v>
      </c>
      <c r="F559" s="84" t="b">
        <v>0</v>
      </c>
      <c r="G559" s="84" t="b">
        <v>0</v>
      </c>
    </row>
    <row r="560" spans="1:7" ht="15">
      <c r="A560" s="84" t="s">
        <v>3645</v>
      </c>
      <c r="B560" s="84">
        <v>2</v>
      </c>
      <c r="C560" s="122">
        <v>0.002911688096548447</v>
      </c>
      <c r="D560" s="84" t="s">
        <v>2968</v>
      </c>
      <c r="E560" s="84" t="b">
        <v>0</v>
      </c>
      <c r="F560" s="84" t="b">
        <v>0</v>
      </c>
      <c r="G560" s="84" t="b">
        <v>0</v>
      </c>
    </row>
    <row r="561" spans="1:7" ht="15">
      <c r="A561" s="84" t="s">
        <v>3153</v>
      </c>
      <c r="B561" s="84">
        <v>2</v>
      </c>
      <c r="C561" s="122">
        <v>0.002911688096548447</v>
      </c>
      <c r="D561" s="84" t="s">
        <v>2968</v>
      </c>
      <c r="E561" s="84" t="b">
        <v>0</v>
      </c>
      <c r="F561" s="84" t="b">
        <v>0</v>
      </c>
      <c r="G561" s="84" t="b">
        <v>0</v>
      </c>
    </row>
    <row r="562" spans="1:7" ht="15">
      <c r="A562" s="84" t="s">
        <v>3705</v>
      </c>
      <c r="B562" s="84">
        <v>2</v>
      </c>
      <c r="C562" s="122">
        <v>0.002911688096548447</v>
      </c>
      <c r="D562" s="84" t="s">
        <v>2968</v>
      </c>
      <c r="E562" s="84" t="b">
        <v>0</v>
      </c>
      <c r="F562" s="84" t="b">
        <v>0</v>
      </c>
      <c r="G562" s="84" t="b">
        <v>0</v>
      </c>
    </row>
    <row r="563" spans="1:7" ht="15">
      <c r="A563" s="84" t="s">
        <v>3644</v>
      </c>
      <c r="B563" s="84">
        <v>2</v>
      </c>
      <c r="C563" s="122">
        <v>0.002911688096548447</v>
      </c>
      <c r="D563" s="84" t="s">
        <v>2968</v>
      </c>
      <c r="E563" s="84" t="b">
        <v>0</v>
      </c>
      <c r="F563" s="84" t="b">
        <v>0</v>
      </c>
      <c r="G563" s="84" t="b">
        <v>0</v>
      </c>
    </row>
    <row r="564" spans="1:7" ht="15">
      <c r="A564" s="84" t="s">
        <v>3685</v>
      </c>
      <c r="B564" s="84">
        <v>2</v>
      </c>
      <c r="C564" s="122">
        <v>0.002911688096548447</v>
      </c>
      <c r="D564" s="84" t="s">
        <v>2968</v>
      </c>
      <c r="E564" s="84" t="b">
        <v>0</v>
      </c>
      <c r="F564" s="84" t="b">
        <v>0</v>
      </c>
      <c r="G564" s="84" t="b">
        <v>0</v>
      </c>
    </row>
    <row r="565" spans="1:7" ht="15">
      <c r="A565" s="84" t="s">
        <v>3780</v>
      </c>
      <c r="B565" s="84">
        <v>2</v>
      </c>
      <c r="C565" s="122">
        <v>0.002911688096548447</v>
      </c>
      <c r="D565" s="84" t="s">
        <v>2968</v>
      </c>
      <c r="E565" s="84" t="b">
        <v>0</v>
      </c>
      <c r="F565" s="84" t="b">
        <v>0</v>
      </c>
      <c r="G565" s="84" t="b">
        <v>0</v>
      </c>
    </row>
    <row r="566" spans="1:7" ht="15">
      <c r="A566" s="84" t="s">
        <v>3669</v>
      </c>
      <c r="B566" s="84">
        <v>2</v>
      </c>
      <c r="C566" s="122">
        <v>0.002911688096548447</v>
      </c>
      <c r="D566" s="84" t="s">
        <v>2968</v>
      </c>
      <c r="E566" s="84" t="b">
        <v>0</v>
      </c>
      <c r="F566" s="84" t="b">
        <v>0</v>
      </c>
      <c r="G566" s="84" t="b">
        <v>0</v>
      </c>
    </row>
    <row r="567" spans="1:7" ht="15">
      <c r="A567" s="84" t="s">
        <v>3686</v>
      </c>
      <c r="B567" s="84">
        <v>2</v>
      </c>
      <c r="C567" s="122">
        <v>0.002911688096548447</v>
      </c>
      <c r="D567" s="84" t="s">
        <v>2968</v>
      </c>
      <c r="E567" s="84" t="b">
        <v>0</v>
      </c>
      <c r="F567" s="84" t="b">
        <v>0</v>
      </c>
      <c r="G567" s="84" t="b">
        <v>0</v>
      </c>
    </row>
    <row r="568" spans="1:7" ht="15">
      <c r="A568" s="84" t="s">
        <v>3777</v>
      </c>
      <c r="B568" s="84">
        <v>2</v>
      </c>
      <c r="C568" s="122">
        <v>0.002911688096548447</v>
      </c>
      <c r="D568" s="84" t="s">
        <v>2968</v>
      </c>
      <c r="E568" s="84" t="b">
        <v>0</v>
      </c>
      <c r="F568" s="84" t="b">
        <v>0</v>
      </c>
      <c r="G568" s="84" t="b">
        <v>0</v>
      </c>
    </row>
    <row r="569" spans="1:7" ht="15">
      <c r="A569" s="84" t="s">
        <v>3778</v>
      </c>
      <c r="B569" s="84">
        <v>2</v>
      </c>
      <c r="C569" s="122">
        <v>0.002911688096548447</v>
      </c>
      <c r="D569" s="84" t="s">
        <v>2968</v>
      </c>
      <c r="E569" s="84" t="b">
        <v>0</v>
      </c>
      <c r="F569" s="84" t="b">
        <v>0</v>
      </c>
      <c r="G569" s="84" t="b">
        <v>0</v>
      </c>
    </row>
    <row r="570" spans="1:7" ht="15">
      <c r="A570" s="84" t="s">
        <v>3139</v>
      </c>
      <c r="B570" s="84">
        <v>2</v>
      </c>
      <c r="C570" s="122">
        <v>0.002911688096548447</v>
      </c>
      <c r="D570" s="84" t="s">
        <v>2968</v>
      </c>
      <c r="E570" s="84" t="b">
        <v>0</v>
      </c>
      <c r="F570" s="84" t="b">
        <v>0</v>
      </c>
      <c r="G570" s="84" t="b">
        <v>0</v>
      </c>
    </row>
    <row r="571" spans="1:7" ht="15">
      <c r="A571" s="84" t="s">
        <v>3779</v>
      </c>
      <c r="B571" s="84">
        <v>2</v>
      </c>
      <c r="C571" s="122">
        <v>0.002911688096548447</v>
      </c>
      <c r="D571" s="84" t="s">
        <v>2968</v>
      </c>
      <c r="E571" s="84" t="b">
        <v>0</v>
      </c>
      <c r="F571" s="84" t="b">
        <v>0</v>
      </c>
      <c r="G571" s="84" t="b">
        <v>0</v>
      </c>
    </row>
    <row r="572" spans="1:7" ht="15">
      <c r="A572" s="84" t="s">
        <v>3729</v>
      </c>
      <c r="B572" s="84">
        <v>2</v>
      </c>
      <c r="C572" s="122">
        <v>0.002911688096548447</v>
      </c>
      <c r="D572" s="84" t="s">
        <v>2968</v>
      </c>
      <c r="E572" s="84" t="b">
        <v>0</v>
      </c>
      <c r="F572" s="84" t="b">
        <v>0</v>
      </c>
      <c r="G572" s="84" t="b">
        <v>0</v>
      </c>
    </row>
    <row r="573" spans="1:7" ht="15">
      <c r="A573" s="84" t="s">
        <v>3739</v>
      </c>
      <c r="B573" s="84">
        <v>2</v>
      </c>
      <c r="C573" s="122">
        <v>0.003427592116538132</v>
      </c>
      <c r="D573" s="84" t="s">
        <v>2968</v>
      </c>
      <c r="E573" s="84" t="b">
        <v>0</v>
      </c>
      <c r="F573" s="84" t="b">
        <v>0</v>
      </c>
      <c r="G573" s="84" t="b">
        <v>0</v>
      </c>
    </row>
    <row r="574" spans="1:7" ht="15">
      <c r="A574" s="84" t="s">
        <v>3873</v>
      </c>
      <c r="B574" s="84">
        <v>2</v>
      </c>
      <c r="C574" s="122">
        <v>0.002911688096548447</v>
      </c>
      <c r="D574" s="84" t="s">
        <v>2968</v>
      </c>
      <c r="E574" s="84" t="b">
        <v>0</v>
      </c>
      <c r="F574" s="84" t="b">
        <v>0</v>
      </c>
      <c r="G574" s="84" t="b">
        <v>0</v>
      </c>
    </row>
    <row r="575" spans="1:7" ht="15">
      <c r="A575" s="84" t="s">
        <v>3816</v>
      </c>
      <c r="B575" s="84">
        <v>2</v>
      </c>
      <c r="C575" s="122">
        <v>0.002911688096548447</v>
      </c>
      <c r="D575" s="84" t="s">
        <v>2968</v>
      </c>
      <c r="E575" s="84" t="b">
        <v>0</v>
      </c>
      <c r="F575" s="84" t="b">
        <v>0</v>
      </c>
      <c r="G575" s="84" t="b">
        <v>0</v>
      </c>
    </row>
    <row r="576" spans="1:7" ht="15">
      <c r="A576" s="84" t="s">
        <v>3649</v>
      </c>
      <c r="B576" s="84">
        <v>2</v>
      </c>
      <c r="C576" s="122">
        <v>0.002911688096548447</v>
      </c>
      <c r="D576" s="84" t="s">
        <v>2968</v>
      </c>
      <c r="E576" s="84" t="b">
        <v>0</v>
      </c>
      <c r="F576" s="84" t="b">
        <v>0</v>
      </c>
      <c r="G576" s="84" t="b">
        <v>0</v>
      </c>
    </row>
    <row r="577" spans="1:7" ht="15">
      <c r="A577" s="84" t="s">
        <v>3767</v>
      </c>
      <c r="B577" s="84">
        <v>2</v>
      </c>
      <c r="C577" s="122">
        <v>0.002911688096548447</v>
      </c>
      <c r="D577" s="84" t="s">
        <v>2968</v>
      </c>
      <c r="E577" s="84" t="b">
        <v>0</v>
      </c>
      <c r="F577" s="84" t="b">
        <v>0</v>
      </c>
      <c r="G577" s="84" t="b">
        <v>0</v>
      </c>
    </row>
    <row r="578" spans="1:7" ht="15">
      <c r="A578" s="84" t="s">
        <v>3620</v>
      </c>
      <c r="B578" s="84">
        <v>2</v>
      </c>
      <c r="C578" s="122">
        <v>0.002911688096548447</v>
      </c>
      <c r="D578" s="84" t="s">
        <v>2968</v>
      </c>
      <c r="E578" s="84" t="b">
        <v>0</v>
      </c>
      <c r="F578" s="84" t="b">
        <v>0</v>
      </c>
      <c r="G578" s="84" t="b">
        <v>0</v>
      </c>
    </row>
    <row r="579" spans="1:7" ht="15">
      <c r="A579" s="84" t="s">
        <v>3618</v>
      </c>
      <c r="B579" s="84">
        <v>2</v>
      </c>
      <c r="C579" s="122">
        <v>0.002911688096548447</v>
      </c>
      <c r="D579" s="84" t="s">
        <v>2968</v>
      </c>
      <c r="E579" s="84" t="b">
        <v>0</v>
      </c>
      <c r="F579" s="84" t="b">
        <v>0</v>
      </c>
      <c r="G579" s="84" t="b">
        <v>0</v>
      </c>
    </row>
    <row r="580" spans="1:7" ht="15">
      <c r="A580" s="84" t="s">
        <v>3696</v>
      </c>
      <c r="B580" s="84">
        <v>2</v>
      </c>
      <c r="C580" s="122">
        <v>0.002911688096548447</v>
      </c>
      <c r="D580" s="84" t="s">
        <v>2968</v>
      </c>
      <c r="E580" s="84" t="b">
        <v>0</v>
      </c>
      <c r="F580" s="84" t="b">
        <v>1</v>
      </c>
      <c r="G580" s="84" t="b">
        <v>0</v>
      </c>
    </row>
    <row r="581" spans="1:7" ht="15">
      <c r="A581" s="84" t="s">
        <v>3971</v>
      </c>
      <c r="B581" s="84">
        <v>2</v>
      </c>
      <c r="C581" s="122">
        <v>0.002911688096548447</v>
      </c>
      <c r="D581" s="84" t="s">
        <v>2968</v>
      </c>
      <c r="E581" s="84" t="b">
        <v>0</v>
      </c>
      <c r="F581" s="84" t="b">
        <v>1</v>
      </c>
      <c r="G581" s="84" t="b">
        <v>0</v>
      </c>
    </row>
    <row r="582" spans="1:7" ht="15">
      <c r="A582" s="84" t="s">
        <v>3972</v>
      </c>
      <c r="B582" s="84">
        <v>2</v>
      </c>
      <c r="C582" s="122">
        <v>0.002911688096548447</v>
      </c>
      <c r="D582" s="84" t="s">
        <v>2968</v>
      </c>
      <c r="E582" s="84" t="b">
        <v>0</v>
      </c>
      <c r="F582" s="84" t="b">
        <v>0</v>
      </c>
      <c r="G582" s="84" t="b">
        <v>0</v>
      </c>
    </row>
    <row r="583" spans="1:7" ht="15">
      <c r="A583" s="84" t="s">
        <v>3830</v>
      </c>
      <c r="B583" s="84">
        <v>2</v>
      </c>
      <c r="C583" s="122">
        <v>0.002911688096548447</v>
      </c>
      <c r="D583" s="84" t="s">
        <v>2968</v>
      </c>
      <c r="E583" s="84" t="b">
        <v>1</v>
      </c>
      <c r="F583" s="84" t="b">
        <v>0</v>
      </c>
      <c r="G583" s="84" t="b">
        <v>0</v>
      </c>
    </row>
    <row r="584" spans="1:7" ht="15">
      <c r="A584" s="84" t="s">
        <v>3973</v>
      </c>
      <c r="B584" s="84">
        <v>2</v>
      </c>
      <c r="C584" s="122">
        <v>0.003427592116538132</v>
      </c>
      <c r="D584" s="84" t="s">
        <v>2968</v>
      </c>
      <c r="E584" s="84" t="b">
        <v>1</v>
      </c>
      <c r="F584" s="84" t="b">
        <v>0</v>
      </c>
      <c r="G584" s="84" t="b">
        <v>0</v>
      </c>
    </row>
    <row r="585" spans="1:7" ht="15">
      <c r="A585" s="84" t="s">
        <v>3116</v>
      </c>
      <c r="B585" s="84">
        <v>101</v>
      </c>
      <c r="C585" s="122">
        <v>0</v>
      </c>
      <c r="D585" s="84" t="s">
        <v>2969</v>
      </c>
      <c r="E585" s="84" t="b">
        <v>0</v>
      </c>
      <c r="F585" s="84" t="b">
        <v>0</v>
      </c>
      <c r="G585" s="84" t="b">
        <v>0</v>
      </c>
    </row>
    <row r="586" spans="1:7" ht="15">
      <c r="A586" s="84" t="s">
        <v>3099</v>
      </c>
      <c r="B586" s="84">
        <v>82</v>
      </c>
      <c r="C586" s="122">
        <v>0.010181850390051856</v>
      </c>
      <c r="D586" s="84" t="s">
        <v>2969</v>
      </c>
      <c r="E586" s="84" t="b">
        <v>0</v>
      </c>
      <c r="F586" s="84" t="b">
        <v>0</v>
      </c>
      <c r="G586" s="84" t="b">
        <v>0</v>
      </c>
    </row>
    <row r="587" spans="1:7" ht="15">
      <c r="A587" s="84" t="s">
        <v>3088</v>
      </c>
      <c r="B587" s="84">
        <v>76</v>
      </c>
      <c r="C587" s="122">
        <v>0.010929083151148584</v>
      </c>
      <c r="D587" s="84" t="s">
        <v>2969</v>
      </c>
      <c r="E587" s="84" t="b">
        <v>0</v>
      </c>
      <c r="F587" s="84" t="b">
        <v>0</v>
      </c>
      <c r="G587" s="84" t="b">
        <v>0</v>
      </c>
    </row>
    <row r="588" spans="1:7" ht="15">
      <c r="A588" s="84" t="s">
        <v>3117</v>
      </c>
      <c r="B588" s="84">
        <v>62</v>
      </c>
      <c r="C588" s="122">
        <v>0.01433571935853965</v>
      </c>
      <c r="D588" s="84" t="s">
        <v>2969</v>
      </c>
      <c r="E588" s="84" t="b">
        <v>0</v>
      </c>
      <c r="F588" s="84" t="b">
        <v>0</v>
      </c>
      <c r="G588" s="84" t="b">
        <v>0</v>
      </c>
    </row>
    <row r="589" spans="1:7" ht="15">
      <c r="A589" s="84" t="s">
        <v>3125</v>
      </c>
      <c r="B589" s="84">
        <v>32</v>
      </c>
      <c r="C589" s="122">
        <v>0.017856117088605922</v>
      </c>
      <c r="D589" s="84" t="s">
        <v>2969</v>
      </c>
      <c r="E589" s="84" t="b">
        <v>0</v>
      </c>
      <c r="F589" s="84" t="b">
        <v>0</v>
      </c>
      <c r="G589" s="84" t="b">
        <v>0</v>
      </c>
    </row>
    <row r="590" spans="1:7" ht="15">
      <c r="A590" s="84" t="s">
        <v>3126</v>
      </c>
      <c r="B590" s="84">
        <v>25</v>
      </c>
      <c r="C590" s="122">
        <v>0.016999294252716502</v>
      </c>
      <c r="D590" s="84" t="s">
        <v>2969</v>
      </c>
      <c r="E590" s="84" t="b">
        <v>1</v>
      </c>
      <c r="F590" s="84" t="b">
        <v>0</v>
      </c>
      <c r="G590" s="84" t="b">
        <v>0</v>
      </c>
    </row>
    <row r="591" spans="1:7" ht="15">
      <c r="A591" s="84" t="s">
        <v>3127</v>
      </c>
      <c r="B591" s="84">
        <v>25</v>
      </c>
      <c r="C591" s="122">
        <v>0.016999294252716502</v>
      </c>
      <c r="D591" s="84" t="s">
        <v>2969</v>
      </c>
      <c r="E591" s="84" t="b">
        <v>0</v>
      </c>
      <c r="F591" s="84" t="b">
        <v>0</v>
      </c>
      <c r="G591" s="84" t="b">
        <v>0</v>
      </c>
    </row>
    <row r="592" spans="1:7" ht="15">
      <c r="A592" s="84" t="s">
        <v>3128</v>
      </c>
      <c r="B592" s="84">
        <v>25</v>
      </c>
      <c r="C592" s="122">
        <v>0.016999294252716502</v>
      </c>
      <c r="D592" s="84" t="s">
        <v>2969</v>
      </c>
      <c r="E592" s="84" t="b">
        <v>0</v>
      </c>
      <c r="F592" s="84" t="b">
        <v>0</v>
      </c>
      <c r="G592" s="84" t="b">
        <v>0</v>
      </c>
    </row>
    <row r="593" spans="1:7" ht="15">
      <c r="A593" s="84" t="s">
        <v>3120</v>
      </c>
      <c r="B593" s="84">
        <v>19</v>
      </c>
      <c r="C593" s="122">
        <v>0.016539862561053748</v>
      </c>
      <c r="D593" s="84" t="s">
        <v>2969</v>
      </c>
      <c r="E593" s="84" t="b">
        <v>0</v>
      </c>
      <c r="F593" s="84" t="b">
        <v>0</v>
      </c>
      <c r="G593" s="84" t="b">
        <v>0</v>
      </c>
    </row>
    <row r="594" spans="1:7" ht="15">
      <c r="A594" s="84" t="s">
        <v>3102</v>
      </c>
      <c r="B594" s="84">
        <v>14</v>
      </c>
      <c r="C594" s="122">
        <v>0.0135302619168036</v>
      </c>
      <c r="D594" s="84" t="s">
        <v>2969</v>
      </c>
      <c r="E594" s="84" t="b">
        <v>0</v>
      </c>
      <c r="F594" s="84" t="b">
        <v>0</v>
      </c>
      <c r="G594" s="84" t="b">
        <v>0</v>
      </c>
    </row>
    <row r="595" spans="1:7" ht="15">
      <c r="A595" s="84" t="s">
        <v>3062</v>
      </c>
      <c r="B595" s="84">
        <v>14</v>
      </c>
      <c r="C595" s="122">
        <v>0.0135302619168036</v>
      </c>
      <c r="D595" s="84" t="s">
        <v>2969</v>
      </c>
      <c r="E595" s="84" t="b">
        <v>0</v>
      </c>
      <c r="F595" s="84" t="b">
        <v>0</v>
      </c>
      <c r="G595" s="84" t="b">
        <v>0</v>
      </c>
    </row>
    <row r="596" spans="1:7" ht="15">
      <c r="A596" s="84" t="s">
        <v>3151</v>
      </c>
      <c r="B596" s="84">
        <v>13</v>
      </c>
      <c r="C596" s="122">
        <v>0.013039811091899056</v>
      </c>
      <c r="D596" s="84" t="s">
        <v>2969</v>
      </c>
      <c r="E596" s="84" t="b">
        <v>0</v>
      </c>
      <c r="F596" s="84" t="b">
        <v>0</v>
      </c>
      <c r="G596" s="84" t="b">
        <v>0</v>
      </c>
    </row>
    <row r="597" spans="1:7" ht="15">
      <c r="A597" s="84" t="s">
        <v>3614</v>
      </c>
      <c r="B597" s="84">
        <v>13</v>
      </c>
      <c r="C597" s="122">
        <v>0.013039811091899056</v>
      </c>
      <c r="D597" s="84" t="s">
        <v>2969</v>
      </c>
      <c r="E597" s="84" t="b">
        <v>0</v>
      </c>
      <c r="F597" s="84" t="b">
        <v>0</v>
      </c>
      <c r="G597" s="84" t="b">
        <v>0</v>
      </c>
    </row>
    <row r="598" spans="1:7" ht="15">
      <c r="A598" s="84" t="s">
        <v>3119</v>
      </c>
      <c r="B598" s="84">
        <v>11</v>
      </c>
      <c r="C598" s="122">
        <v>0.011941601369547866</v>
      </c>
      <c r="D598" s="84" t="s">
        <v>2969</v>
      </c>
      <c r="E598" s="84" t="b">
        <v>0</v>
      </c>
      <c r="F598" s="84" t="b">
        <v>0</v>
      </c>
      <c r="G598" s="84" t="b">
        <v>0</v>
      </c>
    </row>
    <row r="599" spans="1:7" ht="15">
      <c r="A599" s="84" t="s">
        <v>3122</v>
      </c>
      <c r="B599" s="84">
        <v>9</v>
      </c>
      <c r="C599" s="122">
        <v>0.010662723738821418</v>
      </c>
      <c r="D599" s="84" t="s">
        <v>2969</v>
      </c>
      <c r="E599" s="84" t="b">
        <v>0</v>
      </c>
      <c r="F599" s="84" t="b">
        <v>0</v>
      </c>
      <c r="G599" s="84" t="b">
        <v>0</v>
      </c>
    </row>
    <row r="600" spans="1:7" ht="15">
      <c r="A600" s="84" t="s">
        <v>3121</v>
      </c>
      <c r="B600" s="84">
        <v>7</v>
      </c>
      <c r="C600" s="122">
        <v>0.009162411925009158</v>
      </c>
      <c r="D600" s="84" t="s">
        <v>2969</v>
      </c>
      <c r="E600" s="84" t="b">
        <v>0</v>
      </c>
      <c r="F600" s="84" t="b">
        <v>0</v>
      </c>
      <c r="G600" s="84" t="b">
        <v>0</v>
      </c>
    </row>
    <row r="601" spans="1:7" ht="15">
      <c r="A601" s="84" t="s">
        <v>3611</v>
      </c>
      <c r="B601" s="84">
        <v>5</v>
      </c>
      <c r="C601" s="122">
        <v>0.007375797441760701</v>
      </c>
      <c r="D601" s="84" t="s">
        <v>2969</v>
      </c>
      <c r="E601" s="84" t="b">
        <v>0</v>
      </c>
      <c r="F601" s="84" t="b">
        <v>0</v>
      </c>
      <c r="G601" s="84" t="b">
        <v>0</v>
      </c>
    </row>
    <row r="602" spans="1:7" ht="15">
      <c r="A602" s="84" t="s">
        <v>3123</v>
      </c>
      <c r="B602" s="84">
        <v>5</v>
      </c>
      <c r="C602" s="122">
        <v>0.007375797441760701</v>
      </c>
      <c r="D602" s="84" t="s">
        <v>2969</v>
      </c>
      <c r="E602" s="84" t="b">
        <v>0</v>
      </c>
      <c r="F602" s="84" t="b">
        <v>0</v>
      </c>
      <c r="G602" s="84" t="b">
        <v>0</v>
      </c>
    </row>
    <row r="603" spans="1:7" ht="15">
      <c r="A603" s="84" t="s">
        <v>3612</v>
      </c>
      <c r="B603" s="84">
        <v>5</v>
      </c>
      <c r="C603" s="122">
        <v>0.007375797441760701</v>
      </c>
      <c r="D603" s="84" t="s">
        <v>2969</v>
      </c>
      <c r="E603" s="84" t="b">
        <v>0</v>
      </c>
      <c r="F603" s="84" t="b">
        <v>0</v>
      </c>
      <c r="G603" s="84" t="b">
        <v>0</v>
      </c>
    </row>
    <row r="604" spans="1:7" ht="15">
      <c r="A604" s="84" t="s">
        <v>3617</v>
      </c>
      <c r="B604" s="84">
        <v>5</v>
      </c>
      <c r="C604" s="122">
        <v>0.007375797441760701</v>
      </c>
      <c r="D604" s="84" t="s">
        <v>2969</v>
      </c>
      <c r="E604" s="84" t="b">
        <v>0</v>
      </c>
      <c r="F604" s="84" t="b">
        <v>0</v>
      </c>
      <c r="G604" s="84" t="b">
        <v>0</v>
      </c>
    </row>
    <row r="605" spans="1:7" ht="15">
      <c r="A605" s="84" t="s">
        <v>3652</v>
      </c>
      <c r="B605" s="84">
        <v>4</v>
      </c>
      <c r="C605" s="122">
        <v>0.006341639150259784</v>
      </c>
      <c r="D605" s="84" t="s">
        <v>2969</v>
      </c>
      <c r="E605" s="84" t="b">
        <v>0</v>
      </c>
      <c r="F605" s="84" t="b">
        <v>0</v>
      </c>
      <c r="G605" s="84" t="b">
        <v>0</v>
      </c>
    </row>
    <row r="606" spans="1:7" ht="15">
      <c r="A606" s="84" t="s">
        <v>3676</v>
      </c>
      <c r="B606" s="84">
        <v>4</v>
      </c>
      <c r="C606" s="122">
        <v>0.006341639150259784</v>
      </c>
      <c r="D606" s="84" t="s">
        <v>2969</v>
      </c>
      <c r="E606" s="84" t="b">
        <v>1</v>
      </c>
      <c r="F606" s="84" t="b">
        <v>0</v>
      </c>
      <c r="G606" s="84" t="b">
        <v>0</v>
      </c>
    </row>
    <row r="607" spans="1:7" ht="15">
      <c r="A607" s="84" t="s">
        <v>3688</v>
      </c>
      <c r="B607" s="84">
        <v>4</v>
      </c>
      <c r="C607" s="122">
        <v>0.006341639150259784</v>
      </c>
      <c r="D607" s="84" t="s">
        <v>2969</v>
      </c>
      <c r="E607" s="84" t="b">
        <v>0</v>
      </c>
      <c r="F607" s="84" t="b">
        <v>0</v>
      </c>
      <c r="G607" s="84" t="b">
        <v>0</v>
      </c>
    </row>
    <row r="608" spans="1:7" ht="15">
      <c r="A608" s="84" t="s">
        <v>3650</v>
      </c>
      <c r="B608" s="84">
        <v>4</v>
      </c>
      <c r="C608" s="122">
        <v>0.006341639150259784</v>
      </c>
      <c r="D608" s="84" t="s">
        <v>2969</v>
      </c>
      <c r="E608" s="84" t="b">
        <v>0</v>
      </c>
      <c r="F608" s="84" t="b">
        <v>0</v>
      </c>
      <c r="G608" s="84" t="b">
        <v>0</v>
      </c>
    </row>
    <row r="609" spans="1:7" ht="15">
      <c r="A609" s="84" t="s">
        <v>3622</v>
      </c>
      <c r="B609" s="84">
        <v>4</v>
      </c>
      <c r="C609" s="122">
        <v>0.006341639150259784</v>
      </c>
      <c r="D609" s="84" t="s">
        <v>2969</v>
      </c>
      <c r="E609" s="84" t="b">
        <v>1</v>
      </c>
      <c r="F609" s="84" t="b">
        <v>0</v>
      </c>
      <c r="G609" s="84" t="b">
        <v>0</v>
      </c>
    </row>
    <row r="610" spans="1:7" ht="15">
      <c r="A610" s="84" t="s">
        <v>3613</v>
      </c>
      <c r="B610" s="84">
        <v>4</v>
      </c>
      <c r="C610" s="122">
        <v>0.006341639150259784</v>
      </c>
      <c r="D610" s="84" t="s">
        <v>2969</v>
      </c>
      <c r="E610" s="84" t="b">
        <v>0</v>
      </c>
      <c r="F610" s="84" t="b">
        <v>0</v>
      </c>
      <c r="G610" s="84" t="b">
        <v>0</v>
      </c>
    </row>
    <row r="611" spans="1:7" ht="15">
      <c r="A611" s="84" t="s">
        <v>3621</v>
      </c>
      <c r="B611" s="84">
        <v>4</v>
      </c>
      <c r="C611" s="122">
        <v>0.006341639150259784</v>
      </c>
      <c r="D611" s="84" t="s">
        <v>2969</v>
      </c>
      <c r="E611" s="84" t="b">
        <v>0</v>
      </c>
      <c r="F611" s="84" t="b">
        <v>0</v>
      </c>
      <c r="G611" s="84" t="b">
        <v>0</v>
      </c>
    </row>
    <row r="612" spans="1:7" ht="15">
      <c r="A612" s="84" t="s">
        <v>3765</v>
      </c>
      <c r="B612" s="84">
        <v>3</v>
      </c>
      <c r="C612" s="122">
        <v>0.005182641433030333</v>
      </c>
      <c r="D612" s="84" t="s">
        <v>2969</v>
      </c>
      <c r="E612" s="84" t="b">
        <v>0</v>
      </c>
      <c r="F612" s="84" t="b">
        <v>0</v>
      </c>
      <c r="G612" s="84" t="b">
        <v>0</v>
      </c>
    </row>
    <row r="613" spans="1:7" ht="15">
      <c r="A613" s="84" t="s">
        <v>3165</v>
      </c>
      <c r="B613" s="84">
        <v>3</v>
      </c>
      <c r="C613" s="122">
        <v>0.005182641433030333</v>
      </c>
      <c r="D613" s="84" t="s">
        <v>2969</v>
      </c>
      <c r="E613" s="84" t="b">
        <v>0</v>
      </c>
      <c r="F613" s="84" t="b">
        <v>0</v>
      </c>
      <c r="G613" s="84" t="b">
        <v>0</v>
      </c>
    </row>
    <row r="614" spans="1:7" ht="15">
      <c r="A614" s="84" t="s">
        <v>3141</v>
      </c>
      <c r="B614" s="84">
        <v>3</v>
      </c>
      <c r="C614" s="122">
        <v>0.005182641433030333</v>
      </c>
      <c r="D614" s="84" t="s">
        <v>2969</v>
      </c>
      <c r="E614" s="84" t="b">
        <v>0</v>
      </c>
      <c r="F614" s="84" t="b">
        <v>0</v>
      </c>
      <c r="G614" s="84" t="b">
        <v>0</v>
      </c>
    </row>
    <row r="615" spans="1:7" ht="15">
      <c r="A615" s="84" t="s">
        <v>3634</v>
      </c>
      <c r="B615" s="84">
        <v>3</v>
      </c>
      <c r="C615" s="122">
        <v>0.005182641433030333</v>
      </c>
      <c r="D615" s="84" t="s">
        <v>2969</v>
      </c>
      <c r="E615" s="84" t="b">
        <v>0</v>
      </c>
      <c r="F615" s="84" t="b">
        <v>0</v>
      </c>
      <c r="G615" s="84" t="b">
        <v>0</v>
      </c>
    </row>
    <row r="616" spans="1:7" ht="15">
      <c r="A616" s="84" t="s">
        <v>3635</v>
      </c>
      <c r="B616" s="84">
        <v>3</v>
      </c>
      <c r="C616" s="122">
        <v>0.005182641433030333</v>
      </c>
      <c r="D616" s="84" t="s">
        <v>2969</v>
      </c>
      <c r="E616" s="84" t="b">
        <v>0</v>
      </c>
      <c r="F616" s="84" t="b">
        <v>0</v>
      </c>
      <c r="G616" s="84" t="b">
        <v>0</v>
      </c>
    </row>
    <row r="617" spans="1:7" ht="15">
      <c r="A617" s="84" t="s">
        <v>3643</v>
      </c>
      <c r="B617" s="84">
        <v>3</v>
      </c>
      <c r="C617" s="122">
        <v>0.005182641433030333</v>
      </c>
      <c r="D617" s="84" t="s">
        <v>2969</v>
      </c>
      <c r="E617" s="84" t="b">
        <v>0</v>
      </c>
      <c r="F617" s="84" t="b">
        <v>0</v>
      </c>
      <c r="G617" s="84" t="b">
        <v>0</v>
      </c>
    </row>
    <row r="618" spans="1:7" ht="15">
      <c r="A618" s="84" t="s">
        <v>3089</v>
      </c>
      <c r="B618" s="84">
        <v>3</v>
      </c>
      <c r="C618" s="122">
        <v>0.005182641433030333</v>
      </c>
      <c r="D618" s="84" t="s">
        <v>2969</v>
      </c>
      <c r="E618" s="84" t="b">
        <v>0</v>
      </c>
      <c r="F618" s="84" t="b">
        <v>0</v>
      </c>
      <c r="G618" s="84" t="b">
        <v>0</v>
      </c>
    </row>
    <row r="619" spans="1:7" ht="15">
      <c r="A619" s="84" t="s">
        <v>3131</v>
      </c>
      <c r="B619" s="84">
        <v>3</v>
      </c>
      <c r="C619" s="122">
        <v>0.005182641433030333</v>
      </c>
      <c r="D619" s="84" t="s">
        <v>2969</v>
      </c>
      <c r="E619" s="84" t="b">
        <v>0</v>
      </c>
      <c r="F619" s="84" t="b">
        <v>0</v>
      </c>
      <c r="G619" s="84" t="b">
        <v>0</v>
      </c>
    </row>
    <row r="620" spans="1:7" ht="15">
      <c r="A620" s="84" t="s">
        <v>3060</v>
      </c>
      <c r="B620" s="84">
        <v>2</v>
      </c>
      <c r="C620" s="122">
        <v>0.0038557569941605656</v>
      </c>
      <c r="D620" s="84" t="s">
        <v>2969</v>
      </c>
      <c r="E620" s="84" t="b">
        <v>0</v>
      </c>
      <c r="F620" s="84" t="b">
        <v>0</v>
      </c>
      <c r="G620" s="84" t="b">
        <v>0</v>
      </c>
    </row>
    <row r="621" spans="1:7" ht="15">
      <c r="A621" s="84" t="s">
        <v>3068</v>
      </c>
      <c r="B621" s="84">
        <v>2</v>
      </c>
      <c r="C621" s="122">
        <v>0.0038557569941605656</v>
      </c>
      <c r="D621" s="84" t="s">
        <v>2969</v>
      </c>
      <c r="E621" s="84" t="b">
        <v>0</v>
      </c>
      <c r="F621" s="84" t="b">
        <v>0</v>
      </c>
      <c r="G621" s="84" t="b">
        <v>0</v>
      </c>
    </row>
    <row r="622" spans="1:7" ht="15">
      <c r="A622" s="84" t="s">
        <v>3736</v>
      </c>
      <c r="B622" s="84">
        <v>2</v>
      </c>
      <c r="C622" s="122">
        <v>0.0038557569941605656</v>
      </c>
      <c r="D622" s="84" t="s">
        <v>2969</v>
      </c>
      <c r="E622" s="84" t="b">
        <v>0</v>
      </c>
      <c r="F622" s="84" t="b">
        <v>0</v>
      </c>
      <c r="G622" s="84" t="b">
        <v>0</v>
      </c>
    </row>
    <row r="623" spans="1:7" ht="15">
      <c r="A623" s="84" t="s">
        <v>3098</v>
      </c>
      <c r="B623" s="84">
        <v>2</v>
      </c>
      <c r="C623" s="122">
        <v>0.0038557569941605656</v>
      </c>
      <c r="D623" s="84" t="s">
        <v>2969</v>
      </c>
      <c r="E623" s="84" t="b">
        <v>0</v>
      </c>
      <c r="F623" s="84" t="b">
        <v>0</v>
      </c>
      <c r="G623" s="84" t="b">
        <v>0</v>
      </c>
    </row>
    <row r="624" spans="1:7" ht="15">
      <c r="A624" s="84" t="s">
        <v>3988</v>
      </c>
      <c r="B624" s="84">
        <v>2</v>
      </c>
      <c r="C624" s="122">
        <v>0.0038557569941605656</v>
      </c>
      <c r="D624" s="84" t="s">
        <v>2969</v>
      </c>
      <c r="E624" s="84" t="b">
        <v>0</v>
      </c>
      <c r="F624" s="84" t="b">
        <v>0</v>
      </c>
      <c r="G624" s="84" t="b">
        <v>0</v>
      </c>
    </row>
    <row r="625" spans="1:7" ht="15">
      <c r="A625" s="84" t="s">
        <v>3839</v>
      </c>
      <c r="B625" s="84">
        <v>2</v>
      </c>
      <c r="C625" s="122">
        <v>0.0038557569941605656</v>
      </c>
      <c r="D625" s="84" t="s">
        <v>2969</v>
      </c>
      <c r="E625" s="84" t="b">
        <v>0</v>
      </c>
      <c r="F625" s="84" t="b">
        <v>0</v>
      </c>
      <c r="G625" s="84" t="b">
        <v>0</v>
      </c>
    </row>
    <row r="626" spans="1:7" ht="15">
      <c r="A626" s="84" t="s">
        <v>3989</v>
      </c>
      <c r="B626" s="84">
        <v>2</v>
      </c>
      <c r="C626" s="122">
        <v>0.0038557569941605656</v>
      </c>
      <c r="D626" s="84" t="s">
        <v>2969</v>
      </c>
      <c r="E626" s="84" t="b">
        <v>0</v>
      </c>
      <c r="F626" s="84" t="b">
        <v>0</v>
      </c>
      <c r="G626" s="84" t="b">
        <v>0</v>
      </c>
    </row>
    <row r="627" spans="1:7" ht="15">
      <c r="A627" s="84" t="s">
        <v>3633</v>
      </c>
      <c r="B627" s="84">
        <v>2</v>
      </c>
      <c r="C627" s="122">
        <v>0.0038557569941605656</v>
      </c>
      <c r="D627" s="84" t="s">
        <v>2969</v>
      </c>
      <c r="E627" s="84" t="b">
        <v>0</v>
      </c>
      <c r="F627" s="84" t="b">
        <v>0</v>
      </c>
      <c r="G627" s="84" t="b">
        <v>0</v>
      </c>
    </row>
    <row r="628" spans="1:7" ht="15">
      <c r="A628" s="84" t="s">
        <v>3751</v>
      </c>
      <c r="B628" s="84">
        <v>2</v>
      </c>
      <c r="C628" s="122">
        <v>0.0045406944131912395</v>
      </c>
      <c r="D628" s="84" t="s">
        <v>2969</v>
      </c>
      <c r="E628" s="84" t="b">
        <v>0</v>
      </c>
      <c r="F628" s="84" t="b">
        <v>0</v>
      </c>
      <c r="G628" s="84" t="b">
        <v>0</v>
      </c>
    </row>
    <row r="629" spans="1:7" ht="15">
      <c r="A629" s="84" t="s">
        <v>3620</v>
      </c>
      <c r="B629" s="84">
        <v>2</v>
      </c>
      <c r="C629" s="122">
        <v>0.0038557569941605656</v>
      </c>
      <c r="D629" s="84" t="s">
        <v>2969</v>
      </c>
      <c r="E629" s="84" t="b">
        <v>0</v>
      </c>
      <c r="F629" s="84" t="b">
        <v>0</v>
      </c>
      <c r="G629" s="84" t="b">
        <v>0</v>
      </c>
    </row>
    <row r="630" spans="1:7" ht="15">
      <c r="A630" s="84" t="s">
        <v>3734</v>
      </c>
      <c r="B630" s="84">
        <v>2</v>
      </c>
      <c r="C630" s="122">
        <v>0.0038557569941605656</v>
      </c>
      <c r="D630" s="84" t="s">
        <v>2969</v>
      </c>
      <c r="E630" s="84" t="b">
        <v>0</v>
      </c>
      <c r="F630" s="84" t="b">
        <v>1</v>
      </c>
      <c r="G630" s="84" t="b">
        <v>0</v>
      </c>
    </row>
    <row r="631" spans="1:7" ht="15">
      <c r="A631" s="84" t="s">
        <v>3685</v>
      </c>
      <c r="B631" s="84">
        <v>2</v>
      </c>
      <c r="C631" s="122">
        <v>0.0038557569941605656</v>
      </c>
      <c r="D631" s="84" t="s">
        <v>2969</v>
      </c>
      <c r="E631" s="84" t="b">
        <v>0</v>
      </c>
      <c r="F631" s="84" t="b">
        <v>0</v>
      </c>
      <c r="G631" s="84" t="b">
        <v>0</v>
      </c>
    </row>
    <row r="632" spans="1:7" ht="15">
      <c r="A632" s="84" t="s">
        <v>3711</v>
      </c>
      <c r="B632" s="84">
        <v>2</v>
      </c>
      <c r="C632" s="122">
        <v>0.0038557569941605656</v>
      </c>
      <c r="D632" s="84" t="s">
        <v>2969</v>
      </c>
      <c r="E632" s="84" t="b">
        <v>0</v>
      </c>
      <c r="F632" s="84" t="b">
        <v>0</v>
      </c>
      <c r="G632" s="84" t="b">
        <v>0</v>
      </c>
    </row>
    <row r="633" spans="1:7" ht="15">
      <c r="A633" s="84" t="s">
        <v>3147</v>
      </c>
      <c r="B633" s="84">
        <v>2</v>
      </c>
      <c r="C633" s="122">
        <v>0.0045406944131912395</v>
      </c>
      <c r="D633" s="84" t="s">
        <v>2969</v>
      </c>
      <c r="E633" s="84" t="b">
        <v>0</v>
      </c>
      <c r="F633" s="84" t="b">
        <v>0</v>
      </c>
      <c r="G633" s="84" t="b">
        <v>0</v>
      </c>
    </row>
    <row r="634" spans="1:7" ht="15">
      <c r="A634" s="84" t="s">
        <v>3740</v>
      </c>
      <c r="B634" s="84">
        <v>2</v>
      </c>
      <c r="C634" s="122">
        <v>0.0045406944131912395</v>
      </c>
      <c r="D634" s="84" t="s">
        <v>2969</v>
      </c>
      <c r="E634" s="84" t="b">
        <v>0</v>
      </c>
      <c r="F634" s="84" t="b">
        <v>0</v>
      </c>
      <c r="G634" s="84" t="b">
        <v>0</v>
      </c>
    </row>
    <row r="635" spans="1:7" ht="15">
      <c r="A635" s="84" t="s">
        <v>3708</v>
      </c>
      <c r="B635" s="84">
        <v>2</v>
      </c>
      <c r="C635" s="122">
        <v>0.0038557569941605656</v>
      </c>
      <c r="D635" s="84" t="s">
        <v>2969</v>
      </c>
      <c r="E635" s="84" t="b">
        <v>0</v>
      </c>
      <c r="F635" s="84" t="b">
        <v>0</v>
      </c>
      <c r="G635" s="84" t="b">
        <v>0</v>
      </c>
    </row>
    <row r="636" spans="1:7" ht="15">
      <c r="A636" s="84" t="s">
        <v>3735</v>
      </c>
      <c r="B636" s="84">
        <v>2</v>
      </c>
      <c r="C636" s="122">
        <v>0.0038557569941605656</v>
      </c>
      <c r="D636" s="84" t="s">
        <v>2969</v>
      </c>
      <c r="E636" s="84" t="b">
        <v>0</v>
      </c>
      <c r="F636" s="84" t="b">
        <v>0</v>
      </c>
      <c r="G636" s="84" t="b">
        <v>0</v>
      </c>
    </row>
    <row r="637" spans="1:7" ht="15">
      <c r="A637" s="84" t="s">
        <v>3153</v>
      </c>
      <c r="B637" s="84">
        <v>2</v>
      </c>
      <c r="C637" s="122">
        <v>0.0038557569941605656</v>
      </c>
      <c r="D637" s="84" t="s">
        <v>2969</v>
      </c>
      <c r="E637" s="84" t="b">
        <v>0</v>
      </c>
      <c r="F637" s="84" t="b">
        <v>0</v>
      </c>
      <c r="G637" s="84" t="b">
        <v>0</v>
      </c>
    </row>
    <row r="638" spans="1:7" ht="15">
      <c r="A638" s="84" t="s">
        <v>3645</v>
      </c>
      <c r="B638" s="84">
        <v>2</v>
      </c>
      <c r="C638" s="122">
        <v>0.0038557569941605656</v>
      </c>
      <c r="D638" s="84" t="s">
        <v>2969</v>
      </c>
      <c r="E638" s="84" t="b">
        <v>0</v>
      </c>
      <c r="F638" s="84" t="b">
        <v>0</v>
      </c>
      <c r="G638" s="84" t="b">
        <v>0</v>
      </c>
    </row>
    <row r="639" spans="1:7" ht="15">
      <c r="A639" s="84" t="s">
        <v>3658</v>
      </c>
      <c r="B639" s="84">
        <v>2</v>
      </c>
      <c r="C639" s="122">
        <v>0.0038557569941605656</v>
      </c>
      <c r="D639" s="84" t="s">
        <v>2969</v>
      </c>
      <c r="E639" s="84" t="b">
        <v>0</v>
      </c>
      <c r="F639" s="84" t="b">
        <v>0</v>
      </c>
      <c r="G639" s="84" t="b">
        <v>0</v>
      </c>
    </row>
    <row r="640" spans="1:7" ht="15">
      <c r="A640" s="84" t="s">
        <v>3691</v>
      </c>
      <c r="B640" s="84">
        <v>2</v>
      </c>
      <c r="C640" s="122">
        <v>0.0038557569941605656</v>
      </c>
      <c r="D640" s="84" t="s">
        <v>2969</v>
      </c>
      <c r="E640" s="84" t="b">
        <v>0</v>
      </c>
      <c r="F640" s="84" t="b">
        <v>0</v>
      </c>
      <c r="G640" s="84" t="b">
        <v>0</v>
      </c>
    </row>
    <row r="641" spans="1:7" ht="15">
      <c r="A641" s="84" t="s">
        <v>3669</v>
      </c>
      <c r="B641" s="84">
        <v>2</v>
      </c>
      <c r="C641" s="122">
        <v>0.0038557569941605656</v>
      </c>
      <c r="D641" s="84" t="s">
        <v>2969</v>
      </c>
      <c r="E641" s="84" t="b">
        <v>0</v>
      </c>
      <c r="F641" s="84" t="b">
        <v>0</v>
      </c>
      <c r="G641" s="84" t="b">
        <v>0</v>
      </c>
    </row>
    <row r="642" spans="1:7" ht="15">
      <c r="A642" s="84" t="s">
        <v>3935</v>
      </c>
      <c r="B642" s="84">
        <v>2</v>
      </c>
      <c r="C642" s="122">
        <v>0.0045406944131912395</v>
      </c>
      <c r="D642" s="84" t="s">
        <v>2969</v>
      </c>
      <c r="E642" s="84" t="b">
        <v>0</v>
      </c>
      <c r="F642" s="84" t="b">
        <v>0</v>
      </c>
      <c r="G642" s="84" t="b">
        <v>0</v>
      </c>
    </row>
    <row r="643" spans="1:7" ht="15">
      <c r="A643" s="84" t="s">
        <v>3789</v>
      </c>
      <c r="B643" s="84">
        <v>2</v>
      </c>
      <c r="C643" s="122">
        <v>0.0038557569941605656</v>
      </c>
      <c r="D643" s="84" t="s">
        <v>2969</v>
      </c>
      <c r="E643" s="84" t="b">
        <v>0</v>
      </c>
      <c r="F643" s="84" t="b">
        <v>0</v>
      </c>
      <c r="G643" s="84" t="b">
        <v>0</v>
      </c>
    </row>
    <row r="644" spans="1:7" ht="15">
      <c r="A644" s="84" t="s">
        <v>3826</v>
      </c>
      <c r="B644" s="84">
        <v>2</v>
      </c>
      <c r="C644" s="122">
        <v>0.0038557569941605656</v>
      </c>
      <c r="D644" s="84" t="s">
        <v>2969</v>
      </c>
      <c r="E644" s="84" t="b">
        <v>0</v>
      </c>
      <c r="F644" s="84" t="b">
        <v>0</v>
      </c>
      <c r="G644" s="84" t="b">
        <v>0</v>
      </c>
    </row>
    <row r="645" spans="1:7" ht="15">
      <c r="A645" s="84" t="s">
        <v>3690</v>
      </c>
      <c r="B645" s="84">
        <v>2</v>
      </c>
      <c r="C645" s="122">
        <v>0.0038557569941605656</v>
      </c>
      <c r="D645" s="84" t="s">
        <v>2969</v>
      </c>
      <c r="E645" s="84" t="b">
        <v>0</v>
      </c>
      <c r="F645" s="84" t="b">
        <v>0</v>
      </c>
      <c r="G645" s="84" t="b">
        <v>0</v>
      </c>
    </row>
    <row r="646" spans="1:7" ht="15">
      <c r="A646" s="84" t="s">
        <v>3724</v>
      </c>
      <c r="B646" s="84">
        <v>2</v>
      </c>
      <c r="C646" s="122">
        <v>0.0038557569941605656</v>
      </c>
      <c r="D646" s="84" t="s">
        <v>2969</v>
      </c>
      <c r="E646" s="84" t="b">
        <v>0</v>
      </c>
      <c r="F646" s="84" t="b">
        <v>0</v>
      </c>
      <c r="G646" s="84" t="b">
        <v>0</v>
      </c>
    </row>
    <row r="647" spans="1:7" ht="15">
      <c r="A647" s="84" t="s">
        <v>3764</v>
      </c>
      <c r="B647" s="84">
        <v>2</v>
      </c>
      <c r="C647" s="122">
        <v>0.0038557569941605656</v>
      </c>
      <c r="D647" s="84" t="s">
        <v>2969</v>
      </c>
      <c r="E647" s="84" t="b">
        <v>0</v>
      </c>
      <c r="F647" s="84" t="b">
        <v>0</v>
      </c>
      <c r="G647" s="84" t="b">
        <v>0</v>
      </c>
    </row>
    <row r="648" spans="1:7" ht="15">
      <c r="A648" s="84" t="s">
        <v>3656</v>
      </c>
      <c r="B648" s="84">
        <v>2</v>
      </c>
      <c r="C648" s="122">
        <v>0.0038557569941605656</v>
      </c>
      <c r="D648" s="84" t="s">
        <v>2969</v>
      </c>
      <c r="E648" s="84" t="b">
        <v>0</v>
      </c>
      <c r="F648" s="84" t="b">
        <v>0</v>
      </c>
      <c r="G648" s="84" t="b">
        <v>0</v>
      </c>
    </row>
    <row r="649" spans="1:7" ht="15">
      <c r="A649" s="84" t="s">
        <v>3667</v>
      </c>
      <c r="B649" s="84">
        <v>2</v>
      </c>
      <c r="C649" s="122">
        <v>0.0038557569941605656</v>
      </c>
      <c r="D649" s="84" t="s">
        <v>2969</v>
      </c>
      <c r="E649" s="84" t="b">
        <v>0</v>
      </c>
      <c r="F649" s="84" t="b">
        <v>0</v>
      </c>
      <c r="G649" s="84" t="b">
        <v>0</v>
      </c>
    </row>
    <row r="650" spans="1:7" ht="15">
      <c r="A650" s="84" t="s">
        <v>3630</v>
      </c>
      <c r="B650" s="84">
        <v>2</v>
      </c>
      <c r="C650" s="122">
        <v>0.0038557569941605656</v>
      </c>
      <c r="D650" s="84" t="s">
        <v>2969</v>
      </c>
      <c r="E650" s="84" t="b">
        <v>0</v>
      </c>
      <c r="F650" s="84" t="b">
        <v>0</v>
      </c>
      <c r="G650" s="84" t="b">
        <v>0</v>
      </c>
    </row>
    <row r="651" spans="1:7" ht="15">
      <c r="A651" s="84" t="s">
        <v>3625</v>
      </c>
      <c r="B651" s="84">
        <v>2</v>
      </c>
      <c r="C651" s="122">
        <v>0.0038557569941605656</v>
      </c>
      <c r="D651" s="84" t="s">
        <v>2969</v>
      </c>
      <c r="E651" s="84" t="b">
        <v>0</v>
      </c>
      <c r="F651" s="84" t="b">
        <v>0</v>
      </c>
      <c r="G651" s="84" t="b">
        <v>0</v>
      </c>
    </row>
    <row r="652" spans="1:7" ht="15">
      <c r="A652" s="84" t="s">
        <v>3626</v>
      </c>
      <c r="B652" s="84">
        <v>2</v>
      </c>
      <c r="C652" s="122">
        <v>0.0038557569941605656</v>
      </c>
      <c r="D652" s="84" t="s">
        <v>2969</v>
      </c>
      <c r="E652" s="84" t="b">
        <v>0</v>
      </c>
      <c r="F652" s="84" t="b">
        <v>0</v>
      </c>
      <c r="G652" s="84" t="b">
        <v>0</v>
      </c>
    </row>
    <row r="653" spans="1:7" ht="15">
      <c r="A653" s="84" t="s">
        <v>3637</v>
      </c>
      <c r="B653" s="84">
        <v>2</v>
      </c>
      <c r="C653" s="122">
        <v>0.0038557569941605656</v>
      </c>
      <c r="D653" s="84" t="s">
        <v>2969</v>
      </c>
      <c r="E653" s="84" t="b">
        <v>0</v>
      </c>
      <c r="F653" s="84" t="b">
        <v>0</v>
      </c>
      <c r="G653" s="84" t="b">
        <v>0</v>
      </c>
    </row>
    <row r="654" spans="1:7" ht="15">
      <c r="A654" s="84" t="s">
        <v>3703</v>
      </c>
      <c r="B654" s="84">
        <v>2</v>
      </c>
      <c r="C654" s="122">
        <v>0.0038557569941605656</v>
      </c>
      <c r="D654" s="84" t="s">
        <v>2969</v>
      </c>
      <c r="E654" s="84" t="b">
        <v>0</v>
      </c>
      <c r="F654" s="84" t="b">
        <v>0</v>
      </c>
      <c r="G654" s="84" t="b">
        <v>0</v>
      </c>
    </row>
    <row r="655" spans="1:7" ht="15">
      <c r="A655" s="84" t="s">
        <v>3704</v>
      </c>
      <c r="B655" s="84">
        <v>2</v>
      </c>
      <c r="C655" s="122">
        <v>0.0038557569941605656</v>
      </c>
      <c r="D655" s="84" t="s">
        <v>2969</v>
      </c>
      <c r="E655" s="84" t="b">
        <v>0</v>
      </c>
      <c r="F655" s="84" t="b">
        <v>0</v>
      </c>
      <c r="G655" s="84" t="b">
        <v>0</v>
      </c>
    </row>
    <row r="656" spans="1:7" ht="15">
      <c r="A656" s="84" t="s">
        <v>3615</v>
      </c>
      <c r="B656" s="84">
        <v>2</v>
      </c>
      <c r="C656" s="122">
        <v>0.0038557569941605656</v>
      </c>
      <c r="D656" s="84" t="s">
        <v>2969</v>
      </c>
      <c r="E656" s="84" t="b">
        <v>0</v>
      </c>
      <c r="F656" s="84" t="b">
        <v>0</v>
      </c>
      <c r="G656" s="84" t="b">
        <v>0</v>
      </c>
    </row>
    <row r="657" spans="1:7" ht="15">
      <c r="A657" s="84" t="s">
        <v>3668</v>
      </c>
      <c r="B657" s="84">
        <v>2</v>
      </c>
      <c r="C657" s="122">
        <v>0.0038557569941605656</v>
      </c>
      <c r="D657" s="84" t="s">
        <v>2969</v>
      </c>
      <c r="E657" s="84" t="b">
        <v>0</v>
      </c>
      <c r="F657" s="84" t="b">
        <v>0</v>
      </c>
      <c r="G657" s="84" t="b">
        <v>0</v>
      </c>
    </row>
    <row r="658" spans="1:7" ht="15">
      <c r="A658" s="84" t="s">
        <v>3687</v>
      </c>
      <c r="B658" s="84">
        <v>2</v>
      </c>
      <c r="C658" s="122">
        <v>0.0038557569941605656</v>
      </c>
      <c r="D658" s="84" t="s">
        <v>2969</v>
      </c>
      <c r="E658" s="84" t="b">
        <v>0</v>
      </c>
      <c r="F658" s="84" t="b">
        <v>0</v>
      </c>
      <c r="G658" s="84" t="b">
        <v>0</v>
      </c>
    </row>
    <row r="659" spans="1:7" ht="15">
      <c r="A659" s="84" t="s">
        <v>3705</v>
      </c>
      <c r="B659" s="84">
        <v>2</v>
      </c>
      <c r="C659" s="122">
        <v>0.0038557569941605656</v>
      </c>
      <c r="D659" s="84" t="s">
        <v>2969</v>
      </c>
      <c r="E659" s="84" t="b">
        <v>0</v>
      </c>
      <c r="F659" s="84" t="b">
        <v>0</v>
      </c>
      <c r="G659" s="84" t="b">
        <v>0</v>
      </c>
    </row>
    <row r="660" spans="1:7" ht="15">
      <c r="A660" s="84" t="s">
        <v>3651</v>
      </c>
      <c r="B660" s="84">
        <v>2</v>
      </c>
      <c r="C660" s="122">
        <v>0.0038557569941605656</v>
      </c>
      <c r="D660" s="84" t="s">
        <v>2969</v>
      </c>
      <c r="E660" s="84" t="b">
        <v>1</v>
      </c>
      <c r="F660" s="84" t="b">
        <v>0</v>
      </c>
      <c r="G660" s="84" t="b">
        <v>0</v>
      </c>
    </row>
    <row r="661" spans="1:7" ht="15">
      <c r="A661" s="84" t="s">
        <v>3657</v>
      </c>
      <c r="B661" s="84">
        <v>2</v>
      </c>
      <c r="C661" s="122">
        <v>0.0038557569941605656</v>
      </c>
      <c r="D661" s="84" t="s">
        <v>2969</v>
      </c>
      <c r="E661" s="84" t="b">
        <v>0</v>
      </c>
      <c r="F661" s="84" t="b">
        <v>1</v>
      </c>
      <c r="G661" s="84" t="b">
        <v>0</v>
      </c>
    </row>
    <row r="662" spans="1:7" ht="15">
      <c r="A662" s="84" t="s">
        <v>3157</v>
      </c>
      <c r="B662" s="84">
        <v>2</v>
      </c>
      <c r="C662" s="122">
        <v>0.0038557569941605656</v>
      </c>
      <c r="D662" s="84" t="s">
        <v>2969</v>
      </c>
      <c r="E662" s="84" t="b">
        <v>0</v>
      </c>
      <c r="F662" s="84" t="b">
        <v>0</v>
      </c>
      <c r="G662" s="84" t="b">
        <v>0</v>
      </c>
    </row>
    <row r="663" spans="1:7" ht="15">
      <c r="A663" s="84" t="s">
        <v>354</v>
      </c>
      <c r="B663" s="84">
        <v>68</v>
      </c>
      <c r="C663" s="122">
        <v>0.0007955954060830778</v>
      </c>
      <c r="D663" s="84" t="s">
        <v>2970</v>
      </c>
      <c r="E663" s="84" t="b">
        <v>0</v>
      </c>
      <c r="F663" s="84" t="b">
        <v>0</v>
      </c>
      <c r="G663" s="84" t="b">
        <v>0</v>
      </c>
    </row>
    <row r="664" spans="1:7" ht="15">
      <c r="A664" s="84" t="s">
        <v>3116</v>
      </c>
      <c r="B664" s="84">
        <v>54</v>
      </c>
      <c r="C664" s="122">
        <v>0.00565616276052934</v>
      </c>
      <c r="D664" s="84" t="s">
        <v>2970</v>
      </c>
      <c r="E664" s="84" t="b">
        <v>0</v>
      </c>
      <c r="F664" s="84" t="b">
        <v>0</v>
      </c>
      <c r="G664" s="84" t="b">
        <v>0</v>
      </c>
    </row>
    <row r="665" spans="1:7" ht="15">
      <c r="A665" s="84" t="s">
        <v>3088</v>
      </c>
      <c r="B665" s="84">
        <v>37</v>
      </c>
      <c r="C665" s="122">
        <v>0.011230122402458798</v>
      </c>
      <c r="D665" s="84" t="s">
        <v>2970</v>
      </c>
      <c r="E665" s="84" t="b">
        <v>0</v>
      </c>
      <c r="F665" s="84" t="b">
        <v>0</v>
      </c>
      <c r="G665" s="84" t="b">
        <v>0</v>
      </c>
    </row>
    <row r="666" spans="1:7" ht="15">
      <c r="A666" s="84" t="s">
        <v>3099</v>
      </c>
      <c r="B666" s="84">
        <v>27</v>
      </c>
      <c r="C666" s="122">
        <v>0.011665375050345327</v>
      </c>
      <c r="D666" s="84" t="s">
        <v>2970</v>
      </c>
      <c r="E666" s="84" t="b">
        <v>0</v>
      </c>
      <c r="F666" s="84" t="b">
        <v>0</v>
      </c>
      <c r="G666" s="84" t="b">
        <v>0</v>
      </c>
    </row>
    <row r="667" spans="1:7" ht="15">
      <c r="A667" s="84" t="s">
        <v>3102</v>
      </c>
      <c r="B667" s="84">
        <v>20</v>
      </c>
      <c r="C667" s="122">
        <v>0.012435070278040439</v>
      </c>
      <c r="D667" s="84" t="s">
        <v>2970</v>
      </c>
      <c r="E667" s="84" t="b">
        <v>0</v>
      </c>
      <c r="F667" s="84" t="b">
        <v>0</v>
      </c>
      <c r="G667" s="84" t="b">
        <v>0</v>
      </c>
    </row>
    <row r="668" spans="1:7" ht="15">
      <c r="A668" s="84" t="s">
        <v>3122</v>
      </c>
      <c r="B668" s="84">
        <v>13</v>
      </c>
      <c r="C668" s="122">
        <v>0.010210292305004962</v>
      </c>
      <c r="D668" s="84" t="s">
        <v>2970</v>
      </c>
      <c r="E668" s="84" t="b">
        <v>0</v>
      </c>
      <c r="F668" s="84" t="b">
        <v>0</v>
      </c>
      <c r="G668" s="84" t="b">
        <v>0</v>
      </c>
    </row>
    <row r="669" spans="1:7" ht="15">
      <c r="A669" s="84" t="s">
        <v>3089</v>
      </c>
      <c r="B669" s="84">
        <v>12</v>
      </c>
      <c r="C669" s="122">
        <v>0.008963256745606302</v>
      </c>
      <c r="D669" s="84" t="s">
        <v>2970</v>
      </c>
      <c r="E669" s="84" t="b">
        <v>0</v>
      </c>
      <c r="F669" s="84" t="b">
        <v>0</v>
      </c>
      <c r="G669" s="84" t="b">
        <v>0</v>
      </c>
    </row>
    <row r="670" spans="1:7" ht="15">
      <c r="A670" s="84" t="s">
        <v>3098</v>
      </c>
      <c r="B670" s="84">
        <v>11</v>
      </c>
      <c r="C670" s="122">
        <v>0.008216318683472444</v>
      </c>
      <c r="D670" s="84" t="s">
        <v>2970</v>
      </c>
      <c r="E670" s="84" t="b">
        <v>0</v>
      </c>
      <c r="F670" s="84" t="b">
        <v>0</v>
      </c>
      <c r="G670" s="84" t="b">
        <v>0</v>
      </c>
    </row>
    <row r="671" spans="1:7" ht="15">
      <c r="A671" s="84" t="s">
        <v>3130</v>
      </c>
      <c r="B671" s="84">
        <v>8</v>
      </c>
      <c r="C671" s="122">
        <v>0.007003777345890805</v>
      </c>
      <c r="D671" s="84" t="s">
        <v>2970</v>
      </c>
      <c r="E671" s="84" t="b">
        <v>0</v>
      </c>
      <c r="F671" s="84" t="b">
        <v>0</v>
      </c>
      <c r="G671" s="84" t="b">
        <v>0</v>
      </c>
    </row>
    <row r="672" spans="1:7" ht="15">
      <c r="A672" s="84" t="s">
        <v>3131</v>
      </c>
      <c r="B672" s="84">
        <v>8</v>
      </c>
      <c r="C672" s="122">
        <v>0.007003777345890805</v>
      </c>
      <c r="D672" s="84" t="s">
        <v>2970</v>
      </c>
      <c r="E672" s="84" t="b">
        <v>0</v>
      </c>
      <c r="F672" s="84" t="b">
        <v>0</v>
      </c>
      <c r="G672" s="84" t="b">
        <v>0</v>
      </c>
    </row>
    <row r="673" spans="1:7" ht="15">
      <c r="A673" s="84" t="s">
        <v>3618</v>
      </c>
      <c r="B673" s="84">
        <v>8</v>
      </c>
      <c r="C673" s="122">
        <v>0.007003777345890805</v>
      </c>
      <c r="D673" s="84" t="s">
        <v>2970</v>
      </c>
      <c r="E673" s="84" t="b">
        <v>0</v>
      </c>
      <c r="F673" s="84" t="b">
        <v>0</v>
      </c>
      <c r="G673" s="84" t="b">
        <v>0</v>
      </c>
    </row>
    <row r="674" spans="1:7" ht="15">
      <c r="A674" s="84" t="s">
        <v>3615</v>
      </c>
      <c r="B674" s="84">
        <v>8</v>
      </c>
      <c r="C674" s="122">
        <v>0.007932689885729465</v>
      </c>
      <c r="D674" s="84" t="s">
        <v>2970</v>
      </c>
      <c r="E674" s="84" t="b">
        <v>0</v>
      </c>
      <c r="F674" s="84" t="b">
        <v>0</v>
      </c>
      <c r="G674" s="84" t="b">
        <v>0</v>
      </c>
    </row>
    <row r="675" spans="1:7" ht="15">
      <c r="A675" s="84" t="s">
        <v>3141</v>
      </c>
      <c r="B675" s="84">
        <v>8</v>
      </c>
      <c r="C675" s="122">
        <v>0.007434944237918215</v>
      </c>
      <c r="D675" s="84" t="s">
        <v>2970</v>
      </c>
      <c r="E675" s="84" t="b">
        <v>0</v>
      </c>
      <c r="F675" s="84" t="b">
        <v>0</v>
      </c>
      <c r="G675" s="84" t="b">
        <v>0</v>
      </c>
    </row>
    <row r="676" spans="1:7" ht="15">
      <c r="A676" s="84" t="s">
        <v>3133</v>
      </c>
      <c r="B676" s="84">
        <v>7</v>
      </c>
      <c r="C676" s="122">
        <v>0.006505576208178439</v>
      </c>
      <c r="D676" s="84" t="s">
        <v>2970</v>
      </c>
      <c r="E676" s="84" t="b">
        <v>0</v>
      </c>
      <c r="F676" s="84" t="b">
        <v>0</v>
      </c>
      <c r="G676" s="84" t="b">
        <v>0</v>
      </c>
    </row>
    <row r="677" spans="1:7" ht="15">
      <c r="A677" s="84" t="s">
        <v>3117</v>
      </c>
      <c r="B677" s="84">
        <v>6</v>
      </c>
      <c r="C677" s="122">
        <v>0.005949517414297099</v>
      </c>
      <c r="D677" s="84" t="s">
        <v>2970</v>
      </c>
      <c r="E677" s="84" t="b">
        <v>0</v>
      </c>
      <c r="F677" s="84" t="b">
        <v>0</v>
      </c>
      <c r="G677" s="84" t="b">
        <v>0</v>
      </c>
    </row>
    <row r="678" spans="1:7" ht="15">
      <c r="A678" s="84" t="s">
        <v>3149</v>
      </c>
      <c r="B678" s="84">
        <v>6</v>
      </c>
      <c r="C678" s="122">
        <v>0.005949517414297099</v>
      </c>
      <c r="D678" s="84" t="s">
        <v>2970</v>
      </c>
      <c r="E678" s="84" t="b">
        <v>0</v>
      </c>
      <c r="F678" s="84" t="b">
        <v>0</v>
      </c>
      <c r="G678" s="84" t="b">
        <v>0</v>
      </c>
    </row>
    <row r="679" spans="1:7" ht="15">
      <c r="A679" s="84" t="s">
        <v>3147</v>
      </c>
      <c r="B679" s="84">
        <v>6</v>
      </c>
      <c r="C679" s="122">
        <v>0.005949517414297099</v>
      </c>
      <c r="D679" s="84" t="s">
        <v>2970</v>
      </c>
      <c r="E679" s="84" t="b">
        <v>0</v>
      </c>
      <c r="F679" s="84" t="b">
        <v>0</v>
      </c>
      <c r="G679" s="84" t="b">
        <v>0</v>
      </c>
    </row>
    <row r="680" spans="1:7" ht="15">
      <c r="A680" s="84" t="s">
        <v>3620</v>
      </c>
      <c r="B680" s="84">
        <v>6</v>
      </c>
      <c r="C680" s="122">
        <v>0.005949517414297099</v>
      </c>
      <c r="D680" s="84" t="s">
        <v>2970</v>
      </c>
      <c r="E680" s="84" t="b">
        <v>0</v>
      </c>
      <c r="F680" s="84" t="b">
        <v>0</v>
      </c>
      <c r="G680" s="84" t="b">
        <v>0</v>
      </c>
    </row>
    <row r="681" spans="1:7" ht="15">
      <c r="A681" s="84" t="s">
        <v>3123</v>
      </c>
      <c r="B681" s="84">
        <v>6</v>
      </c>
      <c r="C681" s="122">
        <v>0.005949517414297099</v>
      </c>
      <c r="D681" s="84" t="s">
        <v>2970</v>
      </c>
      <c r="E681" s="84" t="b">
        <v>0</v>
      </c>
      <c r="F681" s="84" t="b">
        <v>0</v>
      </c>
      <c r="G681" s="84" t="b">
        <v>0</v>
      </c>
    </row>
    <row r="682" spans="1:7" ht="15">
      <c r="A682" s="84" t="s">
        <v>228</v>
      </c>
      <c r="B682" s="84">
        <v>5</v>
      </c>
      <c r="C682" s="122">
        <v>0.005325873771739024</v>
      </c>
      <c r="D682" s="84" t="s">
        <v>2970</v>
      </c>
      <c r="E682" s="84" t="b">
        <v>0</v>
      </c>
      <c r="F682" s="84" t="b">
        <v>0</v>
      </c>
      <c r="G682" s="84" t="b">
        <v>0</v>
      </c>
    </row>
    <row r="683" spans="1:7" ht="15">
      <c r="A683" s="84" t="s">
        <v>3135</v>
      </c>
      <c r="B683" s="84">
        <v>5</v>
      </c>
      <c r="C683" s="122">
        <v>0.005325873771739024</v>
      </c>
      <c r="D683" s="84" t="s">
        <v>2970</v>
      </c>
      <c r="E683" s="84" t="b">
        <v>0</v>
      </c>
      <c r="F683" s="84" t="b">
        <v>0</v>
      </c>
      <c r="G683" s="84" t="b">
        <v>0</v>
      </c>
    </row>
    <row r="684" spans="1:7" ht="15">
      <c r="A684" s="84" t="s">
        <v>3152</v>
      </c>
      <c r="B684" s="84">
        <v>5</v>
      </c>
      <c r="C684" s="122">
        <v>0.005325873771739024</v>
      </c>
      <c r="D684" s="84" t="s">
        <v>2970</v>
      </c>
      <c r="E684" s="84" t="b">
        <v>0</v>
      </c>
      <c r="F684" s="84" t="b">
        <v>0</v>
      </c>
      <c r="G684" s="84" t="b">
        <v>0</v>
      </c>
    </row>
    <row r="685" spans="1:7" ht="15">
      <c r="A685" s="84" t="s">
        <v>3611</v>
      </c>
      <c r="B685" s="84">
        <v>5</v>
      </c>
      <c r="C685" s="122">
        <v>0.006356769448394956</v>
      </c>
      <c r="D685" s="84" t="s">
        <v>2970</v>
      </c>
      <c r="E685" s="84" t="b">
        <v>0</v>
      </c>
      <c r="F685" s="84" t="b">
        <v>0</v>
      </c>
      <c r="G685" s="84" t="b">
        <v>0</v>
      </c>
    </row>
    <row r="686" spans="1:7" ht="15">
      <c r="A686" s="84" t="s">
        <v>3146</v>
      </c>
      <c r="B686" s="84">
        <v>5</v>
      </c>
      <c r="C686" s="122">
        <v>0.005325873771739024</v>
      </c>
      <c r="D686" s="84" t="s">
        <v>2970</v>
      </c>
      <c r="E686" s="84" t="b">
        <v>0</v>
      </c>
      <c r="F686" s="84" t="b">
        <v>0</v>
      </c>
      <c r="G686" s="84" t="b">
        <v>0</v>
      </c>
    </row>
    <row r="687" spans="1:7" ht="15">
      <c r="A687" s="84" t="s">
        <v>3694</v>
      </c>
      <c r="B687" s="84">
        <v>5</v>
      </c>
      <c r="C687" s="122">
        <v>0.005325873771739024</v>
      </c>
      <c r="D687" s="84" t="s">
        <v>2970</v>
      </c>
      <c r="E687" s="84" t="b">
        <v>0</v>
      </c>
      <c r="F687" s="84" t="b">
        <v>0</v>
      </c>
      <c r="G687" s="84" t="b">
        <v>0</v>
      </c>
    </row>
    <row r="688" spans="1:7" ht="15">
      <c r="A688" s="84" t="s">
        <v>3660</v>
      </c>
      <c r="B688" s="84">
        <v>5</v>
      </c>
      <c r="C688" s="122">
        <v>0.005325873771739024</v>
      </c>
      <c r="D688" s="84" t="s">
        <v>2970</v>
      </c>
      <c r="E688" s="84" t="b">
        <v>0</v>
      </c>
      <c r="F688" s="84" t="b">
        <v>0</v>
      </c>
      <c r="G688" s="84" t="b">
        <v>0</v>
      </c>
    </row>
    <row r="689" spans="1:7" ht="15">
      <c r="A689" s="84" t="s">
        <v>3148</v>
      </c>
      <c r="B689" s="84">
        <v>5</v>
      </c>
      <c r="C689" s="122">
        <v>0.0057761991109957925</v>
      </c>
      <c r="D689" s="84" t="s">
        <v>2970</v>
      </c>
      <c r="E689" s="84" t="b">
        <v>0</v>
      </c>
      <c r="F689" s="84" t="b">
        <v>0</v>
      </c>
      <c r="G689" s="84" t="b">
        <v>0</v>
      </c>
    </row>
    <row r="690" spans="1:7" ht="15">
      <c r="A690" s="84" t="s">
        <v>333</v>
      </c>
      <c r="B690" s="84">
        <v>5</v>
      </c>
      <c r="C690" s="122">
        <v>0.005325873771739024</v>
      </c>
      <c r="D690" s="84" t="s">
        <v>2970</v>
      </c>
      <c r="E690" s="84" t="b">
        <v>0</v>
      </c>
      <c r="F690" s="84" t="b">
        <v>0</v>
      </c>
      <c r="G690" s="84" t="b">
        <v>0</v>
      </c>
    </row>
    <row r="691" spans="1:7" ht="15">
      <c r="A691" s="84" t="s">
        <v>375</v>
      </c>
      <c r="B691" s="84">
        <v>5</v>
      </c>
      <c r="C691" s="122">
        <v>0.005325873771739024</v>
      </c>
      <c r="D691" s="84" t="s">
        <v>2970</v>
      </c>
      <c r="E691" s="84" t="b">
        <v>0</v>
      </c>
      <c r="F691" s="84" t="b">
        <v>0</v>
      </c>
      <c r="G691" s="84" t="b">
        <v>0</v>
      </c>
    </row>
    <row r="692" spans="1:7" ht="15">
      <c r="A692" s="84" t="s">
        <v>3160</v>
      </c>
      <c r="B692" s="84">
        <v>5</v>
      </c>
      <c r="C692" s="122">
        <v>0.0057761991109957925</v>
      </c>
      <c r="D692" s="84" t="s">
        <v>2970</v>
      </c>
      <c r="E692" s="84" t="b">
        <v>0</v>
      </c>
      <c r="F692" s="84" t="b">
        <v>0</v>
      </c>
      <c r="G692" s="84" t="b">
        <v>0</v>
      </c>
    </row>
    <row r="693" spans="1:7" ht="15">
      <c r="A693" s="84" t="s">
        <v>3644</v>
      </c>
      <c r="B693" s="84">
        <v>5</v>
      </c>
      <c r="C693" s="122">
        <v>0.0057761991109957925</v>
      </c>
      <c r="D693" s="84" t="s">
        <v>2970</v>
      </c>
      <c r="E693" s="84" t="b">
        <v>0</v>
      </c>
      <c r="F693" s="84" t="b">
        <v>0</v>
      </c>
      <c r="G693" s="84" t="b">
        <v>0</v>
      </c>
    </row>
    <row r="694" spans="1:7" ht="15">
      <c r="A694" s="84" t="s">
        <v>3642</v>
      </c>
      <c r="B694" s="84">
        <v>5</v>
      </c>
      <c r="C694" s="122">
        <v>0.005325873771739024</v>
      </c>
      <c r="D694" s="84" t="s">
        <v>2970</v>
      </c>
      <c r="E694" s="84" t="b">
        <v>0</v>
      </c>
      <c r="F694" s="84" t="b">
        <v>0</v>
      </c>
      <c r="G694" s="84" t="b">
        <v>0</v>
      </c>
    </row>
    <row r="695" spans="1:7" ht="15">
      <c r="A695" s="84" t="s">
        <v>338</v>
      </c>
      <c r="B695" s="84">
        <v>4</v>
      </c>
      <c r="C695" s="122">
        <v>0.004620959288796633</v>
      </c>
      <c r="D695" s="84" t="s">
        <v>2970</v>
      </c>
      <c r="E695" s="84" t="b">
        <v>0</v>
      </c>
      <c r="F695" s="84" t="b">
        <v>0</v>
      </c>
      <c r="G695" s="84" t="b">
        <v>0</v>
      </c>
    </row>
    <row r="696" spans="1:7" ht="15">
      <c r="A696" s="84" t="s">
        <v>3619</v>
      </c>
      <c r="B696" s="84">
        <v>4</v>
      </c>
      <c r="C696" s="122">
        <v>0.0050854155587159635</v>
      </c>
      <c r="D696" s="84" t="s">
        <v>2970</v>
      </c>
      <c r="E696" s="84" t="b">
        <v>1</v>
      </c>
      <c r="F696" s="84" t="b">
        <v>0</v>
      </c>
      <c r="G696" s="84" t="b">
        <v>0</v>
      </c>
    </row>
    <row r="697" spans="1:7" ht="15">
      <c r="A697" s="84" t="s">
        <v>3623</v>
      </c>
      <c r="B697" s="84">
        <v>4</v>
      </c>
      <c r="C697" s="122">
        <v>0.004620959288796633</v>
      </c>
      <c r="D697" s="84" t="s">
        <v>2970</v>
      </c>
      <c r="E697" s="84" t="b">
        <v>0</v>
      </c>
      <c r="F697" s="84" t="b">
        <v>0</v>
      </c>
      <c r="G697" s="84" t="b">
        <v>0</v>
      </c>
    </row>
    <row r="698" spans="1:7" ht="15">
      <c r="A698" s="84" t="s">
        <v>3721</v>
      </c>
      <c r="B698" s="84">
        <v>4</v>
      </c>
      <c r="C698" s="122">
        <v>0.0050854155587159635</v>
      </c>
      <c r="D698" s="84" t="s">
        <v>2970</v>
      </c>
      <c r="E698" s="84" t="b">
        <v>0</v>
      </c>
      <c r="F698" s="84" t="b">
        <v>0</v>
      </c>
      <c r="G698" s="84" t="b">
        <v>0</v>
      </c>
    </row>
    <row r="699" spans="1:7" ht="15">
      <c r="A699" s="84" t="s">
        <v>3757</v>
      </c>
      <c r="B699" s="84">
        <v>4</v>
      </c>
      <c r="C699" s="122">
        <v>0.004620959288796633</v>
      </c>
      <c r="D699" s="84" t="s">
        <v>2970</v>
      </c>
      <c r="E699" s="84" t="b">
        <v>0</v>
      </c>
      <c r="F699" s="84" t="b">
        <v>0</v>
      </c>
      <c r="G699" s="84" t="b">
        <v>0</v>
      </c>
    </row>
    <row r="700" spans="1:7" ht="15">
      <c r="A700" s="84" t="s">
        <v>376</v>
      </c>
      <c r="B700" s="84">
        <v>4</v>
      </c>
      <c r="C700" s="122">
        <v>0.004620959288796633</v>
      </c>
      <c r="D700" s="84" t="s">
        <v>2970</v>
      </c>
      <c r="E700" s="84" t="b">
        <v>0</v>
      </c>
      <c r="F700" s="84" t="b">
        <v>0</v>
      </c>
      <c r="G700" s="84" t="b">
        <v>0</v>
      </c>
    </row>
    <row r="701" spans="1:7" ht="15">
      <c r="A701" s="84" t="s">
        <v>3744</v>
      </c>
      <c r="B701" s="84">
        <v>4</v>
      </c>
      <c r="C701" s="122">
        <v>0.004620959288796633</v>
      </c>
      <c r="D701" s="84" t="s">
        <v>2970</v>
      </c>
      <c r="E701" s="84" t="b">
        <v>0</v>
      </c>
      <c r="F701" s="84" t="b">
        <v>0</v>
      </c>
      <c r="G701" s="84" t="b">
        <v>0</v>
      </c>
    </row>
    <row r="702" spans="1:7" ht="15">
      <c r="A702" s="84" t="s">
        <v>377</v>
      </c>
      <c r="B702" s="84">
        <v>4</v>
      </c>
      <c r="C702" s="122">
        <v>0.004620959288796633</v>
      </c>
      <c r="D702" s="84" t="s">
        <v>2970</v>
      </c>
      <c r="E702" s="84" t="b">
        <v>0</v>
      </c>
      <c r="F702" s="84" t="b">
        <v>0</v>
      </c>
      <c r="G702" s="84" t="b">
        <v>0</v>
      </c>
    </row>
    <row r="703" spans="1:7" ht="15">
      <c r="A703" s="84" t="s">
        <v>3742</v>
      </c>
      <c r="B703" s="84">
        <v>4</v>
      </c>
      <c r="C703" s="122">
        <v>0.004620959288796633</v>
      </c>
      <c r="D703" s="84" t="s">
        <v>2970</v>
      </c>
      <c r="E703" s="84" t="b">
        <v>0</v>
      </c>
      <c r="F703" s="84" t="b">
        <v>0</v>
      </c>
      <c r="G703" s="84" t="b">
        <v>0</v>
      </c>
    </row>
    <row r="704" spans="1:7" ht="15">
      <c r="A704" s="84" t="s">
        <v>3743</v>
      </c>
      <c r="B704" s="84">
        <v>4</v>
      </c>
      <c r="C704" s="122">
        <v>0.0050854155587159635</v>
      </c>
      <c r="D704" s="84" t="s">
        <v>2970</v>
      </c>
      <c r="E704" s="84" t="b">
        <v>0</v>
      </c>
      <c r="F704" s="84" t="b">
        <v>0</v>
      </c>
      <c r="G704" s="84" t="b">
        <v>0</v>
      </c>
    </row>
    <row r="705" spans="1:7" ht="15">
      <c r="A705" s="84" t="s">
        <v>3121</v>
      </c>
      <c r="B705" s="84">
        <v>4</v>
      </c>
      <c r="C705" s="122">
        <v>0.004620959288796633</v>
      </c>
      <c r="D705" s="84" t="s">
        <v>2970</v>
      </c>
      <c r="E705" s="84" t="b">
        <v>0</v>
      </c>
      <c r="F705" s="84" t="b">
        <v>0</v>
      </c>
      <c r="G705" s="84" t="b">
        <v>0</v>
      </c>
    </row>
    <row r="706" spans="1:7" ht="15">
      <c r="A706" s="84" t="s">
        <v>3153</v>
      </c>
      <c r="B706" s="84">
        <v>4</v>
      </c>
      <c r="C706" s="122">
        <v>0.004620959288796633</v>
      </c>
      <c r="D706" s="84" t="s">
        <v>2970</v>
      </c>
      <c r="E706" s="84" t="b">
        <v>0</v>
      </c>
      <c r="F706" s="84" t="b">
        <v>0</v>
      </c>
      <c r="G706" s="84" t="b">
        <v>0</v>
      </c>
    </row>
    <row r="707" spans="1:7" ht="15">
      <c r="A707" s="84" t="s">
        <v>3692</v>
      </c>
      <c r="B707" s="84">
        <v>4</v>
      </c>
      <c r="C707" s="122">
        <v>0.0050854155587159635</v>
      </c>
      <c r="D707" s="84" t="s">
        <v>2970</v>
      </c>
      <c r="E707" s="84" t="b">
        <v>0</v>
      </c>
      <c r="F707" s="84" t="b">
        <v>0</v>
      </c>
      <c r="G707" s="84" t="b">
        <v>0</v>
      </c>
    </row>
    <row r="708" spans="1:7" ht="15">
      <c r="A708" s="84" t="s">
        <v>3679</v>
      </c>
      <c r="B708" s="84">
        <v>4</v>
      </c>
      <c r="C708" s="122">
        <v>0.004620959288796633</v>
      </c>
      <c r="D708" s="84" t="s">
        <v>2970</v>
      </c>
      <c r="E708" s="84" t="b">
        <v>0</v>
      </c>
      <c r="F708" s="84" t="b">
        <v>0</v>
      </c>
      <c r="G708" s="84" t="b">
        <v>0</v>
      </c>
    </row>
    <row r="709" spans="1:7" ht="15">
      <c r="A709" s="84" t="s">
        <v>3126</v>
      </c>
      <c r="B709" s="84">
        <v>3</v>
      </c>
      <c r="C709" s="122">
        <v>0.0038140616690369726</v>
      </c>
      <c r="D709" s="84" t="s">
        <v>2970</v>
      </c>
      <c r="E709" s="84" t="b">
        <v>1</v>
      </c>
      <c r="F709" s="84" t="b">
        <v>0</v>
      </c>
      <c r="G709" s="84" t="b">
        <v>0</v>
      </c>
    </row>
    <row r="710" spans="1:7" ht="15">
      <c r="A710" s="84" t="s">
        <v>3127</v>
      </c>
      <c r="B710" s="84">
        <v>3</v>
      </c>
      <c r="C710" s="122">
        <v>0.0038140616690369726</v>
      </c>
      <c r="D710" s="84" t="s">
        <v>2970</v>
      </c>
      <c r="E710" s="84" t="b">
        <v>0</v>
      </c>
      <c r="F710" s="84" t="b">
        <v>0</v>
      </c>
      <c r="G710" s="84" t="b">
        <v>0</v>
      </c>
    </row>
    <row r="711" spans="1:7" ht="15">
      <c r="A711" s="84" t="s">
        <v>3760</v>
      </c>
      <c r="B711" s="84">
        <v>3</v>
      </c>
      <c r="C711" s="122">
        <v>0.004305022428485898</v>
      </c>
      <c r="D711" s="84" t="s">
        <v>2970</v>
      </c>
      <c r="E711" s="84" t="b">
        <v>0</v>
      </c>
      <c r="F711" s="84" t="b">
        <v>0</v>
      </c>
      <c r="G711" s="84" t="b">
        <v>0</v>
      </c>
    </row>
    <row r="712" spans="1:7" ht="15">
      <c r="A712" s="84" t="s">
        <v>3677</v>
      </c>
      <c r="B712" s="84">
        <v>3</v>
      </c>
      <c r="C712" s="122">
        <v>0.0038140616690369726</v>
      </c>
      <c r="D712" s="84" t="s">
        <v>2970</v>
      </c>
      <c r="E712" s="84" t="b">
        <v>0</v>
      </c>
      <c r="F712" s="84" t="b">
        <v>0</v>
      </c>
      <c r="G712" s="84" t="b">
        <v>0</v>
      </c>
    </row>
    <row r="713" spans="1:7" ht="15">
      <c r="A713" s="84" t="s">
        <v>3628</v>
      </c>
      <c r="B713" s="84">
        <v>3</v>
      </c>
      <c r="C713" s="122">
        <v>0.0038140616690369726</v>
      </c>
      <c r="D713" s="84" t="s">
        <v>2970</v>
      </c>
      <c r="E713" s="84" t="b">
        <v>0</v>
      </c>
      <c r="F713" s="84" t="b">
        <v>0</v>
      </c>
      <c r="G713" s="84" t="b">
        <v>0</v>
      </c>
    </row>
    <row r="714" spans="1:7" ht="15">
      <c r="A714" s="84" t="s">
        <v>3645</v>
      </c>
      <c r="B714" s="84">
        <v>3</v>
      </c>
      <c r="C714" s="122">
        <v>0.0038140616690369726</v>
      </c>
      <c r="D714" s="84" t="s">
        <v>2970</v>
      </c>
      <c r="E714" s="84" t="b">
        <v>0</v>
      </c>
      <c r="F714" s="84" t="b">
        <v>0</v>
      </c>
      <c r="G714" s="84" t="b">
        <v>0</v>
      </c>
    </row>
    <row r="715" spans="1:7" ht="15">
      <c r="A715" s="84" t="s">
        <v>3680</v>
      </c>
      <c r="B715" s="84">
        <v>3</v>
      </c>
      <c r="C715" s="122">
        <v>0.0038140616690369726</v>
      </c>
      <c r="D715" s="84" t="s">
        <v>2970</v>
      </c>
      <c r="E715" s="84" t="b">
        <v>0</v>
      </c>
      <c r="F715" s="84" t="b">
        <v>0</v>
      </c>
      <c r="G715" s="84" t="b">
        <v>0</v>
      </c>
    </row>
    <row r="716" spans="1:7" ht="15">
      <c r="A716" s="84" t="s">
        <v>3723</v>
      </c>
      <c r="B716" s="84">
        <v>3</v>
      </c>
      <c r="C716" s="122">
        <v>0.0038140616690369726</v>
      </c>
      <c r="D716" s="84" t="s">
        <v>2970</v>
      </c>
      <c r="E716" s="84" t="b">
        <v>0</v>
      </c>
      <c r="F716" s="84" t="b">
        <v>0</v>
      </c>
      <c r="G716" s="84" t="b">
        <v>0</v>
      </c>
    </row>
    <row r="717" spans="1:7" ht="15">
      <c r="A717" s="84" t="s">
        <v>3624</v>
      </c>
      <c r="B717" s="84">
        <v>3</v>
      </c>
      <c r="C717" s="122">
        <v>0.0038140616690369726</v>
      </c>
      <c r="D717" s="84" t="s">
        <v>2970</v>
      </c>
      <c r="E717" s="84" t="b">
        <v>0</v>
      </c>
      <c r="F717" s="84" t="b">
        <v>0</v>
      </c>
      <c r="G717" s="84" t="b">
        <v>0</v>
      </c>
    </row>
    <row r="718" spans="1:7" ht="15">
      <c r="A718" s="84" t="s">
        <v>3698</v>
      </c>
      <c r="B718" s="84">
        <v>3</v>
      </c>
      <c r="C718" s="122">
        <v>0.0038140616690369726</v>
      </c>
      <c r="D718" s="84" t="s">
        <v>2970</v>
      </c>
      <c r="E718" s="84" t="b">
        <v>0</v>
      </c>
      <c r="F718" s="84" t="b">
        <v>0</v>
      </c>
      <c r="G718" s="84" t="b">
        <v>0</v>
      </c>
    </row>
    <row r="719" spans="1:7" ht="15">
      <c r="A719" s="84" t="s">
        <v>3638</v>
      </c>
      <c r="B719" s="84">
        <v>3</v>
      </c>
      <c r="C719" s="122">
        <v>0.0038140616690369726</v>
      </c>
      <c r="D719" s="84" t="s">
        <v>2970</v>
      </c>
      <c r="E719" s="84" t="b">
        <v>0</v>
      </c>
      <c r="F719" s="84" t="b">
        <v>1</v>
      </c>
      <c r="G719" s="84" t="b">
        <v>0</v>
      </c>
    </row>
    <row r="720" spans="1:7" ht="15">
      <c r="A720" s="84" t="s">
        <v>3820</v>
      </c>
      <c r="B720" s="84">
        <v>3</v>
      </c>
      <c r="C720" s="122">
        <v>0.0038140616690369726</v>
      </c>
      <c r="D720" s="84" t="s">
        <v>2970</v>
      </c>
      <c r="E720" s="84" t="b">
        <v>1</v>
      </c>
      <c r="F720" s="84" t="b">
        <v>0</v>
      </c>
      <c r="G720" s="84" t="b">
        <v>0</v>
      </c>
    </row>
    <row r="721" spans="1:7" ht="15">
      <c r="A721" s="84" t="s">
        <v>3821</v>
      </c>
      <c r="B721" s="84">
        <v>3</v>
      </c>
      <c r="C721" s="122">
        <v>0.0038140616690369726</v>
      </c>
      <c r="D721" s="84" t="s">
        <v>2970</v>
      </c>
      <c r="E721" s="84" t="b">
        <v>0</v>
      </c>
      <c r="F721" s="84" t="b">
        <v>0</v>
      </c>
      <c r="G721" s="84" t="b">
        <v>0</v>
      </c>
    </row>
    <row r="722" spans="1:7" ht="15">
      <c r="A722" s="84" t="s">
        <v>3822</v>
      </c>
      <c r="B722" s="84">
        <v>3</v>
      </c>
      <c r="C722" s="122">
        <v>0.0038140616690369726</v>
      </c>
      <c r="D722" s="84" t="s">
        <v>2970</v>
      </c>
      <c r="E722" s="84" t="b">
        <v>0</v>
      </c>
      <c r="F722" s="84" t="b">
        <v>0</v>
      </c>
      <c r="G722" s="84" t="b">
        <v>0</v>
      </c>
    </row>
    <row r="723" spans="1:7" ht="15">
      <c r="A723" s="84" t="s">
        <v>3823</v>
      </c>
      <c r="B723" s="84">
        <v>3</v>
      </c>
      <c r="C723" s="122">
        <v>0.0038140616690369726</v>
      </c>
      <c r="D723" s="84" t="s">
        <v>2970</v>
      </c>
      <c r="E723" s="84" t="b">
        <v>0</v>
      </c>
      <c r="F723" s="84" t="b">
        <v>0</v>
      </c>
      <c r="G723" s="84" t="b">
        <v>0</v>
      </c>
    </row>
    <row r="724" spans="1:7" ht="15">
      <c r="A724" s="84" t="s">
        <v>3824</v>
      </c>
      <c r="B724" s="84">
        <v>3</v>
      </c>
      <c r="C724" s="122">
        <v>0.0038140616690369726</v>
      </c>
      <c r="D724" s="84" t="s">
        <v>2970</v>
      </c>
      <c r="E724" s="84" t="b">
        <v>0</v>
      </c>
      <c r="F724" s="84" t="b">
        <v>0</v>
      </c>
      <c r="G724" s="84" t="b">
        <v>0</v>
      </c>
    </row>
    <row r="725" spans="1:7" ht="15">
      <c r="A725" s="84" t="s">
        <v>3120</v>
      </c>
      <c r="B725" s="84">
        <v>3</v>
      </c>
      <c r="C725" s="122">
        <v>0.0038140616690369726</v>
      </c>
      <c r="D725" s="84" t="s">
        <v>2970</v>
      </c>
      <c r="E725" s="84" t="b">
        <v>0</v>
      </c>
      <c r="F725" s="84" t="b">
        <v>0</v>
      </c>
      <c r="G725" s="84" t="b">
        <v>0</v>
      </c>
    </row>
    <row r="726" spans="1:7" ht="15">
      <c r="A726" s="84" t="s">
        <v>3631</v>
      </c>
      <c r="B726" s="84">
        <v>3</v>
      </c>
      <c r="C726" s="122">
        <v>0.0038140616690369726</v>
      </c>
      <c r="D726" s="84" t="s">
        <v>2970</v>
      </c>
      <c r="E726" s="84" t="b">
        <v>0</v>
      </c>
      <c r="F726" s="84" t="b">
        <v>0</v>
      </c>
      <c r="G726" s="84" t="b">
        <v>0</v>
      </c>
    </row>
    <row r="727" spans="1:7" ht="15">
      <c r="A727" s="84" t="s">
        <v>3648</v>
      </c>
      <c r="B727" s="84">
        <v>3</v>
      </c>
      <c r="C727" s="122">
        <v>0.0038140616690369726</v>
      </c>
      <c r="D727" s="84" t="s">
        <v>2970</v>
      </c>
      <c r="E727" s="84" t="b">
        <v>0</v>
      </c>
      <c r="F727" s="84" t="b">
        <v>0</v>
      </c>
      <c r="G727" s="84" t="b">
        <v>0</v>
      </c>
    </row>
    <row r="728" spans="1:7" ht="15">
      <c r="A728" s="84" t="s">
        <v>3750</v>
      </c>
      <c r="B728" s="84">
        <v>3</v>
      </c>
      <c r="C728" s="122">
        <v>0.0038140616690369726</v>
      </c>
      <c r="D728" s="84" t="s">
        <v>2970</v>
      </c>
      <c r="E728" s="84" t="b">
        <v>0</v>
      </c>
      <c r="F728" s="84" t="b">
        <v>0</v>
      </c>
      <c r="G728" s="84" t="b">
        <v>0</v>
      </c>
    </row>
    <row r="729" spans="1:7" ht="15">
      <c r="A729" s="84" t="s">
        <v>3807</v>
      </c>
      <c r="B729" s="84">
        <v>3</v>
      </c>
      <c r="C729" s="122">
        <v>0.0038140616690369726</v>
      </c>
      <c r="D729" s="84" t="s">
        <v>2970</v>
      </c>
      <c r="E729" s="84" t="b">
        <v>0</v>
      </c>
      <c r="F729" s="84" t="b">
        <v>0</v>
      </c>
      <c r="G729" s="84" t="b">
        <v>0</v>
      </c>
    </row>
    <row r="730" spans="1:7" ht="15">
      <c r="A730" s="84" t="s">
        <v>3805</v>
      </c>
      <c r="B730" s="84">
        <v>3</v>
      </c>
      <c r="C730" s="122">
        <v>0.0038140616690369726</v>
      </c>
      <c r="D730" s="84" t="s">
        <v>2970</v>
      </c>
      <c r="E730" s="84" t="b">
        <v>0</v>
      </c>
      <c r="F730" s="84" t="b">
        <v>0</v>
      </c>
      <c r="G730" s="84" t="b">
        <v>0</v>
      </c>
    </row>
    <row r="731" spans="1:7" ht="15">
      <c r="A731" s="84" t="s">
        <v>3800</v>
      </c>
      <c r="B731" s="84">
        <v>3</v>
      </c>
      <c r="C731" s="122">
        <v>0.0038140616690369726</v>
      </c>
      <c r="D731" s="84" t="s">
        <v>2970</v>
      </c>
      <c r="E731" s="84" t="b">
        <v>0</v>
      </c>
      <c r="F731" s="84" t="b">
        <v>1</v>
      </c>
      <c r="G731" s="84" t="b">
        <v>0</v>
      </c>
    </row>
    <row r="732" spans="1:7" ht="15">
      <c r="A732" s="84" t="s">
        <v>3801</v>
      </c>
      <c r="B732" s="84">
        <v>3</v>
      </c>
      <c r="C732" s="122">
        <v>0.0038140616690369726</v>
      </c>
      <c r="D732" s="84" t="s">
        <v>2970</v>
      </c>
      <c r="E732" s="84" t="b">
        <v>0</v>
      </c>
      <c r="F732" s="84" t="b">
        <v>1</v>
      </c>
      <c r="G732" s="84" t="b">
        <v>0</v>
      </c>
    </row>
    <row r="733" spans="1:7" ht="15">
      <c r="A733" s="84" t="s">
        <v>3165</v>
      </c>
      <c r="B733" s="84">
        <v>3</v>
      </c>
      <c r="C733" s="122">
        <v>0.0038140616690369726</v>
      </c>
      <c r="D733" s="84" t="s">
        <v>2970</v>
      </c>
      <c r="E733" s="84" t="b">
        <v>0</v>
      </c>
      <c r="F733" s="84" t="b">
        <v>0</v>
      </c>
      <c r="G733" s="84" t="b">
        <v>0</v>
      </c>
    </row>
    <row r="734" spans="1:7" ht="15">
      <c r="A734" s="84" t="s">
        <v>3790</v>
      </c>
      <c r="B734" s="84">
        <v>3</v>
      </c>
      <c r="C734" s="122">
        <v>0.0038140616690369726</v>
      </c>
      <c r="D734" s="84" t="s">
        <v>2970</v>
      </c>
      <c r="E734" s="84" t="b">
        <v>0</v>
      </c>
      <c r="F734" s="84" t="b">
        <v>0</v>
      </c>
      <c r="G734" s="84" t="b">
        <v>0</v>
      </c>
    </row>
    <row r="735" spans="1:7" ht="15">
      <c r="A735" s="84" t="s">
        <v>3794</v>
      </c>
      <c r="B735" s="84">
        <v>3</v>
      </c>
      <c r="C735" s="122">
        <v>0.0038140616690369726</v>
      </c>
      <c r="D735" s="84" t="s">
        <v>2970</v>
      </c>
      <c r="E735" s="84" t="b">
        <v>0</v>
      </c>
      <c r="F735" s="84" t="b">
        <v>0</v>
      </c>
      <c r="G735" s="84" t="b">
        <v>0</v>
      </c>
    </row>
    <row r="736" spans="1:7" ht="15">
      <c r="A736" s="84" t="s">
        <v>3659</v>
      </c>
      <c r="B736" s="84">
        <v>3</v>
      </c>
      <c r="C736" s="122">
        <v>0.0038140616690369726</v>
      </c>
      <c r="D736" s="84" t="s">
        <v>2970</v>
      </c>
      <c r="E736" s="84" t="b">
        <v>0</v>
      </c>
      <c r="F736" s="84" t="b">
        <v>0</v>
      </c>
      <c r="G736" s="84" t="b">
        <v>0</v>
      </c>
    </row>
    <row r="737" spans="1:7" ht="15">
      <c r="A737" s="84" t="s">
        <v>3747</v>
      </c>
      <c r="B737" s="84">
        <v>3</v>
      </c>
      <c r="C737" s="122">
        <v>0.0038140616690369726</v>
      </c>
      <c r="D737" s="84" t="s">
        <v>2970</v>
      </c>
      <c r="E737" s="84" t="b">
        <v>0</v>
      </c>
      <c r="F737" s="84" t="b">
        <v>0</v>
      </c>
      <c r="G737" s="84" t="b">
        <v>0</v>
      </c>
    </row>
    <row r="738" spans="1:7" ht="15">
      <c r="A738" s="84" t="s">
        <v>3843</v>
      </c>
      <c r="B738" s="84">
        <v>3</v>
      </c>
      <c r="C738" s="122">
        <v>0.0038140616690369726</v>
      </c>
      <c r="D738" s="84" t="s">
        <v>2970</v>
      </c>
      <c r="E738" s="84" t="b">
        <v>0</v>
      </c>
      <c r="F738" s="84" t="b">
        <v>1</v>
      </c>
      <c r="G738" s="84" t="b">
        <v>0</v>
      </c>
    </row>
    <row r="739" spans="1:7" ht="15">
      <c r="A739" s="84" t="s">
        <v>3664</v>
      </c>
      <c r="B739" s="84">
        <v>3</v>
      </c>
      <c r="C739" s="122">
        <v>0.0038140616690369726</v>
      </c>
      <c r="D739" s="84" t="s">
        <v>2970</v>
      </c>
      <c r="E739" s="84" t="b">
        <v>0</v>
      </c>
      <c r="F739" s="84" t="b">
        <v>0</v>
      </c>
      <c r="G739" s="84" t="b">
        <v>0</v>
      </c>
    </row>
    <row r="740" spans="1:7" ht="15">
      <c r="A740" s="84" t="s">
        <v>3716</v>
      </c>
      <c r="B740" s="84">
        <v>3</v>
      </c>
      <c r="C740" s="122">
        <v>0.0038140616690369726</v>
      </c>
      <c r="D740" s="84" t="s">
        <v>2970</v>
      </c>
      <c r="E740" s="84" t="b">
        <v>0</v>
      </c>
      <c r="F740" s="84" t="b">
        <v>0</v>
      </c>
      <c r="G740" s="84" t="b">
        <v>0</v>
      </c>
    </row>
    <row r="741" spans="1:7" ht="15">
      <c r="A741" s="84" t="s">
        <v>3728</v>
      </c>
      <c r="B741" s="84">
        <v>3</v>
      </c>
      <c r="C741" s="122">
        <v>0.004305022428485898</v>
      </c>
      <c r="D741" s="84" t="s">
        <v>2970</v>
      </c>
      <c r="E741" s="84" t="b">
        <v>0</v>
      </c>
      <c r="F741" s="84" t="b">
        <v>0</v>
      </c>
      <c r="G741" s="84" t="b">
        <v>0</v>
      </c>
    </row>
    <row r="742" spans="1:7" ht="15">
      <c r="A742" s="84" t="s">
        <v>3706</v>
      </c>
      <c r="B742" s="84">
        <v>3</v>
      </c>
      <c r="C742" s="122">
        <v>0.0038140616690369726</v>
      </c>
      <c r="D742" s="84" t="s">
        <v>2970</v>
      </c>
      <c r="E742" s="84" t="b">
        <v>0</v>
      </c>
      <c r="F742" s="84" t="b">
        <v>0</v>
      </c>
      <c r="G742" s="84" t="b">
        <v>0</v>
      </c>
    </row>
    <row r="743" spans="1:7" ht="15">
      <c r="A743" s="84" t="s">
        <v>3060</v>
      </c>
      <c r="B743" s="84">
        <v>3</v>
      </c>
      <c r="C743" s="122">
        <v>0.0038140616690369726</v>
      </c>
      <c r="D743" s="84" t="s">
        <v>2970</v>
      </c>
      <c r="E743" s="84" t="b">
        <v>0</v>
      </c>
      <c r="F743" s="84" t="b">
        <v>0</v>
      </c>
      <c r="G743" s="84" t="b">
        <v>0</v>
      </c>
    </row>
    <row r="744" spans="1:7" ht="15">
      <c r="A744" s="84" t="s">
        <v>3753</v>
      </c>
      <c r="B744" s="84">
        <v>3</v>
      </c>
      <c r="C744" s="122">
        <v>0.0038140616690369726</v>
      </c>
      <c r="D744" s="84" t="s">
        <v>2970</v>
      </c>
      <c r="E744" s="84" t="b">
        <v>0</v>
      </c>
      <c r="F744" s="84" t="b">
        <v>0</v>
      </c>
      <c r="G744" s="84" t="b">
        <v>0</v>
      </c>
    </row>
    <row r="745" spans="1:7" ht="15">
      <c r="A745" s="84" t="s">
        <v>3681</v>
      </c>
      <c r="B745" s="84">
        <v>3</v>
      </c>
      <c r="C745" s="122">
        <v>0.0038140616690369726</v>
      </c>
      <c r="D745" s="84" t="s">
        <v>2970</v>
      </c>
      <c r="E745" s="84" t="b">
        <v>0</v>
      </c>
      <c r="F745" s="84" t="b">
        <v>0</v>
      </c>
      <c r="G745" s="84" t="b">
        <v>0</v>
      </c>
    </row>
    <row r="746" spans="1:7" ht="15">
      <c r="A746" s="84" t="s">
        <v>3810</v>
      </c>
      <c r="B746" s="84">
        <v>3</v>
      </c>
      <c r="C746" s="122">
        <v>0.005144325390374322</v>
      </c>
      <c r="D746" s="84" t="s">
        <v>2970</v>
      </c>
      <c r="E746" s="84" t="b">
        <v>0</v>
      </c>
      <c r="F746" s="84" t="b">
        <v>0</v>
      </c>
      <c r="G746" s="84" t="b">
        <v>0</v>
      </c>
    </row>
    <row r="747" spans="1:7" ht="15">
      <c r="A747" s="84" t="s">
        <v>3714</v>
      </c>
      <c r="B747" s="84">
        <v>3</v>
      </c>
      <c r="C747" s="122">
        <v>0.004305022428485898</v>
      </c>
      <c r="D747" s="84" t="s">
        <v>2970</v>
      </c>
      <c r="E747" s="84" t="b">
        <v>0</v>
      </c>
      <c r="F747" s="84" t="b">
        <v>0</v>
      </c>
      <c r="G747" s="84" t="b">
        <v>0</v>
      </c>
    </row>
    <row r="748" spans="1:7" ht="15">
      <c r="A748" s="84" t="s">
        <v>3157</v>
      </c>
      <c r="B748" s="84">
        <v>2</v>
      </c>
      <c r="C748" s="122">
        <v>0.0028700149523239325</v>
      </c>
      <c r="D748" s="84" t="s">
        <v>2970</v>
      </c>
      <c r="E748" s="84" t="b">
        <v>0</v>
      </c>
      <c r="F748" s="84" t="b">
        <v>0</v>
      </c>
      <c r="G748" s="84" t="b">
        <v>0</v>
      </c>
    </row>
    <row r="749" spans="1:7" ht="15">
      <c r="A749" s="84" t="s">
        <v>3617</v>
      </c>
      <c r="B749" s="84">
        <v>2</v>
      </c>
      <c r="C749" s="122">
        <v>0.0028700149523239325</v>
      </c>
      <c r="D749" s="84" t="s">
        <v>2970</v>
      </c>
      <c r="E749" s="84" t="b">
        <v>0</v>
      </c>
      <c r="F749" s="84" t="b">
        <v>0</v>
      </c>
      <c r="G749" s="84" t="b">
        <v>0</v>
      </c>
    </row>
    <row r="750" spans="1:7" ht="15">
      <c r="A750" s="84" t="s">
        <v>3691</v>
      </c>
      <c r="B750" s="84">
        <v>2</v>
      </c>
      <c r="C750" s="122">
        <v>0.0028700149523239325</v>
      </c>
      <c r="D750" s="84" t="s">
        <v>2970</v>
      </c>
      <c r="E750" s="84" t="b">
        <v>0</v>
      </c>
      <c r="F750" s="84" t="b">
        <v>0</v>
      </c>
      <c r="G750" s="84" t="b">
        <v>0</v>
      </c>
    </row>
    <row r="751" spans="1:7" ht="15">
      <c r="A751" s="84" t="s">
        <v>3928</v>
      </c>
      <c r="B751" s="84">
        <v>2</v>
      </c>
      <c r="C751" s="122">
        <v>0.0028700149523239325</v>
      </c>
      <c r="D751" s="84" t="s">
        <v>2970</v>
      </c>
      <c r="E751" s="84" t="b">
        <v>0</v>
      </c>
      <c r="F751" s="84" t="b">
        <v>0</v>
      </c>
      <c r="G751" s="84" t="b">
        <v>0</v>
      </c>
    </row>
    <row r="752" spans="1:7" ht="15">
      <c r="A752" s="84" t="s">
        <v>3761</v>
      </c>
      <c r="B752" s="84">
        <v>2</v>
      </c>
      <c r="C752" s="122">
        <v>0.0028700149523239325</v>
      </c>
      <c r="D752" s="84" t="s">
        <v>2970</v>
      </c>
      <c r="E752" s="84" t="b">
        <v>0</v>
      </c>
      <c r="F752" s="84" t="b">
        <v>0</v>
      </c>
      <c r="G752" s="84" t="b">
        <v>0</v>
      </c>
    </row>
    <row r="753" spans="1:7" ht="15">
      <c r="A753" s="84" t="s">
        <v>3758</v>
      </c>
      <c r="B753" s="84">
        <v>2</v>
      </c>
      <c r="C753" s="122">
        <v>0.0028700149523239325</v>
      </c>
      <c r="D753" s="84" t="s">
        <v>2970</v>
      </c>
      <c r="E753" s="84" t="b">
        <v>0</v>
      </c>
      <c r="F753" s="84" t="b">
        <v>0</v>
      </c>
      <c r="G753" s="84" t="b">
        <v>0</v>
      </c>
    </row>
    <row r="754" spans="1:7" ht="15">
      <c r="A754" s="84" t="s">
        <v>3672</v>
      </c>
      <c r="B754" s="84">
        <v>2</v>
      </c>
      <c r="C754" s="122">
        <v>0.0028700149523239325</v>
      </c>
      <c r="D754" s="84" t="s">
        <v>2970</v>
      </c>
      <c r="E754" s="84" t="b">
        <v>0</v>
      </c>
      <c r="F754" s="84" t="b">
        <v>0</v>
      </c>
      <c r="G754" s="84" t="b">
        <v>0</v>
      </c>
    </row>
    <row r="755" spans="1:7" ht="15">
      <c r="A755" s="84" t="s">
        <v>3722</v>
      </c>
      <c r="B755" s="84">
        <v>2</v>
      </c>
      <c r="C755" s="122">
        <v>0.0028700149523239325</v>
      </c>
      <c r="D755" s="84" t="s">
        <v>2970</v>
      </c>
      <c r="E755" s="84" t="b">
        <v>0</v>
      </c>
      <c r="F755" s="84" t="b">
        <v>0</v>
      </c>
      <c r="G755" s="84" t="b">
        <v>0</v>
      </c>
    </row>
    <row r="756" spans="1:7" ht="15">
      <c r="A756" s="84" t="s">
        <v>3759</v>
      </c>
      <c r="B756" s="84">
        <v>2</v>
      </c>
      <c r="C756" s="122">
        <v>0.0028700149523239325</v>
      </c>
      <c r="D756" s="84" t="s">
        <v>2970</v>
      </c>
      <c r="E756" s="84" t="b">
        <v>0</v>
      </c>
      <c r="F756" s="84" t="b">
        <v>0</v>
      </c>
      <c r="G756" s="84" t="b">
        <v>0</v>
      </c>
    </row>
    <row r="757" spans="1:7" ht="15">
      <c r="A757" s="84" t="s">
        <v>3125</v>
      </c>
      <c r="B757" s="84">
        <v>2</v>
      </c>
      <c r="C757" s="122">
        <v>0.0028700149523239325</v>
      </c>
      <c r="D757" s="84" t="s">
        <v>2970</v>
      </c>
      <c r="E757" s="84" t="b">
        <v>0</v>
      </c>
      <c r="F757" s="84" t="b">
        <v>0</v>
      </c>
      <c r="G757" s="84" t="b">
        <v>0</v>
      </c>
    </row>
    <row r="758" spans="1:7" ht="15">
      <c r="A758" s="84" t="s">
        <v>3715</v>
      </c>
      <c r="B758" s="84">
        <v>2</v>
      </c>
      <c r="C758" s="122">
        <v>0.0028700149523239325</v>
      </c>
      <c r="D758" s="84" t="s">
        <v>2970</v>
      </c>
      <c r="E758" s="84" t="b">
        <v>1</v>
      </c>
      <c r="F758" s="84" t="b">
        <v>0</v>
      </c>
      <c r="G758" s="84" t="b">
        <v>0</v>
      </c>
    </row>
    <row r="759" spans="1:7" ht="15">
      <c r="A759" s="84" t="s">
        <v>3646</v>
      </c>
      <c r="B759" s="84">
        <v>2</v>
      </c>
      <c r="C759" s="122">
        <v>0.0028700149523239325</v>
      </c>
      <c r="D759" s="84" t="s">
        <v>2970</v>
      </c>
      <c r="E759" s="84" t="b">
        <v>0</v>
      </c>
      <c r="F759" s="84" t="b">
        <v>0</v>
      </c>
      <c r="G759" s="84" t="b">
        <v>0</v>
      </c>
    </row>
    <row r="760" spans="1:7" ht="15">
      <c r="A760" s="84" t="s">
        <v>3639</v>
      </c>
      <c r="B760" s="84">
        <v>2</v>
      </c>
      <c r="C760" s="122">
        <v>0.0028700149523239325</v>
      </c>
      <c r="D760" s="84" t="s">
        <v>2970</v>
      </c>
      <c r="E760" s="84" t="b">
        <v>0</v>
      </c>
      <c r="F760" s="84" t="b">
        <v>0</v>
      </c>
      <c r="G760" s="84" t="b">
        <v>0</v>
      </c>
    </row>
    <row r="761" spans="1:7" ht="15">
      <c r="A761" s="84" t="s">
        <v>3647</v>
      </c>
      <c r="B761" s="84">
        <v>2</v>
      </c>
      <c r="C761" s="122">
        <v>0.0028700149523239325</v>
      </c>
      <c r="D761" s="84" t="s">
        <v>2970</v>
      </c>
      <c r="E761" s="84" t="b">
        <v>0</v>
      </c>
      <c r="F761" s="84" t="b">
        <v>0</v>
      </c>
      <c r="G761" s="84" t="b">
        <v>0</v>
      </c>
    </row>
    <row r="762" spans="1:7" ht="15">
      <c r="A762" s="84" t="s">
        <v>234</v>
      </c>
      <c r="B762" s="84">
        <v>2</v>
      </c>
      <c r="C762" s="122">
        <v>0.0028700149523239325</v>
      </c>
      <c r="D762" s="84" t="s">
        <v>2970</v>
      </c>
      <c r="E762" s="84" t="b">
        <v>0</v>
      </c>
      <c r="F762" s="84" t="b">
        <v>0</v>
      </c>
      <c r="G762" s="84" t="b">
        <v>0</v>
      </c>
    </row>
    <row r="763" spans="1:7" ht="15">
      <c r="A763" s="84" t="s">
        <v>3927</v>
      </c>
      <c r="B763" s="84">
        <v>2</v>
      </c>
      <c r="C763" s="122">
        <v>0.0028700149523239325</v>
      </c>
      <c r="D763" s="84" t="s">
        <v>2970</v>
      </c>
      <c r="E763" s="84" t="b">
        <v>0</v>
      </c>
      <c r="F763" s="84" t="b">
        <v>0</v>
      </c>
      <c r="G763" s="84" t="b">
        <v>0</v>
      </c>
    </row>
    <row r="764" spans="1:7" ht="15">
      <c r="A764" s="84" t="s">
        <v>3632</v>
      </c>
      <c r="B764" s="84">
        <v>2</v>
      </c>
      <c r="C764" s="122">
        <v>0.0028700149523239325</v>
      </c>
      <c r="D764" s="84" t="s">
        <v>2970</v>
      </c>
      <c r="E764" s="84" t="b">
        <v>0</v>
      </c>
      <c r="F764" s="84" t="b">
        <v>0</v>
      </c>
      <c r="G764" s="84" t="b">
        <v>0</v>
      </c>
    </row>
    <row r="765" spans="1:7" ht="15">
      <c r="A765" s="84" t="s">
        <v>3627</v>
      </c>
      <c r="B765" s="84">
        <v>2</v>
      </c>
      <c r="C765" s="122">
        <v>0.0028700149523239325</v>
      </c>
      <c r="D765" s="84" t="s">
        <v>2970</v>
      </c>
      <c r="E765" s="84" t="b">
        <v>0</v>
      </c>
      <c r="F765" s="84" t="b">
        <v>0</v>
      </c>
      <c r="G765" s="84" t="b">
        <v>0</v>
      </c>
    </row>
    <row r="766" spans="1:7" ht="15">
      <c r="A766" s="84" t="s">
        <v>3695</v>
      </c>
      <c r="B766" s="84">
        <v>2</v>
      </c>
      <c r="C766" s="122">
        <v>0.0028700149523239325</v>
      </c>
      <c r="D766" s="84" t="s">
        <v>2970</v>
      </c>
      <c r="E766" s="84" t="b">
        <v>0</v>
      </c>
      <c r="F766" s="84" t="b">
        <v>0</v>
      </c>
      <c r="G766" s="84" t="b">
        <v>0</v>
      </c>
    </row>
    <row r="767" spans="1:7" ht="15">
      <c r="A767" s="84" t="s">
        <v>3756</v>
      </c>
      <c r="B767" s="84">
        <v>2</v>
      </c>
      <c r="C767" s="122">
        <v>0.0028700149523239325</v>
      </c>
      <c r="D767" s="84" t="s">
        <v>2970</v>
      </c>
      <c r="E767" s="84" t="b">
        <v>0</v>
      </c>
      <c r="F767" s="84" t="b">
        <v>0</v>
      </c>
      <c r="G767" s="84" t="b">
        <v>0</v>
      </c>
    </row>
    <row r="768" spans="1:7" ht="15">
      <c r="A768" s="84" t="s">
        <v>3720</v>
      </c>
      <c r="B768" s="84">
        <v>2</v>
      </c>
      <c r="C768" s="122">
        <v>0.0028700149523239325</v>
      </c>
      <c r="D768" s="84" t="s">
        <v>2970</v>
      </c>
      <c r="E768" s="84" t="b">
        <v>0</v>
      </c>
      <c r="F768" s="84" t="b">
        <v>0</v>
      </c>
      <c r="G768" s="84" t="b">
        <v>0</v>
      </c>
    </row>
    <row r="769" spans="1:7" ht="15">
      <c r="A769" s="84" t="s">
        <v>3119</v>
      </c>
      <c r="B769" s="84">
        <v>2</v>
      </c>
      <c r="C769" s="122">
        <v>0.0028700149523239325</v>
      </c>
      <c r="D769" s="84" t="s">
        <v>2970</v>
      </c>
      <c r="E769" s="84" t="b">
        <v>0</v>
      </c>
      <c r="F769" s="84" t="b">
        <v>0</v>
      </c>
      <c r="G769" s="84" t="b">
        <v>0</v>
      </c>
    </row>
    <row r="770" spans="1:7" ht="15">
      <c r="A770" s="84" t="s">
        <v>3062</v>
      </c>
      <c r="B770" s="84">
        <v>2</v>
      </c>
      <c r="C770" s="122">
        <v>0.0028700149523239325</v>
      </c>
      <c r="D770" s="84" t="s">
        <v>2970</v>
      </c>
      <c r="E770" s="84" t="b">
        <v>0</v>
      </c>
      <c r="F770" s="84" t="b">
        <v>0</v>
      </c>
      <c r="G770" s="84" t="b">
        <v>0</v>
      </c>
    </row>
    <row r="771" spans="1:7" ht="15">
      <c r="A771" s="84" t="s">
        <v>3712</v>
      </c>
      <c r="B771" s="84">
        <v>2</v>
      </c>
      <c r="C771" s="122">
        <v>0.0028700149523239325</v>
      </c>
      <c r="D771" s="84" t="s">
        <v>2970</v>
      </c>
      <c r="E771" s="84" t="b">
        <v>0</v>
      </c>
      <c r="F771" s="84" t="b">
        <v>0</v>
      </c>
      <c r="G771" s="84" t="b">
        <v>0</v>
      </c>
    </row>
    <row r="772" spans="1:7" ht="15">
      <c r="A772" s="84" t="s">
        <v>3808</v>
      </c>
      <c r="B772" s="84">
        <v>2</v>
      </c>
      <c r="C772" s="122">
        <v>0.0028700149523239325</v>
      </c>
      <c r="D772" s="84" t="s">
        <v>2970</v>
      </c>
      <c r="E772" s="84" t="b">
        <v>0</v>
      </c>
      <c r="F772" s="84" t="b">
        <v>0</v>
      </c>
      <c r="G772" s="84" t="b">
        <v>0</v>
      </c>
    </row>
    <row r="773" spans="1:7" ht="15">
      <c r="A773" s="84" t="s">
        <v>3905</v>
      </c>
      <c r="B773" s="84">
        <v>2</v>
      </c>
      <c r="C773" s="122">
        <v>0.0028700149523239325</v>
      </c>
      <c r="D773" s="84" t="s">
        <v>2970</v>
      </c>
      <c r="E773" s="84" t="b">
        <v>0</v>
      </c>
      <c r="F773" s="84" t="b">
        <v>0</v>
      </c>
      <c r="G773" s="84" t="b">
        <v>0</v>
      </c>
    </row>
    <row r="774" spans="1:7" ht="15">
      <c r="A774" s="84" t="s">
        <v>3906</v>
      </c>
      <c r="B774" s="84">
        <v>2</v>
      </c>
      <c r="C774" s="122">
        <v>0.0028700149523239325</v>
      </c>
      <c r="D774" s="84" t="s">
        <v>2970</v>
      </c>
      <c r="E774" s="84" t="b">
        <v>0</v>
      </c>
      <c r="F774" s="84" t="b">
        <v>0</v>
      </c>
      <c r="G774" s="84" t="b">
        <v>0</v>
      </c>
    </row>
    <row r="775" spans="1:7" ht="15">
      <c r="A775" s="84" t="s">
        <v>3907</v>
      </c>
      <c r="B775" s="84">
        <v>2</v>
      </c>
      <c r="C775" s="122">
        <v>0.0028700149523239325</v>
      </c>
      <c r="D775" s="84" t="s">
        <v>2970</v>
      </c>
      <c r="E775" s="84" t="b">
        <v>0</v>
      </c>
      <c r="F775" s="84" t="b">
        <v>0</v>
      </c>
      <c r="G775" s="84" t="b">
        <v>0</v>
      </c>
    </row>
    <row r="776" spans="1:7" ht="15">
      <c r="A776" s="84" t="s">
        <v>3061</v>
      </c>
      <c r="B776" s="84">
        <v>2</v>
      </c>
      <c r="C776" s="122">
        <v>0.0028700149523239325</v>
      </c>
      <c r="D776" s="84" t="s">
        <v>2970</v>
      </c>
      <c r="E776" s="84" t="b">
        <v>0</v>
      </c>
      <c r="F776" s="84" t="b">
        <v>0</v>
      </c>
      <c r="G776" s="84" t="b">
        <v>0</v>
      </c>
    </row>
    <row r="777" spans="1:7" ht="15">
      <c r="A777" s="84" t="s">
        <v>3804</v>
      </c>
      <c r="B777" s="84">
        <v>2</v>
      </c>
      <c r="C777" s="122">
        <v>0.0028700149523239325</v>
      </c>
      <c r="D777" s="84" t="s">
        <v>2970</v>
      </c>
      <c r="E777" s="84" t="b">
        <v>0</v>
      </c>
      <c r="F777" s="84" t="b">
        <v>0</v>
      </c>
      <c r="G777" s="84" t="b">
        <v>0</v>
      </c>
    </row>
    <row r="778" spans="1:7" ht="15">
      <c r="A778" s="84" t="s">
        <v>3901</v>
      </c>
      <c r="B778" s="84">
        <v>2</v>
      </c>
      <c r="C778" s="122">
        <v>0.0028700149523239325</v>
      </c>
      <c r="D778" s="84" t="s">
        <v>2970</v>
      </c>
      <c r="E778" s="84" t="b">
        <v>0</v>
      </c>
      <c r="F778" s="84" t="b">
        <v>0</v>
      </c>
      <c r="G778" s="84" t="b">
        <v>0</v>
      </c>
    </row>
    <row r="779" spans="1:7" ht="15">
      <c r="A779" s="84" t="s">
        <v>3902</v>
      </c>
      <c r="B779" s="84">
        <v>2</v>
      </c>
      <c r="C779" s="122">
        <v>0.0028700149523239325</v>
      </c>
      <c r="D779" s="84" t="s">
        <v>2970</v>
      </c>
      <c r="E779" s="84" t="b">
        <v>0</v>
      </c>
      <c r="F779" s="84" t="b">
        <v>0</v>
      </c>
      <c r="G779" s="84" t="b">
        <v>0</v>
      </c>
    </row>
    <row r="780" spans="1:7" ht="15">
      <c r="A780" s="84" t="s">
        <v>336</v>
      </c>
      <c r="B780" s="84">
        <v>2</v>
      </c>
      <c r="C780" s="122">
        <v>0.0028700149523239325</v>
      </c>
      <c r="D780" s="84" t="s">
        <v>2970</v>
      </c>
      <c r="E780" s="84" t="b">
        <v>0</v>
      </c>
      <c r="F780" s="84" t="b">
        <v>0</v>
      </c>
      <c r="G780" s="84" t="b">
        <v>0</v>
      </c>
    </row>
    <row r="781" spans="1:7" ht="15">
      <c r="A781" s="84" t="s">
        <v>3893</v>
      </c>
      <c r="B781" s="84">
        <v>2</v>
      </c>
      <c r="C781" s="122">
        <v>0.0028700149523239325</v>
      </c>
      <c r="D781" s="84" t="s">
        <v>2970</v>
      </c>
      <c r="E781" s="84" t="b">
        <v>0</v>
      </c>
      <c r="F781" s="84" t="b">
        <v>1</v>
      </c>
      <c r="G781" s="84" t="b">
        <v>0</v>
      </c>
    </row>
    <row r="782" spans="1:7" ht="15">
      <c r="A782" s="84" t="s">
        <v>3894</v>
      </c>
      <c r="B782" s="84">
        <v>2</v>
      </c>
      <c r="C782" s="122">
        <v>0.0028700149523239325</v>
      </c>
      <c r="D782" s="84" t="s">
        <v>2970</v>
      </c>
      <c r="E782" s="84" t="b">
        <v>0</v>
      </c>
      <c r="F782" s="84" t="b">
        <v>0</v>
      </c>
      <c r="G782" s="84" t="b">
        <v>0</v>
      </c>
    </row>
    <row r="783" spans="1:7" ht="15">
      <c r="A783" s="84" t="s">
        <v>3895</v>
      </c>
      <c r="B783" s="84">
        <v>2</v>
      </c>
      <c r="C783" s="122">
        <v>0.0028700149523239325</v>
      </c>
      <c r="D783" s="84" t="s">
        <v>2970</v>
      </c>
      <c r="E783" s="84" t="b">
        <v>0</v>
      </c>
      <c r="F783" s="84" t="b">
        <v>0</v>
      </c>
      <c r="G783" s="84" t="b">
        <v>0</v>
      </c>
    </row>
    <row r="784" spans="1:7" ht="15">
      <c r="A784" s="84" t="s">
        <v>3896</v>
      </c>
      <c r="B784" s="84">
        <v>2</v>
      </c>
      <c r="C784" s="122">
        <v>0.0028700149523239325</v>
      </c>
      <c r="D784" s="84" t="s">
        <v>2970</v>
      </c>
      <c r="E784" s="84" t="b">
        <v>0</v>
      </c>
      <c r="F784" s="84" t="b">
        <v>0</v>
      </c>
      <c r="G784" s="84" t="b">
        <v>0</v>
      </c>
    </row>
    <row r="785" spans="1:7" ht="15">
      <c r="A785" s="84" t="s">
        <v>3897</v>
      </c>
      <c r="B785" s="84">
        <v>2</v>
      </c>
      <c r="C785" s="122">
        <v>0.0028700149523239325</v>
      </c>
      <c r="D785" s="84" t="s">
        <v>2970</v>
      </c>
      <c r="E785" s="84" t="b">
        <v>0</v>
      </c>
      <c r="F785" s="84" t="b">
        <v>0</v>
      </c>
      <c r="G785" s="84" t="b">
        <v>0</v>
      </c>
    </row>
    <row r="786" spans="1:7" ht="15">
      <c r="A786" s="84" t="s">
        <v>3890</v>
      </c>
      <c r="B786" s="84">
        <v>2</v>
      </c>
      <c r="C786" s="122">
        <v>0.0028700149523239325</v>
      </c>
      <c r="D786" s="84" t="s">
        <v>2970</v>
      </c>
      <c r="E786" s="84" t="b">
        <v>1</v>
      </c>
      <c r="F786" s="84" t="b">
        <v>0</v>
      </c>
      <c r="G786" s="84" t="b">
        <v>0</v>
      </c>
    </row>
    <row r="787" spans="1:7" ht="15">
      <c r="A787" s="84" t="s">
        <v>3891</v>
      </c>
      <c r="B787" s="84">
        <v>2</v>
      </c>
      <c r="C787" s="122">
        <v>0.0028700149523239325</v>
      </c>
      <c r="D787" s="84" t="s">
        <v>2970</v>
      </c>
      <c r="E787" s="84" t="b">
        <v>0</v>
      </c>
      <c r="F787" s="84" t="b">
        <v>0</v>
      </c>
      <c r="G787" s="84" t="b">
        <v>0</v>
      </c>
    </row>
    <row r="788" spans="1:7" ht="15">
      <c r="A788" s="84" t="s">
        <v>3799</v>
      </c>
      <c r="B788" s="84">
        <v>2</v>
      </c>
      <c r="C788" s="122">
        <v>0.0028700149523239325</v>
      </c>
      <c r="D788" s="84" t="s">
        <v>2970</v>
      </c>
      <c r="E788" s="84" t="b">
        <v>0</v>
      </c>
      <c r="F788" s="84" t="b">
        <v>0</v>
      </c>
      <c r="G788" s="84" t="b">
        <v>0</v>
      </c>
    </row>
    <row r="789" spans="1:7" ht="15">
      <c r="A789" s="84" t="s">
        <v>3892</v>
      </c>
      <c r="B789" s="84">
        <v>2</v>
      </c>
      <c r="C789" s="122">
        <v>0.0028700149523239325</v>
      </c>
      <c r="D789" s="84" t="s">
        <v>2970</v>
      </c>
      <c r="E789" s="84" t="b">
        <v>0</v>
      </c>
      <c r="F789" s="84" t="b">
        <v>0</v>
      </c>
      <c r="G789" s="84" t="b">
        <v>0</v>
      </c>
    </row>
    <row r="790" spans="1:7" ht="15">
      <c r="A790" s="84" t="s">
        <v>3140</v>
      </c>
      <c r="B790" s="84">
        <v>2</v>
      </c>
      <c r="C790" s="122">
        <v>0.0028700149523239325</v>
      </c>
      <c r="D790" s="84" t="s">
        <v>2970</v>
      </c>
      <c r="E790" s="84" t="b">
        <v>0</v>
      </c>
      <c r="F790" s="84" t="b">
        <v>0</v>
      </c>
      <c r="G790" s="84" t="b">
        <v>0</v>
      </c>
    </row>
    <row r="791" spans="1:7" ht="15">
      <c r="A791" s="84" t="s">
        <v>3797</v>
      </c>
      <c r="B791" s="84">
        <v>2</v>
      </c>
      <c r="C791" s="122">
        <v>0.0028700149523239325</v>
      </c>
      <c r="D791" s="84" t="s">
        <v>2970</v>
      </c>
      <c r="E791" s="84" t="b">
        <v>0</v>
      </c>
      <c r="F791" s="84" t="b">
        <v>0</v>
      </c>
      <c r="G791" s="84" t="b">
        <v>0</v>
      </c>
    </row>
    <row r="792" spans="1:7" ht="15">
      <c r="A792" s="84" t="s">
        <v>3798</v>
      </c>
      <c r="B792" s="84">
        <v>2</v>
      </c>
      <c r="C792" s="122">
        <v>0.0028700149523239325</v>
      </c>
      <c r="D792" s="84" t="s">
        <v>2970</v>
      </c>
      <c r="E792" s="84" t="b">
        <v>0</v>
      </c>
      <c r="F792" s="84" t="b">
        <v>0</v>
      </c>
      <c r="G792" s="84" t="b">
        <v>0</v>
      </c>
    </row>
    <row r="793" spans="1:7" ht="15">
      <c r="A793" s="84" t="s">
        <v>3746</v>
      </c>
      <c r="B793" s="84">
        <v>2</v>
      </c>
      <c r="C793" s="122">
        <v>0.0028700149523239325</v>
      </c>
      <c r="D793" s="84" t="s">
        <v>2970</v>
      </c>
      <c r="E793" s="84" t="b">
        <v>0</v>
      </c>
      <c r="F793" s="84" t="b">
        <v>0</v>
      </c>
      <c r="G793" s="84" t="b">
        <v>0</v>
      </c>
    </row>
    <row r="794" spans="1:7" ht="15">
      <c r="A794" s="84" t="s">
        <v>3888</v>
      </c>
      <c r="B794" s="84">
        <v>2</v>
      </c>
      <c r="C794" s="122">
        <v>0.0028700149523239325</v>
      </c>
      <c r="D794" s="84" t="s">
        <v>2970</v>
      </c>
      <c r="E794" s="84" t="b">
        <v>0</v>
      </c>
      <c r="F794" s="84" t="b">
        <v>0</v>
      </c>
      <c r="G794" s="84" t="b">
        <v>0</v>
      </c>
    </row>
    <row r="795" spans="1:7" ht="15">
      <c r="A795" s="84" t="s">
        <v>3889</v>
      </c>
      <c r="B795" s="84">
        <v>2</v>
      </c>
      <c r="C795" s="122">
        <v>0.0028700149523239325</v>
      </c>
      <c r="D795" s="84" t="s">
        <v>2970</v>
      </c>
      <c r="E795" s="84" t="b">
        <v>0</v>
      </c>
      <c r="F795" s="84" t="b">
        <v>0</v>
      </c>
      <c r="G795" s="84" t="b">
        <v>0</v>
      </c>
    </row>
    <row r="796" spans="1:7" ht="15">
      <c r="A796" s="84" t="s">
        <v>3796</v>
      </c>
      <c r="B796" s="84">
        <v>2</v>
      </c>
      <c r="C796" s="122">
        <v>0.0028700149523239325</v>
      </c>
      <c r="D796" s="84" t="s">
        <v>2970</v>
      </c>
      <c r="E796" s="84" t="b">
        <v>0</v>
      </c>
      <c r="F796" s="84" t="b">
        <v>0</v>
      </c>
      <c r="G796" s="84" t="b">
        <v>0</v>
      </c>
    </row>
    <row r="797" spans="1:7" ht="15">
      <c r="A797" s="84" t="s">
        <v>3614</v>
      </c>
      <c r="B797" s="84">
        <v>2</v>
      </c>
      <c r="C797" s="122">
        <v>0.0028700149523239325</v>
      </c>
      <c r="D797" s="84" t="s">
        <v>2970</v>
      </c>
      <c r="E797" s="84" t="b">
        <v>0</v>
      </c>
      <c r="F797" s="84" t="b">
        <v>0</v>
      </c>
      <c r="G797" s="84" t="b">
        <v>0</v>
      </c>
    </row>
    <row r="798" spans="1:7" ht="15">
      <c r="A798" s="84" t="s">
        <v>355</v>
      </c>
      <c r="B798" s="84">
        <v>2</v>
      </c>
      <c r="C798" s="122">
        <v>0.0028700149523239325</v>
      </c>
      <c r="D798" s="84" t="s">
        <v>2970</v>
      </c>
      <c r="E798" s="84" t="b">
        <v>0</v>
      </c>
      <c r="F798" s="84" t="b">
        <v>0</v>
      </c>
      <c r="G798" s="84" t="b">
        <v>0</v>
      </c>
    </row>
    <row r="799" spans="1:7" ht="15">
      <c r="A799" s="84" t="s">
        <v>3885</v>
      </c>
      <c r="B799" s="84">
        <v>2</v>
      </c>
      <c r="C799" s="122">
        <v>0.0028700149523239325</v>
      </c>
      <c r="D799" s="84" t="s">
        <v>2970</v>
      </c>
      <c r="E799" s="84" t="b">
        <v>0</v>
      </c>
      <c r="F799" s="84" t="b">
        <v>0</v>
      </c>
      <c r="G799" s="84" t="b">
        <v>0</v>
      </c>
    </row>
    <row r="800" spans="1:7" ht="15">
      <c r="A800" s="84" t="s">
        <v>3886</v>
      </c>
      <c r="B800" s="84">
        <v>2</v>
      </c>
      <c r="C800" s="122">
        <v>0.0028700149523239325</v>
      </c>
      <c r="D800" s="84" t="s">
        <v>2970</v>
      </c>
      <c r="E800" s="84" t="b">
        <v>0</v>
      </c>
      <c r="F800" s="84" t="b">
        <v>0</v>
      </c>
      <c r="G800" s="84" t="b">
        <v>0</v>
      </c>
    </row>
    <row r="801" spans="1:7" ht="15">
      <c r="A801" s="84" t="s">
        <v>3887</v>
      </c>
      <c r="B801" s="84">
        <v>2</v>
      </c>
      <c r="C801" s="122">
        <v>0.0028700149523239325</v>
      </c>
      <c r="D801" s="84" t="s">
        <v>2970</v>
      </c>
      <c r="E801" s="84" t="b">
        <v>0</v>
      </c>
      <c r="F801" s="84" t="b">
        <v>1</v>
      </c>
      <c r="G801" s="84" t="b">
        <v>0</v>
      </c>
    </row>
    <row r="802" spans="1:7" ht="15">
      <c r="A802" s="84" t="s">
        <v>3875</v>
      </c>
      <c r="B802" s="84">
        <v>2</v>
      </c>
      <c r="C802" s="122">
        <v>0.0028700149523239325</v>
      </c>
      <c r="D802" s="84" t="s">
        <v>2970</v>
      </c>
      <c r="E802" s="84" t="b">
        <v>0</v>
      </c>
      <c r="F802" s="84" t="b">
        <v>0</v>
      </c>
      <c r="G802" s="84" t="b">
        <v>0</v>
      </c>
    </row>
    <row r="803" spans="1:7" ht="15">
      <c r="A803" s="84" t="s">
        <v>3741</v>
      </c>
      <c r="B803" s="84">
        <v>2</v>
      </c>
      <c r="C803" s="122">
        <v>0.0028700149523239325</v>
      </c>
      <c r="D803" s="84" t="s">
        <v>2970</v>
      </c>
      <c r="E803" s="84" t="b">
        <v>0</v>
      </c>
      <c r="F803" s="84" t="b">
        <v>0</v>
      </c>
      <c r="G803" s="84" t="b">
        <v>0</v>
      </c>
    </row>
    <row r="804" spans="1:7" ht="15">
      <c r="A804" s="84" t="s">
        <v>3739</v>
      </c>
      <c r="B804" s="84">
        <v>2</v>
      </c>
      <c r="C804" s="122">
        <v>0.0028700149523239325</v>
      </c>
      <c r="D804" s="84" t="s">
        <v>2970</v>
      </c>
      <c r="E804" s="84" t="b">
        <v>0</v>
      </c>
      <c r="F804" s="84" t="b">
        <v>0</v>
      </c>
      <c r="G804" s="84" t="b">
        <v>0</v>
      </c>
    </row>
    <row r="805" spans="1:7" ht="15">
      <c r="A805" s="84" t="s">
        <v>3876</v>
      </c>
      <c r="B805" s="84">
        <v>2</v>
      </c>
      <c r="C805" s="122">
        <v>0.0028700149523239325</v>
      </c>
      <c r="D805" s="84" t="s">
        <v>2970</v>
      </c>
      <c r="E805" s="84" t="b">
        <v>0</v>
      </c>
      <c r="F805" s="84" t="b">
        <v>0</v>
      </c>
      <c r="G805" s="84" t="b">
        <v>0</v>
      </c>
    </row>
    <row r="806" spans="1:7" ht="15">
      <c r="A806" s="84" t="s">
        <v>3713</v>
      </c>
      <c r="B806" s="84">
        <v>2</v>
      </c>
      <c r="C806" s="122">
        <v>0.0028700149523239325</v>
      </c>
      <c r="D806" s="84" t="s">
        <v>2970</v>
      </c>
      <c r="E806" s="84" t="b">
        <v>0</v>
      </c>
      <c r="F806" s="84" t="b">
        <v>0</v>
      </c>
      <c r="G806" s="84" t="b">
        <v>0</v>
      </c>
    </row>
    <row r="807" spans="1:7" ht="15">
      <c r="A807" s="84" t="s">
        <v>3883</v>
      </c>
      <c r="B807" s="84">
        <v>2</v>
      </c>
      <c r="C807" s="122">
        <v>0.0028700149523239325</v>
      </c>
      <c r="D807" s="84" t="s">
        <v>2970</v>
      </c>
      <c r="E807" s="84" t="b">
        <v>0</v>
      </c>
      <c r="F807" s="84" t="b">
        <v>0</v>
      </c>
      <c r="G807" s="84" t="b">
        <v>0</v>
      </c>
    </row>
    <row r="808" spans="1:7" ht="15">
      <c r="A808" s="84" t="s">
        <v>3065</v>
      </c>
      <c r="B808" s="84">
        <v>2</v>
      </c>
      <c r="C808" s="122">
        <v>0.0028700149523239325</v>
      </c>
      <c r="D808" s="84" t="s">
        <v>2970</v>
      </c>
      <c r="E808" s="84" t="b">
        <v>0</v>
      </c>
      <c r="F808" s="84" t="b">
        <v>0</v>
      </c>
      <c r="G808" s="84" t="b">
        <v>0</v>
      </c>
    </row>
    <row r="809" spans="1:7" ht="15">
      <c r="A809" s="84" t="s">
        <v>3707</v>
      </c>
      <c r="B809" s="84">
        <v>2</v>
      </c>
      <c r="C809" s="122">
        <v>0.0028700149523239325</v>
      </c>
      <c r="D809" s="84" t="s">
        <v>2970</v>
      </c>
      <c r="E809" s="84" t="b">
        <v>0</v>
      </c>
      <c r="F809" s="84" t="b">
        <v>0</v>
      </c>
      <c r="G809" s="84" t="b">
        <v>0</v>
      </c>
    </row>
    <row r="810" spans="1:7" ht="15">
      <c r="A810" s="84" t="s">
        <v>3877</v>
      </c>
      <c r="B810" s="84">
        <v>2</v>
      </c>
      <c r="C810" s="122">
        <v>0.0028700149523239325</v>
      </c>
      <c r="D810" s="84" t="s">
        <v>2970</v>
      </c>
      <c r="E810" s="84" t="b">
        <v>0</v>
      </c>
      <c r="F810" s="84" t="b">
        <v>0</v>
      </c>
      <c r="G810" s="84" t="b">
        <v>0</v>
      </c>
    </row>
    <row r="811" spans="1:7" ht="15">
      <c r="A811" s="84" t="s">
        <v>3844</v>
      </c>
      <c r="B811" s="84">
        <v>2</v>
      </c>
      <c r="C811" s="122">
        <v>0.003429550260249548</v>
      </c>
      <c r="D811" s="84" t="s">
        <v>2970</v>
      </c>
      <c r="E811" s="84" t="b">
        <v>0</v>
      </c>
      <c r="F811" s="84" t="b">
        <v>0</v>
      </c>
      <c r="G811" s="84" t="b">
        <v>0</v>
      </c>
    </row>
    <row r="812" spans="1:7" ht="15">
      <c r="A812" s="84" t="s">
        <v>3910</v>
      </c>
      <c r="B812" s="84">
        <v>2</v>
      </c>
      <c r="C812" s="122">
        <v>0.0028700149523239325</v>
      </c>
      <c r="D812" s="84" t="s">
        <v>2970</v>
      </c>
      <c r="E812" s="84" t="b">
        <v>0</v>
      </c>
      <c r="F812" s="84" t="b">
        <v>0</v>
      </c>
      <c r="G812" s="84" t="b">
        <v>0</v>
      </c>
    </row>
    <row r="813" spans="1:7" ht="15">
      <c r="A813" s="84" t="s">
        <v>3814</v>
      </c>
      <c r="B813" s="84">
        <v>2</v>
      </c>
      <c r="C813" s="122">
        <v>0.0028700149523239325</v>
      </c>
      <c r="D813" s="84" t="s">
        <v>2970</v>
      </c>
      <c r="E813" s="84" t="b">
        <v>1</v>
      </c>
      <c r="F813" s="84" t="b">
        <v>0</v>
      </c>
      <c r="G813" s="84" t="b">
        <v>0</v>
      </c>
    </row>
    <row r="814" spans="1:7" ht="15">
      <c r="A814" s="84" t="s">
        <v>3947</v>
      </c>
      <c r="B814" s="84">
        <v>2</v>
      </c>
      <c r="C814" s="122">
        <v>0.0028700149523239325</v>
      </c>
      <c r="D814" s="84" t="s">
        <v>2970</v>
      </c>
      <c r="E814" s="84" t="b">
        <v>1</v>
      </c>
      <c r="F814" s="84" t="b">
        <v>0</v>
      </c>
      <c r="G814" s="84" t="b">
        <v>0</v>
      </c>
    </row>
    <row r="815" spans="1:7" ht="15">
      <c r="A815" s="84" t="s">
        <v>3803</v>
      </c>
      <c r="B815" s="84">
        <v>2</v>
      </c>
      <c r="C815" s="122">
        <v>0.0028700149523239325</v>
      </c>
      <c r="D815" s="84" t="s">
        <v>2970</v>
      </c>
      <c r="E815" s="84" t="b">
        <v>0</v>
      </c>
      <c r="F815" s="84" t="b">
        <v>0</v>
      </c>
      <c r="G815" s="84" t="b">
        <v>0</v>
      </c>
    </row>
    <row r="816" spans="1:7" ht="15">
      <c r="A816" s="84" t="s">
        <v>3719</v>
      </c>
      <c r="B816" s="84">
        <v>2</v>
      </c>
      <c r="C816" s="122">
        <v>0.0028700149523239325</v>
      </c>
      <c r="D816" s="84" t="s">
        <v>2970</v>
      </c>
      <c r="E816" s="84" t="b">
        <v>0</v>
      </c>
      <c r="F816" s="84" t="b">
        <v>0</v>
      </c>
      <c r="G816" s="84" t="b">
        <v>0</v>
      </c>
    </row>
    <row r="817" spans="1:7" ht="15">
      <c r="A817" s="84" t="s">
        <v>3097</v>
      </c>
      <c r="B817" s="84">
        <v>2</v>
      </c>
      <c r="C817" s="122">
        <v>0.0028700149523239325</v>
      </c>
      <c r="D817" s="84" t="s">
        <v>2970</v>
      </c>
      <c r="E817" s="84" t="b">
        <v>0</v>
      </c>
      <c r="F817" s="84" t="b">
        <v>0</v>
      </c>
      <c r="G817" s="84" t="b">
        <v>0</v>
      </c>
    </row>
    <row r="818" spans="1:7" ht="15">
      <c r="A818" s="84" t="s">
        <v>3717</v>
      </c>
      <c r="B818" s="84">
        <v>2</v>
      </c>
      <c r="C818" s="122">
        <v>0.0028700149523239325</v>
      </c>
      <c r="D818" s="84" t="s">
        <v>2970</v>
      </c>
      <c r="E818" s="84" t="b">
        <v>0</v>
      </c>
      <c r="F818" s="84" t="b">
        <v>0</v>
      </c>
      <c r="G818" s="84" t="b">
        <v>0</v>
      </c>
    </row>
    <row r="819" spans="1:7" ht="15">
      <c r="A819" s="84" t="s">
        <v>3754</v>
      </c>
      <c r="B819" s="84">
        <v>2</v>
      </c>
      <c r="C819" s="122">
        <v>0.0028700149523239325</v>
      </c>
      <c r="D819" s="84" t="s">
        <v>2970</v>
      </c>
      <c r="E819" s="84" t="b">
        <v>0</v>
      </c>
      <c r="F819" s="84" t="b">
        <v>0</v>
      </c>
      <c r="G819" s="84" t="b">
        <v>0</v>
      </c>
    </row>
    <row r="820" spans="1:7" ht="15">
      <c r="A820" s="84" t="s">
        <v>3718</v>
      </c>
      <c r="B820" s="84">
        <v>2</v>
      </c>
      <c r="C820" s="122">
        <v>0.0028700149523239325</v>
      </c>
      <c r="D820" s="84" t="s">
        <v>2970</v>
      </c>
      <c r="E820" s="84" t="b">
        <v>0</v>
      </c>
      <c r="F820" s="84" t="b">
        <v>0</v>
      </c>
      <c r="G820" s="84" t="b">
        <v>0</v>
      </c>
    </row>
    <row r="821" spans="1:7" ht="15">
      <c r="A821" s="84" t="s">
        <v>3755</v>
      </c>
      <c r="B821" s="84">
        <v>2</v>
      </c>
      <c r="C821" s="122">
        <v>0.0028700149523239325</v>
      </c>
      <c r="D821" s="84" t="s">
        <v>2970</v>
      </c>
      <c r="E821" s="84" t="b">
        <v>0</v>
      </c>
      <c r="F821" s="84" t="b">
        <v>0</v>
      </c>
      <c r="G821" s="84" t="b">
        <v>0</v>
      </c>
    </row>
    <row r="822" spans="1:7" ht="15">
      <c r="A822" s="84" t="s">
        <v>3661</v>
      </c>
      <c r="B822" s="84">
        <v>2</v>
      </c>
      <c r="C822" s="122">
        <v>0.0028700149523239325</v>
      </c>
      <c r="D822" s="84" t="s">
        <v>2970</v>
      </c>
      <c r="E822" s="84" t="b">
        <v>0</v>
      </c>
      <c r="F822" s="84" t="b">
        <v>0</v>
      </c>
      <c r="G822" s="84" t="b">
        <v>0</v>
      </c>
    </row>
    <row r="823" spans="1:7" ht="15">
      <c r="A823" s="84" t="s">
        <v>3683</v>
      </c>
      <c r="B823" s="84">
        <v>2</v>
      </c>
      <c r="C823" s="122">
        <v>0.0028700149523239325</v>
      </c>
      <c r="D823" s="84" t="s">
        <v>2970</v>
      </c>
      <c r="E823" s="84" t="b">
        <v>0</v>
      </c>
      <c r="F823" s="84" t="b">
        <v>0</v>
      </c>
      <c r="G823" s="84" t="b">
        <v>0</v>
      </c>
    </row>
    <row r="824" spans="1:7" ht="15">
      <c r="A824" s="84" t="s">
        <v>3662</v>
      </c>
      <c r="B824" s="84">
        <v>2</v>
      </c>
      <c r="C824" s="122">
        <v>0.0028700149523239325</v>
      </c>
      <c r="D824" s="84" t="s">
        <v>2970</v>
      </c>
      <c r="E824" s="84" t="b">
        <v>0</v>
      </c>
      <c r="F824" s="84" t="b">
        <v>0</v>
      </c>
      <c r="G824" s="84" t="b">
        <v>0</v>
      </c>
    </row>
    <row r="825" spans="1:7" ht="15">
      <c r="A825" s="84" t="s">
        <v>3663</v>
      </c>
      <c r="B825" s="84">
        <v>2</v>
      </c>
      <c r="C825" s="122">
        <v>0.0028700149523239325</v>
      </c>
      <c r="D825" s="84" t="s">
        <v>2970</v>
      </c>
      <c r="E825" s="84" t="b">
        <v>0</v>
      </c>
      <c r="F825" s="84" t="b">
        <v>0</v>
      </c>
      <c r="G825" s="84" t="b">
        <v>0</v>
      </c>
    </row>
    <row r="826" spans="1:7" ht="15">
      <c r="A826" s="84" t="s">
        <v>3917</v>
      </c>
      <c r="B826" s="84">
        <v>2</v>
      </c>
      <c r="C826" s="122">
        <v>0.0028700149523239325</v>
      </c>
      <c r="D826" s="84" t="s">
        <v>2970</v>
      </c>
      <c r="E826" s="84" t="b">
        <v>0</v>
      </c>
      <c r="F826" s="84" t="b">
        <v>0</v>
      </c>
      <c r="G826" s="84" t="b">
        <v>0</v>
      </c>
    </row>
    <row r="827" spans="1:7" ht="15">
      <c r="A827" s="84" t="s">
        <v>3696</v>
      </c>
      <c r="B827" s="84">
        <v>2</v>
      </c>
      <c r="C827" s="122">
        <v>0.0028700149523239325</v>
      </c>
      <c r="D827" s="84" t="s">
        <v>2970</v>
      </c>
      <c r="E827" s="84" t="b">
        <v>0</v>
      </c>
      <c r="F827" s="84" t="b">
        <v>1</v>
      </c>
      <c r="G827" s="84" t="b">
        <v>0</v>
      </c>
    </row>
    <row r="828" spans="1:7" ht="15">
      <c r="A828" s="84" t="s">
        <v>3697</v>
      </c>
      <c r="B828" s="84">
        <v>2</v>
      </c>
      <c r="C828" s="122">
        <v>0.0028700149523239325</v>
      </c>
      <c r="D828" s="84" t="s">
        <v>2970</v>
      </c>
      <c r="E828" s="84" t="b">
        <v>0</v>
      </c>
      <c r="F828" s="84" t="b">
        <v>0</v>
      </c>
      <c r="G828" s="84" t="b">
        <v>0</v>
      </c>
    </row>
    <row r="829" spans="1:7" ht="15">
      <c r="A829" s="84" t="s">
        <v>3686</v>
      </c>
      <c r="B829" s="84">
        <v>2</v>
      </c>
      <c r="C829" s="122">
        <v>0.0028700149523239325</v>
      </c>
      <c r="D829" s="84" t="s">
        <v>2970</v>
      </c>
      <c r="E829" s="84" t="b">
        <v>0</v>
      </c>
      <c r="F829" s="84" t="b">
        <v>0</v>
      </c>
      <c r="G829" s="84" t="b">
        <v>0</v>
      </c>
    </row>
    <row r="830" spans="1:7" ht="15">
      <c r="A830" s="84" t="s">
        <v>3921</v>
      </c>
      <c r="B830" s="84">
        <v>2</v>
      </c>
      <c r="C830" s="122">
        <v>0.003429550260249548</v>
      </c>
      <c r="D830" s="84" t="s">
        <v>2970</v>
      </c>
      <c r="E830" s="84" t="b">
        <v>0</v>
      </c>
      <c r="F830" s="84" t="b">
        <v>0</v>
      </c>
      <c r="G830" s="84" t="b">
        <v>0</v>
      </c>
    </row>
    <row r="831" spans="1:7" ht="15">
      <c r="A831" s="84" t="s">
        <v>3922</v>
      </c>
      <c r="B831" s="84">
        <v>2</v>
      </c>
      <c r="C831" s="122">
        <v>0.0028700149523239325</v>
      </c>
      <c r="D831" s="84" t="s">
        <v>2970</v>
      </c>
      <c r="E831" s="84" t="b">
        <v>0</v>
      </c>
      <c r="F831" s="84" t="b">
        <v>0</v>
      </c>
      <c r="G831" s="84" t="b">
        <v>0</v>
      </c>
    </row>
    <row r="832" spans="1:7" ht="15">
      <c r="A832" s="84" t="s">
        <v>3635</v>
      </c>
      <c r="B832" s="84">
        <v>2</v>
      </c>
      <c r="C832" s="122">
        <v>0.0028700149523239325</v>
      </c>
      <c r="D832" s="84" t="s">
        <v>2970</v>
      </c>
      <c r="E832" s="84" t="b">
        <v>0</v>
      </c>
      <c r="F832" s="84" t="b">
        <v>0</v>
      </c>
      <c r="G832" s="84" t="b">
        <v>0</v>
      </c>
    </row>
    <row r="833" spans="1:7" ht="15">
      <c r="A833" s="84" t="s">
        <v>3668</v>
      </c>
      <c r="B833" s="84">
        <v>2</v>
      </c>
      <c r="C833" s="122">
        <v>0.0028700149523239325</v>
      </c>
      <c r="D833" s="84" t="s">
        <v>2970</v>
      </c>
      <c r="E833" s="84" t="b">
        <v>0</v>
      </c>
      <c r="F833" s="84" t="b">
        <v>0</v>
      </c>
      <c r="G833" s="84" t="b">
        <v>0</v>
      </c>
    </row>
    <row r="834" spans="1:7" ht="15">
      <c r="A834" s="84" t="s">
        <v>3634</v>
      </c>
      <c r="B834" s="84">
        <v>2</v>
      </c>
      <c r="C834" s="122">
        <v>0.0028700149523239325</v>
      </c>
      <c r="D834" s="84" t="s">
        <v>2970</v>
      </c>
      <c r="E834" s="84" t="b">
        <v>0</v>
      </c>
      <c r="F834" s="84" t="b">
        <v>0</v>
      </c>
      <c r="G834" s="84" t="b">
        <v>0</v>
      </c>
    </row>
    <row r="835" spans="1:7" ht="15">
      <c r="A835" s="84" t="s">
        <v>3629</v>
      </c>
      <c r="B835" s="84">
        <v>2</v>
      </c>
      <c r="C835" s="122">
        <v>0.0028700149523239325</v>
      </c>
      <c r="D835" s="84" t="s">
        <v>2970</v>
      </c>
      <c r="E835" s="84" t="b">
        <v>0</v>
      </c>
      <c r="F835" s="84" t="b">
        <v>0</v>
      </c>
      <c r="G835" s="84" t="b">
        <v>0</v>
      </c>
    </row>
    <row r="836" spans="1:7" ht="15">
      <c r="A836" s="84" t="s">
        <v>3900</v>
      </c>
      <c r="B836" s="84">
        <v>2</v>
      </c>
      <c r="C836" s="122">
        <v>0.003429550260249548</v>
      </c>
      <c r="D836" s="84" t="s">
        <v>2970</v>
      </c>
      <c r="E836" s="84" t="b">
        <v>0</v>
      </c>
      <c r="F836" s="84" t="b">
        <v>0</v>
      </c>
      <c r="G836" s="84" t="b">
        <v>0</v>
      </c>
    </row>
    <row r="837" spans="1:7" ht="15">
      <c r="A837" s="84" t="s">
        <v>3912</v>
      </c>
      <c r="B837" s="84">
        <v>2</v>
      </c>
      <c r="C837" s="122">
        <v>0.0028700149523239325</v>
      </c>
      <c r="D837" s="84" t="s">
        <v>2970</v>
      </c>
      <c r="E837" s="84" t="b">
        <v>0</v>
      </c>
      <c r="F837" s="84" t="b">
        <v>0</v>
      </c>
      <c r="G837" s="84" t="b">
        <v>0</v>
      </c>
    </row>
    <row r="838" spans="1:7" ht="15">
      <c r="A838" s="84" t="s">
        <v>3725</v>
      </c>
      <c r="B838" s="84">
        <v>2</v>
      </c>
      <c r="C838" s="122">
        <v>0.0028700149523239325</v>
      </c>
      <c r="D838" s="84" t="s">
        <v>2970</v>
      </c>
      <c r="E838" s="84" t="b">
        <v>0</v>
      </c>
      <c r="F838" s="84" t="b">
        <v>0</v>
      </c>
      <c r="G838" s="84" t="b">
        <v>0</v>
      </c>
    </row>
    <row r="839" spans="1:7" ht="15">
      <c r="A839" s="84" t="s">
        <v>3658</v>
      </c>
      <c r="B839" s="84">
        <v>2</v>
      </c>
      <c r="C839" s="122">
        <v>0.0028700149523239325</v>
      </c>
      <c r="D839" s="84" t="s">
        <v>2970</v>
      </c>
      <c r="E839" s="84" t="b">
        <v>0</v>
      </c>
      <c r="F839" s="84" t="b">
        <v>0</v>
      </c>
      <c r="G839" s="84" t="b">
        <v>0</v>
      </c>
    </row>
    <row r="840" spans="1:7" ht="15">
      <c r="A840" s="84" t="s">
        <v>3940</v>
      </c>
      <c r="B840" s="84">
        <v>2</v>
      </c>
      <c r="C840" s="122">
        <v>0.0028700149523239325</v>
      </c>
      <c r="D840" s="84" t="s">
        <v>2970</v>
      </c>
      <c r="E840" s="84" t="b">
        <v>0</v>
      </c>
      <c r="F840" s="84" t="b">
        <v>0</v>
      </c>
      <c r="G840" s="84" t="b">
        <v>0</v>
      </c>
    </row>
    <row r="841" spans="1:7" ht="15">
      <c r="A841" s="84" t="s">
        <v>3701</v>
      </c>
      <c r="B841" s="84">
        <v>2</v>
      </c>
      <c r="C841" s="122">
        <v>0.0028700149523239325</v>
      </c>
      <c r="D841" s="84" t="s">
        <v>2970</v>
      </c>
      <c r="E841" s="84" t="b">
        <v>0</v>
      </c>
      <c r="F841" s="84" t="b">
        <v>0</v>
      </c>
      <c r="G841" s="84" t="b">
        <v>0</v>
      </c>
    </row>
    <row r="842" spans="1:7" ht="15">
      <c r="A842" s="84" t="s">
        <v>3682</v>
      </c>
      <c r="B842" s="84">
        <v>2</v>
      </c>
      <c r="C842" s="122">
        <v>0.0028700149523239325</v>
      </c>
      <c r="D842" s="84" t="s">
        <v>2970</v>
      </c>
      <c r="E842" s="84" t="b">
        <v>0</v>
      </c>
      <c r="F842" s="84" t="b">
        <v>0</v>
      </c>
      <c r="G842" s="84" t="b">
        <v>0</v>
      </c>
    </row>
    <row r="843" spans="1:7" ht="15">
      <c r="A843" s="84" t="s">
        <v>3700</v>
      </c>
      <c r="B843" s="84">
        <v>2</v>
      </c>
      <c r="C843" s="122">
        <v>0.0028700149523239325</v>
      </c>
      <c r="D843" s="84" t="s">
        <v>2970</v>
      </c>
      <c r="E843" s="84" t="b">
        <v>1</v>
      </c>
      <c r="F843" s="84" t="b">
        <v>0</v>
      </c>
      <c r="G843" s="84" t="b">
        <v>0</v>
      </c>
    </row>
    <row r="844" spans="1:7" ht="15">
      <c r="A844" s="84" t="s">
        <v>3771</v>
      </c>
      <c r="B844" s="84">
        <v>2</v>
      </c>
      <c r="C844" s="122">
        <v>0.0028700149523239325</v>
      </c>
      <c r="D844" s="84" t="s">
        <v>2970</v>
      </c>
      <c r="E844" s="84" t="b">
        <v>0</v>
      </c>
      <c r="F844" s="84" t="b">
        <v>0</v>
      </c>
      <c r="G844" s="84" t="b">
        <v>0</v>
      </c>
    </row>
    <row r="845" spans="1:7" ht="15">
      <c r="A845" s="84" t="s">
        <v>3929</v>
      </c>
      <c r="B845" s="84">
        <v>2</v>
      </c>
      <c r="C845" s="122">
        <v>0.0028700149523239325</v>
      </c>
      <c r="D845" s="84" t="s">
        <v>2970</v>
      </c>
      <c r="E845" s="84" t="b">
        <v>0</v>
      </c>
      <c r="F845" s="84" t="b">
        <v>0</v>
      </c>
      <c r="G845" s="84" t="b">
        <v>0</v>
      </c>
    </row>
    <row r="846" spans="1:7" ht="15">
      <c r="A846" s="84" t="s">
        <v>3930</v>
      </c>
      <c r="B846" s="84">
        <v>2</v>
      </c>
      <c r="C846" s="122">
        <v>0.0028700149523239325</v>
      </c>
      <c r="D846" s="84" t="s">
        <v>2970</v>
      </c>
      <c r="E846" s="84" t="b">
        <v>0</v>
      </c>
      <c r="F846" s="84" t="b">
        <v>0</v>
      </c>
      <c r="G846" s="84" t="b">
        <v>0</v>
      </c>
    </row>
    <row r="847" spans="1:7" ht="15">
      <c r="A847" s="84" t="s">
        <v>354</v>
      </c>
      <c r="B847" s="84">
        <v>29</v>
      </c>
      <c r="C847" s="122">
        <v>0.001832979182197751</v>
      </c>
      <c r="D847" s="84" t="s">
        <v>2971</v>
      </c>
      <c r="E847" s="84" t="b">
        <v>0</v>
      </c>
      <c r="F847" s="84" t="b">
        <v>0</v>
      </c>
      <c r="G847" s="84" t="b">
        <v>0</v>
      </c>
    </row>
    <row r="848" spans="1:7" ht="15">
      <c r="A848" s="84" t="s">
        <v>3116</v>
      </c>
      <c r="B848" s="84">
        <v>23</v>
      </c>
      <c r="C848" s="122">
        <v>0.004715710230695222</v>
      </c>
      <c r="D848" s="84" t="s">
        <v>2971</v>
      </c>
      <c r="E848" s="84" t="b">
        <v>0</v>
      </c>
      <c r="F848" s="84" t="b">
        <v>0</v>
      </c>
      <c r="G848" s="84" t="b">
        <v>0</v>
      </c>
    </row>
    <row r="849" spans="1:7" ht="15">
      <c r="A849" s="84" t="s">
        <v>3088</v>
      </c>
      <c r="B849" s="84">
        <v>19</v>
      </c>
      <c r="C849" s="122">
        <v>0.007106402325817546</v>
      </c>
      <c r="D849" s="84" t="s">
        <v>2971</v>
      </c>
      <c r="E849" s="84" t="b">
        <v>0</v>
      </c>
      <c r="F849" s="84" t="b">
        <v>0</v>
      </c>
      <c r="G849" s="84" t="b">
        <v>0</v>
      </c>
    </row>
    <row r="850" spans="1:7" ht="15">
      <c r="A850" s="84" t="s">
        <v>3099</v>
      </c>
      <c r="B850" s="84">
        <v>19</v>
      </c>
      <c r="C850" s="122">
        <v>0.009994464948304672</v>
      </c>
      <c r="D850" s="84" t="s">
        <v>2971</v>
      </c>
      <c r="E850" s="84" t="b">
        <v>0</v>
      </c>
      <c r="F850" s="84" t="b">
        <v>0</v>
      </c>
      <c r="G850" s="84" t="b">
        <v>0</v>
      </c>
    </row>
    <row r="851" spans="1:7" ht="15">
      <c r="A851" s="84" t="s">
        <v>3089</v>
      </c>
      <c r="B851" s="84">
        <v>8</v>
      </c>
      <c r="C851" s="122">
        <v>0.010057840454333184</v>
      </c>
      <c r="D851" s="84" t="s">
        <v>2971</v>
      </c>
      <c r="E851" s="84" t="b">
        <v>0</v>
      </c>
      <c r="F851" s="84" t="b">
        <v>0</v>
      </c>
      <c r="G851" s="84" t="b">
        <v>0</v>
      </c>
    </row>
    <row r="852" spans="1:7" ht="15">
      <c r="A852" s="84" t="s">
        <v>3102</v>
      </c>
      <c r="B852" s="84">
        <v>6</v>
      </c>
      <c r="C852" s="122">
        <v>0.008361467383079175</v>
      </c>
      <c r="D852" s="84" t="s">
        <v>2971</v>
      </c>
      <c r="E852" s="84" t="b">
        <v>0</v>
      </c>
      <c r="F852" s="84" t="b">
        <v>0</v>
      </c>
      <c r="G852" s="84" t="b">
        <v>0</v>
      </c>
    </row>
    <row r="853" spans="1:7" ht="15">
      <c r="A853" s="84" t="s">
        <v>3133</v>
      </c>
      <c r="B853" s="84">
        <v>5</v>
      </c>
      <c r="C853" s="122">
        <v>0.0077742158203965095</v>
      </c>
      <c r="D853" s="84" t="s">
        <v>2971</v>
      </c>
      <c r="E853" s="84" t="b">
        <v>0</v>
      </c>
      <c r="F853" s="84" t="b">
        <v>0</v>
      </c>
      <c r="G853" s="84" t="b">
        <v>0</v>
      </c>
    </row>
    <row r="854" spans="1:7" ht="15">
      <c r="A854" s="84" t="s">
        <v>3098</v>
      </c>
      <c r="B854" s="84">
        <v>5</v>
      </c>
      <c r="C854" s="122">
        <v>0.0077742158203965095</v>
      </c>
      <c r="D854" s="84" t="s">
        <v>2971</v>
      </c>
      <c r="E854" s="84" t="b">
        <v>0</v>
      </c>
      <c r="F854" s="84" t="b">
        <v>0</v>
      </c>
      <c r="G854" s="84" t="b">
        <v>0</v>
      </c>
    </row>
    <row r="855" spans="1:7" ht="15">
      <c r="A855" s="84" t="s">
        <v>3134</v>
      </c>
      <c r="B855" s="84">
        <v>5</v>
      </c>
      <c r="C855" s="122">
        <v>0.011826558067565935</v>
      </c>
      <c r="D855" s="84" t="s">
        <v>2971</v>
      </c>
      <c r="E855" s="84" t="b">
        <v>0</v>
      </c>
      <c r="F855" s="84" t="b">
        <v>1</v>
      </c>
      <c r="G855" s="84" t="b">
        <v>0</v>
      </c>
    </row>
    <row r="856" spans="1:7" ht="15">
      <c r="A856" s="84" t="s">
        <v>3135</v>
      </c>
      <c r="B856" s="84">
        <v>4</v>
      </c>
      <c r="C856" s="122">
        <v>0.007008863597319704</v>
      </c>
      <c r="D856" s="84" t="s">
        <v>2971</v>
      </c>
      <c r="E856" s="84" t="b">
        <v>0</v>
      </c>
      <c r="F856" s="84" t="b">
        <v>0</v>
      </c>
      <c r="G856" s="84" t="b">
        <v>0</v>
      </c>
    </row>
    <row r="857" spans="1:7" ht="15">
      <c r="A857" s="84" t="s">
        <v>3148</v>
      </c>
      <c r="B857" s="84">
        <v>4</v>
      </c>
      <c r="C857" s="122">
        <v>0.007008863597319704</v>
      </c>
      <c r="D857" s="84" t="s">
        <v>2971</v>
      </c>
      <c r="E857" s="84" t="b">
        <v>0</v>
      </c>
      <c r="F857" s="84" t="b">
        <v>0</v>
      </c>
      <c r="G857" s="84" t="b">
        <v>0</v>
      </c>
    </row>
    <row r="858" spans="1:7" ht="15">
      <c r="A858" s="84" t="s">
        <v>3629</v>
      </c>
      <c r="B858" s="84">
        <v>4</v>
      </c>
      <c r="C858" s="122">
        <v>0.008026694445452493</v>
      </c>
      <c r="D858" s="84" t="s">
        <v>2971</v>
      </c>
      <c r="E858" s="84" t="b">
        <v>0</v>
      </c>
      <c r="F858" s="84" t="b">
        <v>0</v>
      </c>
      <c r="G858" s="84" t="b">
        <v>0</v>
      </c>
    </row>
    <row r="859" spans="1:7" ht="15">
      <c r="A859" s="84" t="s">
        <v>3628</v>
      </c>
      <c r="B859" s="84">
        <v>4</v>
      </c>
      <c r="C859" s="122">
        <v>0.007008863597319704</v>
      </c>
      <c r="D859" s="84" t="s">
        <v>2971</v>
      </c>
      <c r="E859" s="84" t="b">
        <v>0</v>
      </c>
      <c r="F859" s="84" t="b">
        <v>0</v>
      </c>
      <c r="G859" s="84" t="b">
        <v>0</v>
      </c>
    </row>
    <row r="860" spans="1:7" ht="15">
      <c r="A860" s="84" t="s">
        <v>3619</v>
      </c>
      <c r="B860" s="84">
        <v>4</v>
      </c>
      <c r="C860" s="122">
        <v>0.009461246454052746</v>
      </c>
      <c r="D860" s="84" t="s">
        <v>2971</v>
      </c>
      <c r="E860" s="84" t="b">
        <v>1</v>
      </c>
      <c r="F860" s="84" t="b">
        <v>0</v>
      </c>
      <c r="G860" s="84" t="b">
        <v>0</v>
      </c>
    </row>
    <row r="861" spans="1:7" ht="15">
      <c r="A861" s="84" t="s">
        <v>3618</v>
      </c>
      <c r="B861" s="84">
        <v>4</v>
      </c>
      <c r="C861" s="122">
        <v>0.007008863597319704</v>
      </c>
      <c r="D861" s="84" t="s">
        <v>2971</v>
      </c>
      <c r="E861" s="84" t="b">
        <v>0</v>
      </c>
      <c r="F861" s="84" t="b">
        <v>0</v>
      </c>
      <c r="G861" s="84" t="b">
        <v>0</v>
      </c>
    </row>
    <row r="862" spans="1:7" ht="15">
      <c r="A862" s="84" t="s">
        <v>3678</v>
      </c>
      <c r="B862" s="84">
        <v>4</v>
      </c>
      <c r="C862" s="122">
        <v>0.007008863597319704</v>
      </c>
      <c r="D862" s="84" t="s">
        <v>2971</v>
      </c>
      <c r="E862" s="84" t="b">
        <v>0</v>
      </c>
      <c r="F862" s="84" t="b">
        <v>0</v>
      </c>
      <c r="G862" s="84" t="b">
        <v>0</v>
      </c>
    </row>
    <row r="863" spans="1:7" ht="15">
      <c r="A863" s="84" t="s">
        <v>3726</v>
      </c>
      <c r="B863" s="84">
        <v>4</v>
      </c>
      <c r="C863" s="122">
        <v>0.007008863597319704</v>
      </c>
      <c r="D863" s="84" t="s">
        <v>2971</v>
      </c>
      <c r="E863" s="84" t="b">
        <v>0</v>
      </c>
      <c r="F863" s="84" t="b">
        <v>0</v>
      </c>
      <c r="G863" s="84" t="b">
        <v>0</v>
      </c>
    </row>
    <row r="864" spans="1:7" ht="15">
      <c r="A864" s="84" t="s">
        <v>3122</v>
      </c>
      <c r="B864" s="84">
        <v>4</v>
      </c>
      <c r="C864" s="122">
        <v>0.007008863597319704</v>
      </c>
      <c r="D864" s="84" t="s">
        <v>2971</v>
      </c>
      <c r="E864" s="84" t="b">
        <v>0</v>
      </c>
      <c r="F864" s="84" t="b">
        <v>0</v>
      </c>
      <c r="G864" s="84" t="b">
        <v>0</v>
      </c>
    </row>
    <row r="865" spans="1:7" ht="15">
      <c r="A865" s="84" t="s">
        <v>3661</v>
      </c>
      <c r="B865" s="84">
        <v>3</v>
      </c>
      <c r="C865" s="122">
        <v>0.00602002083408937</v>
      </c>
      <c r="D865" s="84" t="s">
        <v>2971</v>
      </c>
      <c r="E865" s="84" t="b">
        <v>0</v>
      </c>
      <c r="F865" s="84" t="b">
        <v>0</v>
      </c>
      <c r="G865" s="84" t="b">
        <v>0</v>
      </c>
    </row>
    <row r="866" spans="1:7" ht="15">
      <c r="A866" s="84" t="s">
        <v>3680</v>
      </c>
      <c r="B866" s="84">
        <v>3</v>
      </c>
      <c r="C866" s="122">
        <v>0.00602002083408937</v>
      </c>
      <c r="D866" s="84" t="s">
        <v>2971</v>
      </c>
      <c r="E866" s="84" t="b">
        <v>0</v>
      </c>
      <c r="F866" s="84" t="b">
        <v>0</v>
      </c>
      <c r="G866" s="84" t="b">
        <v>0</v>
      </c>
    </row>
    <row r="867" spans="1:7" ht="15">
      <c r="A867" s="84" t="s">
        <v>3702</v>
      </c>
      <c r="B867" s="84">
        <v>3</v>
      </c>
      <c r="C867" s="122">
        <v>0.007095934840539561</v>
      </c>
      <c r="D867" s="84" t="s">
        <v>2971</v>
      </c>
      <c r="E867" s="84" t="b">
        <v>0</v>
      </c>
      <c r="F867" s="84" t="b">
        <v>0</v>
      </c>
      <c r="G867" s="84" t="b">
        <v>0</v>
      </c>
    </row>
    <row r="868" spans="1:7" ht="15">
      <c r="A868" s="84" t="s">
        <v>3637</v>
      </c>
      <c r="B868" s="84">
        <v>3</v>
      </c>
      <c r="C868" s="122">
        <v>0.00602002083408937</v>
      </c>
      <c r="D868" s="84" t="s">
        <v>2971</v>
      </c>
      <c r="E868" s="84" t="b">
        <v>0</v>
      </c>
      <c r="F868" s="84" t="b">
        <v>0</v>
      </c>
      <c r="G868" s="84" t="b">
        <v>0</v>
      </c>
    </row>
    <row r="869" spans="1:7" ht="15">
      <c r="A869" s="84" t="s">
        <v>3722</v>
      </c>
      <c r="B869" s="84">
        <v>3</v>
      </c>
      <c r="C869" s="122">
        <v>0.00602002083408937</v>
      </c>
      <c r="D869" s="84" t="s">
        <v>2971</v>
      </c>
      <c r="E869" s="84" t="b">
        <v>0</v>
      </c>
      <c r="F869" s="84" t="b">
        <v>0</v>
      </c>
      <c r="G869" s="84" t="b">
        <v>0</v>
      </c>
    </row>
    <row r="870" spans="1:7" ht="15">
      <c r="A870" s="84" t="s">
        <v>3645</v>
      </c>
      <c r="B870" s="84">
        <v>3</v>
      </c>
      <c r="C870" s="122">
        <v>0.00602002083408937</v>
      </c>
      <c r="D870" s="84" t="s">
        <v>2971</v>
      </c>
      <c r="E870" s="84" t="b">
        <v>0</v>
      </c>
      <c r="F870" s="84" t="b">
        <v>0</v>
      </c>
      <c r="G870" s="84" t="b">
        <v>0</v>
      </c>
    </row>
    <row r="871" spans="1:7" ht="15">
      <c r="A871" s="84" t="s">
        <v>3130</v>
      </c>
      <c r="B871" s="84">
        <v>3</v>
      </c>
      <c r="C871" s="122">
        <v>0.00602002083408937</v>
      </c>
      <c r="D871" s="84" t="s">
        <v>2971</v>
      </c>
      <c r="E871" s="84" t="b">
        <v>0</v>
      </c>
      <c r="F871" s="84" t="b">
        <v>0</v>
      </c>
      <c r="G871" s="84" t="b">
        <v>0</v>
      </c>
    </row>
    <row r="872" spans="1:7" ht="15">
      <c r="A872" s="84" t="s">
        <v>3659</v>
      </c>
      <c r="B872" s="84">
        <v>3</v>
      </c>
      <c r="C872" s="122">
        <v>0.00602002083408937</v>
      </c>
      <c r="D872" s="84" t="s">
        <v>2971</v>
      </c>
      <c r="E872" s="84" t="b">
        <v>0</v>
      </c>
      <c r="F872" s="84" t="b">
        <v>0</v>
      </c>
      <c r="G872" s="84" t="b">
        <v>0</v>
      </c>
    </row>
    <row r="873" spans="1:7" ht="15">
      <c r="A873" s="84" t="s">
        <v>3615</v>
      </c>
      <c r="B873" s="84">
        <v>3</v>
      </c>
      <c r="C873" s="122">
        <v>0.00602002083408937</v>
      </c>
      <c r="D873" s="84" t="s">
        <v>2971</v>
      </c>
      <c r="E873" s="84" t="b">
        <v>0</v>
      </c>
      <c r="F873" s="84" t="b">
        <v>0</v>
      </c>
      <c r="G873" s="84" t="b">
        <v>0</v>
      </c>
    </row>
    <row r="874" spans="1:7" ht="15">
      <c r="A874" s="84" t="s">
        <v>3727</v>
      </c>
      <c r="B874" s="84">
        <v>3</v>
      </c>
      <c r="C874" s="122">
        <v>0.00602002083408937</v>
      </c>
      <c r="D874" s="84" t="s">
        <v>2971</v>
      </c>
      <c r="E874" s="84" t="b">
        <v>0</v>
      </c>
      <c r="F874" s="84" t="b">
        <v>0</v>
      </c>
      <c r="G874" s="84" t="b">
        <v>0</v>
      </c>
    </row>
    <row r="875" spans="1:7" ht="15">
      <c r="A875" s="84" t="s">
        <v>3762</v>
      </c>
      <c r="B875" s="84">
        <v>3</v>
      </c>
      <c r="C875" s="122">
        <v>0.00602002083408937</v>
      </c>
      <c r="D875" s="84" t="s">
        <v>2971</v>
      </c>
      <c r="E875" s="84" t="b">
        <v>0</v>
      </c>
      <c r="F875" s="84" t="b">
        <v>0</v>
      </c>
      <c r="G875" s="84" t="b">
        <v>0</v>
      </c>
    </row>
    <row r="876" spans="1:7" ht="15">
      <c r="A876" s="84" t="s">
        <v>3693</v>
      </c>
      <c r="B876" s="84">
        <v>3</v>
      </c>
      <c r="C876" s="122">
        <v>0.00602002083408937</v>
      </c>
      <c r="D876" s="84" t="s">
        <v>2971</v>
      </c>
      <c r="E876" s="84" t="b">
        <v>1</v>
      </c>
      <c r="F876" s="84" t="b">
        <v>0</v>
      </c>
      <c r="G876" s="84" t="b">
        <v>0</v>
      </c>
    </row>
    <row r="877" spans="1:7" ht="15">
      <c r="A877" s="84" t="s">
        <v>3834</v>
      </c>
      <c r="B877" s="84">
        <v>3</v>
      </c>
      <c r="C877" s="122">
        <v>0.007095934840539561</v>
      </c>
      <c r="D877" s="84" t="s">
        <v>2971</v>
      </c>
      <c r="E877" s="84" t="b">
        <v>0</v>
      </c>
      <c r="F877" s="84" t="b">
        <v>0</v>
      </c>
      <c r="G877" s="84" t="b">
        <v>0</v>
      </c>
    </row>
    <row r="878" spans="1:7" ht="15">
      <c r="A878" s="84" t="s">
        <v>3131</v>
      </c>
      <c r="B878" s="84">
        <v>3</v>
      </c>
      <c r="C878" s="122">
        <v>0.00602002083408937</v>
      </c>
      <c r="D878" s="84" t="s">
        <v>2971</v>
      </c>
      <c r="E878" s="84" t="b">
        <v>0</v>
      </c>
      <c r="F878" s="84" t="b">
        <v>0</v>
      </c>
      <c r="G878" s="84" t="b">
        <v>0</v>
      </c>
    </row>
    <row r="879" spans="1:7" ht="15">
      <c r="A879" s="84" t="s">
        <v>3639</v>
      </c>
      <c r="B879" s="84">
        <v>3</v>
      </c>
      <c r="C879" s="122">
        <v>0.00602002083408937</v>
      </c>
      <c r="D879" s="84" t="s">
        <v>2971</v>
      </c>
      <c r="E879" s="84" t="b">
        <v>0</v>
      </c>
      <c r="F879" s="84" t="b">
        <v>0</v>
      </c>
      <c r="G879" s="84" t="b">
        <v>0</v>
      </c>
    </row>
    <row r="880" spans="1:7" ht="15">
      <c r="A880" s="84" t="s">
        <v>338</v>
      </c>
      <c r="B880" s="84">
        <v>3</v>
      </c>
      <c r="C880" s="122">
        <v>0.00602002083408937</v>
      </c>
      <c r="D880" s="84" t="s">
        <v>2971</v>
      </c>
      <c r="E880" s="84" t="b">
        <v>0</v>
      </c>
      <c r="F880" s="84" t="b">
        <v>0</v>
      </c>
      <c r="G880" s="84" t="b">
        <v>0</v>
      </c>
    </row>
    <row r="881" spans="1:7" ht="15">
      <c r="A881" s="84" t="s">
        <v>3649</v>
      </c>
      <c r="B881" s="84">
        <v>2</v>
      </c>
      <c r="C881" s="122">
        <v>0.004730623227026373</v>
      </c>
      <c r="D881" s="84" t="s">
        <v>2971</v>
      </c>
      <c r="E881" s="84" t="b">
        <v>0</v>
      </c>
      <c r="F881" s="84" t="b">
        <v>0</v>
      </c>
      <c r="G881" s="84" t="b">
        <v>0</v>
      </c>
    </row>
    <row r="882" spans="1:7" ht="15">
      <c r="A882" s="84" t="s">
        <v>3663</v>
      </c>
      <c r="B882" s="84">
        <v>2</v>
      </c>
      <c r="C882" s="122">
        <v>0.005956814655392896</v>
      </c>
      <c r="D882" s="84" t="s">
        <v>2971</v>
      </c>
      <c r="E882" s="84" t="b">
        <v>0</v>
      </c>
      <c r="F882" s="84" t="b">
        <v>0</v>
      </c>
      <c r="G882" s="84" t="b">
        <v>0</v>
      </c>
    </row>
    <row r="883" spans="1:7" ht="15">
      <c r="A883" s="84" t="s">
        <v>3802</v>
      </c>
      <c r="B883" s="84">
        <v>2</v>
      </c>
      <c r="C883" s="122">
        <v>0.004730623227026373</v>
      </c>
      <c r="D883" s="84" t="s">
        <v>2971</v>
      </c>
      <c r="E883" s="84" t="b">
        <v>0</v>
      </c>
      <c r="F883" s="84" t="b">
        <v>0</v>
      </c>
      <c r="G883" s="84" t="b">
        <v>0</v>
      </c>
    </row>
    <row r="884" spans="1:7" ht="15">
      <c r="A884" s="84" t="s">
        <v>3120</v>
      </c>
      <c r="B884" s="84">
        <v>2</v>
      </c>
      <c r="C884" s="122">
        <v>0.004730623227026373</v>
      </c>
      <c r="D884" s="84" t="s">
        <v>2971</v>
      </c>
      <c r="E884" s="84" t="b">
        <v>0</v>
      </c>
      <c r="F884" s="84" t="b">
        <v>0</v>
      </c>
      <c r="G884" s="84" t="b">
        <v>0</v>
      </c>
    </row>
    <row r="885" spans="1:7" ht="15">
      <c r="A885" s="84" t="s">
        <v>3817</v>
      </c>
      <c r="B885" s="84">
        <v>2</v>
      </c>
      <c r="C885" s="122">
        <v>0.004730623227026373</v>
      </c>
      <c r="D885" s="84" t="s">
        <v>2971</v>
      </c>
      <c r="E885" s="84" t="b">
        <v>0</v>
      </c>
      <c r="F885" s="84" t="b">
        <v>0</v>
      </c>
      <c r="G885" s="84" t="b">
        <v>0</v>
      </c>
    </row>
    <row r="886" spans="1:7" ht="15">
      <c r="A886" s="84" t="s">
        <v>3152</v>
      </c>
      <c r="B886" s="84">
        <v>2</v>
      </c>
      <c r="C886" s="122">
        <v>0.004730623227026373</v>
      </c>
      <c r="D886" s="84" t="s">
        <v>2971</v>
      </c>
      <c r="E886" s="84" t="b">
        <v>0</v>
      </c>
      <c r="F886" s="84" t="b">
        <v>0</v>
      </c>
      <c r="G886" s="84" t="b">
        <v>0</v>
      </c>
    </row>
    <row r="887" spans="1:7" ht="15">
      <c r="A887" s="84" t="s">
        <v>3818</v>
      </c>
      <c r="B887" s="84">
        <v>2</v>
      </c>
      <c r="C887" s="122">
        <v>0.004730623227026373</v>
      </c>
      <c r="D887" s="84" t="s">
        <v>2971</v>
      </c>
      <c r="E887" s="84" t="b">
        <v>0</v>
      </c>
      <c r="F887" s="84" t="b">
        <v>0</v>
      </c>
      <c r="G887" s="84" t="b">
        <v>0</v>
      </c>
    </row>
    <row r="888" spans="1:7" ht="15">
      <c r="A888" s="84" t="s">
        <v>3648</v>
      </c>
      <c r="B888" s="84">
        <v>2</v>
      </c>
      <c r="C888" s="122">
        <v>0.004730623227026373</v>
      </c>
      <c r="D888" s="84" t="s">
        <v>2971</v>
      </c>
      <c r="E888" s="84" t="b">
        <v>0</v>
      </c>
      <c r="F888" s="84" t="b">
        <v>0</v>
      </c>
      <c r="G888" s="84" t="b">
        <v>0</v>
      </c>
    </row>
    <row r="889" spans="1:7" ht="15">
      <c r="A889" s="84" t="s">
        <v>3716</v>
      </c>
      <c r="B889" s="84">
        <v>2</v>
      </c>
      <c r="C889" s="122">
        <v>0.004730623227026373</v>
      </c>
      <c r="D889" s="84" t="s">
        <v>2971</v>
      </c>
      <c r="E889" s="84" t="b">
        <v>0</v>
      </c>
      <c r="F889" s="84" t="b">
        <v>0</v>
      </c>
      <c r="G889" s="84" t="b">
        <v>0</v>
      </c>
    </row>
    <row r="890" spans="1:7" ht="15">
      <c r="A890" s="84" t="s">
        <v>3149</v>
      </c>
      <c r="B890" s="84">
        <v>2</v>
      </c>
      <c r="C890" s="122">
        <v>0.004730623227026373</v>
      </c>
      <c r="D890" s="84" t="s">
        <v>2971</v>
      </c>
      <c r="E890" s="84" t="b">
        <v>0</v>
      </c>
      <c r="F890" s="84" t="b">
        <v>0</v>
      </c>
      <c r="G890" s="84" t="b">
        <v>0</v>
      </c>
    </row>
    <row r="891" spans="1:7" ht="15">
      <c r="A891" s="84" t="s">
        <v>3699</v>
      </c>
      <c r="B891" s="84">
        <v>2</v>
      </c>
      <c r="C891" s="122">
        <v>0.004730623227026373</v>
      </c>
      <c r="D891" s="84" t="s">
        <v>2971</v>
      </c>
      <c r="E891" s="84" t="b">
        <v>0</v>
      </c>
      <c r="F891" s="84" t="b">
        <v>0</v>
      </c>
      <c r="G891" s="84" t="b">
        <v>0</v>
      </c>
    </row>
    <row r="892" spans="1:7" ht="15">
      <c r="A892" s="84" t="s">
        <v>3999</v>
      </c>
      <c r="B892" s="84">
        <v>2</v>
      </c>
      <c r="C892" s="122">
        <v>0.004730623227026373</v>
      </c>
      <c r="D892" s="84" t="s">
        <v>2971</v>
      </c>
      <c r="E892" s="84" t="b">
        <v>0</v>
      </c>
      <c r="F892" s="84" t="b">
        <v>0</v>
      </c>
      <c r="G892" s="84" t="b">
        <v>0</v>
      </c>
    </row>
    <row r="893" spans="1:7" ht="15">
      <c r="A893" s="84" t="s">
        <v>3662</v>
      </c>
      <c r="B893" s="84">
        <v>2</v>
      </c>
      <c r="C893" s="122">
        <v>0.004730623227026373</v>
      </c>
      <c r="D893" s="84" t="s">
        <v>2971</v>
      </c>
      <c r="E893" s="84" t="b">
        <v>0</v>
      </c>
      <c r="F893" s="84" t="b">
        <v>0</v>
      </c>
      <c r="G893" s="84" t="b">
        <v>0</v>
      </c>
    </row>
    <row r="894" spans="1:7" ht="15">
      <c r="A894" s="84" t="s">
        <v>3758</v>
      </c>
      <c r="B894" s="84">
        <v>2</v>
      </c>
      <c r="C894" s="122">
        <v>0.004730623227026373</v>
      </c>
      <c r="D894" s="84" t="s">
        <v>2971</v>
      </c>
      <c r="E894" s="84" t="b">
        <v>0</v>
      </c>
      <c r="F894" s="84" t="b">
        <v>0</v>
      </c>
      <c r="G894" s="84" t="b">
        <v>0</v>
      </c>
    </row>
    <row r="895" spans="1:7" ht="15">
      <c r="A895" s="84" t="s">
        <v>3672</v>
      </c>
      <c r="B895" s="84">
        <v>2</v>
      </c>
      <c r="C895" s="122">
        <v>0.004730623227026373</v>
      </c>
      <c r="D895" s="84" t="s">
        <v>2971</v>
      </c>
      <c r="E895" s="84" t="b">
        <v>0</v>
      </c>
      <c r="F895" s="84" t="b">
        <v>0</v>
      </c>
      <c r="G895" s="84" t="b">
        <v>0</v>
      </c>
    </row>
    <row r="896" spans="1:7" ht="15">
      <c r="A896" s="84" t="s">
        <v>3759</v>
      </c>
      <c r="B896" s="84">
        <v>2</v>
      </c>
      <c r="C896" s="122">
        <v>0.004730623227026373</v>
      </c>
      <c r="D896" s="84" t="s">
        <v>2971</v>
      </c>
      <c r="E896" s="84" t="b">
        <v>0</v>
      </c>
      <c r="F896" s="84" t="b">
        <v>0</v>
      </c>
      <c r="G896" s="84" t="b">
        <v>0</v>
      </c>
    </row>
    <row r="897" spans="1:7" ht="15">
      <c r="A897" s="84" t="s">
        <v>3125</v>
      </c>
      <c r="B897" s="84">
        <v>2</v>
      </c>
      <c r="C897" s="122">
        <v>0.004730623227026373</v>
      </c>
      <c r="D897" s="84" t="s">
        <v>2971</v>
      </c>
      <c r="E897" s="84" t="b">
        <v>0</v>
      </c>
      <c r="F897" s="84" t="b">
        <v>0</v>
      </c>
      <c r="G897" s="84" t="b">
        <v>0</v>
      </c>
    </row>
    <row r="898" spans="1:7" ht="15">
      <c r="A898" s="84" t="s">
        <v>3723</v>
      </c>
      <c r="B898" s="84">
        <v>2</v>
      </c>
      <c r="C898" s="122">
        <v>0.004730623227026373</v>
      </c>
      <c r="D898" s="84" t="s">
        <v>2971</v>
      </c>
      <c r="E898" s="84" t="b">
        <v>0</v>
      </c>
      <c r="F898" s="84" t="b">
        <v>0</v>
      </c>
      <c r="G898" s="84" t="b">
        <v>0</v>
      </c>
    </row>
    <row r="899" spans="1:7" ht="15">
      <c r="A899" s="84" t="s">
        <v>3717</v>
      </c>
      <c r="B899" s="84">
        <v>2</v>
      </c>
      <c r="C899" s="122">
        <v>0.004730623227026373</v>
      </c>
      <c r="D899" s="84" t="s">
        <v>2971</v>
      </c>
      <c r="E899" s="84" t="b">
        <v>0</v>
      </c>
      <c r="F899" s="84" t="b">
        <v>0</v>
      </c>
      <c r="G899" s="84" t="b">
        <v>0</v>
      </c>
    </row>
    <row r="900" spans="1:7" ht="15">
      <c r="A900" s="84" t="s">
        <v>3620</v>
      </c>
      <c r="B900" s="84">
        <v>2</v>
      </c>
      <c r="C900" s="122">
        <v>0.004730623227026373</v>
      </c>
      <c r="D900" s="84" t="s">
        <v>2971</v>
      </c>
      <c r="E900" s="84" t="b">
        <v>0</v>
      </c>
      <c r="F900" s="84" t="b">
        <v>0</v>
      </c>
      <c r="G900" s="84" t="b">
        <v>0</v>
      </c>
    </row>
    <row r="901" spans="1:7" ht="15">
      <c r="A901" s="84" t="s">
        <v>4000</v>
      </c>
      <c r="B901" s="84">
        <v>2</v>
      </c>
      <c r="C901" s="122">
        <v>0.005956814655392896</v>
      </c>
      <c r="D901" s="84" t="s">
        <v>2971</v>
      </c>
      <c r="E901" s="84" t="b">
        <v>0</v>
      </c>
      <c r="F901" s="84" t="b">
        <v>0</v>
      </c>
      <c r="G901" s="84" t="b">
        <v>0</v>
      </c>
    </row>
    <row r="902" spans="1:7" ht="15">
      <c r="A902" s="84" t="s">
        <v>3812</v>
      </c>
      <c r="B902" s="84">
        <v>2</v>
      </c>
      <c r="C902" s="122">
        <v>0.004730623227026373</v>
      </c>
      <c r="D902" s="84" t="s">
        <v>2971</v>
      </c>
      <c r="E902" s="84" t="b">
        <v>0</v>
      </c>
      <c r="F902" s="84" t="b">
        <v>0</v>
      </c>
      <c r="G902" s="84" t="b">
        <v>0</v>
      </c>
    </row>
    <row r="903" spans="1:7" ht="15">
      <c r="A903" s="84" t="s">
        <v>3768</v>
      </c>
      <c r="B903" s="84">
        <v>2</v>
      </c>
      <c r="C903" s="122">
        <v>0.004730623227026373</v>
      </c>
      <c r="D903" s="84" t="s">
        <v>2971</v>
      </c>
      <c r="E903" s="84" t="b">
        <v>0</v>
      </c>
      <c r="F903" s="84" t="b">
        <v>0</v>
      </c>
      <c r="G903" s="84" t="b">
        <v>0</v>
      </c>
    </row>
    <row r="904" spans="1:7" ht="15">
      <c r="A904" s="84" t="s">
        <v>3959</v>
      </c>
      <c r="B904" s="84">
        <v>2</v>
      </c>
      <c r="C904" s="122">
        <v>0.004730623227026373</v>
      </c>
      <c r="D904" s="84" t="s">
        <v>2971</v>
      </c>
      <c r="E904" s="84" t="b">
        <v>0</v>
      </c>
      <c r="F904" s="84" t="b">
        <v>0</v>
      </c>
      <c r="G904" s="84" t="b">
        <v>0</v>
      </c>
    </row>
    <row r="905" spans="1:7" ht="15">
      <c r="A905" s="84" t="s">
        <v>3769</v>
      </c>
      <c r="B905" s="84">
        <v>2</v>
      </c>
      <c r="C905" s="122">
        <v>0.004730623227026373</v>
      </c>
      <c r="D905" s="84" t="s">
        <v>2971</v>
      </c>
      <c r="E905" s="84" t="b">
        <v>0</v>
      </c>
      <c r="F905" s="84" t="b">
        <v>0</v>
      </c>
      <c r="G905" s="84" t="b">
        <v>0</v>
      </c>
    </row>
    <row r="906" spans="1:7" ht="15">
      <c r="A906" s="84" t="s">
        <v>3960</v>
      </c>
      <c r="B906" s="84">
        <v>2</v>
      </c>
      <c r="C906" s="122">
        <v>0.004730623227026373</v>
      </c>
      <c r="D906" s="84" t="s">
        <v>2971</v>
      </c>
      <c r="E906" s="84" t="b">
        <v>0</v>
      </c>
      <c r="F906" s="84" t="b">
        <v>0</v>
      </c>
      <c r="G906" s="84" t="b">
        <v>0</v>
      </c>
    </row>
    <row r="907" spans="1:7" ht="15">
      <c r="A907" s="84" t="s">
        <v>3961</v>
      </c>
      <c r="B907" s="84">
        <v>2</v>
      </c>
      <c r="C907" s="122">
        <v>0.004730623227026373</v>
      </c>
      <c r="D907" s="84" t="s">
        <v>2971</v>
      </c>
      <c r="E907" s="84" t="b">
        <v>0</v>
      </c>
      <c r="F907" s="84" t="b">
        <v>0</v>
      </c>
      <c r="G907" s="84" t="b">
        <v>0</v>
      </c>
    </row>
    <row r="908" spans="1:7" ht="15">
      <c r="A908" s="84" t="s">
        <v>3827</v>
      </c>
      <c r="B908" s="84">
        <v>2</v>
      </c>
      <c r="C908" s="122">
        <v>0.004730623227026373</v>
      </c>
      <c r="D908" s="84" t="s">
        <v>2971</v>
      </c>
      <c r="E908" s="84" t="b">
        <v>0</v>
      </c>
      <c r="F908" s="84" t="b">
        <v>0</v>
      </c>
      <c r="G908" s="84" t="b">
        <v>0</v>
      </c>
    </row>
    <row r="909" spans="1:7" ht="15">
      <c r="A909" s="84" t="s">
        <v>3695</v>
      </c>
      <c r="B909" s="84">
        <v>2</v>
      </c>
      <c r="C909" s="122">
        <v>0.004730623227026373</v>
      </c>
      <c r="D909" s="84" t="s">
        <v>2971</v>
      </c>
      <c r="E909" s="84" t="b">
        <v>0</v>
      </c>
      <c r="F909" s="84" t="b">
        <v>0</v>
      </c>
      <c r="G909" s="84" t="b">
        <v>0</v>
      </c>
    </row>
    <row r="910" spans="1:7" ht="15">
      <c r="A910" s="84" t="s">
        <v>3756</v>
      </c>
      <c r="B910" s="84">
        <v>2</v>
      </c>
      <c r="C910" s="122">
        <v>0.004730623227026373</v>
      </c>
      <c r="D910" s="84" t="s">
        <v>2971</v>
      </c>
      <c r="E910" s="84" t="b">
        <v>0</v>
      </c>
      <c r="F910" s="84" t="b">
        <v>0</v>
      </c>
      <c r="G910" s="84" t="b">
        <v>0</v>
      </c>
    </row>
    <row r="911" spans="1:7" ht="15">
      <c r="A911" s="84" t="s">
        <v>3660</v>
      </c>
      <c r="B911" s="84">
        <v>2</v>
      </c>
      <c r="C911" s="122">
        <v>0.004730623227026373</v>
      </c>
      <c r="D911" s="84" t="s">
        <v>2971</v>
      </c>
      <c r="E911" s="84" t="b">
        <v>0</v>
      </c>
      <c r="F911" s="84" t="b">
        <v>0</v>
      </c>
      <c r="G911" s="84" t="b">
        <v>0</v>
      </c>
    </row>
    <row r="912" spans="1:7" ht="15">
      <c r="A912" s="84" t="s">
        <v>3720</v>
      </c>
      <c r="B912" s="84">
        <v>2</v>
      </c>
      <c r="C912" s="122">
        <v>0.004730623227026373</v>
      </c>
      <c r="D912" s="84" t="s">
        <v>2971</v>
      </c>
      <c r="E912" s="84" t="b">
        <v>0</v>
      </c>
      <c r="F912" s="84" t="b">
        <v>0</v>
      </c>
      <c r="G912" s="84" t="b">
        <v>0</v>
      </c>
    </row>
    <row r="913" spans="1:7" ht="15">
      <c r="A913" s="84" t="s">
        <v>3819</v>
      </c>
      <c r="B913" s="84">
        <v>2</v>
      </c>
      <c r="C913" s="122">
        <v>0.004730623227026373</v>
      </c>
      <c r="D913" s="84" t="s">
        <v>2971</v>
      </c>
      <c r="E913" s="84" t="b">
        <v>0</v>
      </c>
      <c r="F913" s="84" t="b">
        <v>0</v>
      </c>
      <c r="G913" s="84" t="b">
        <v>0</v>
      </c>
    </row>
    <row r="914" spans="1:7" ht="15">
      <c r="A914" s="84" t="s">
        <v>3931</v>
      </c>
      <c r="B914" s="84">
        <v>2</v>
      </c>
      <c r="C914" s="122">
        <v>0.005956814655392896</v>
      </c>
      <c r="D914" s="84" t="s">
        <v>2971</v>
      </c>
      <c r="E914" s="84" t="b">
        <v>0</v>
      </c>
      <c r="F914" s="84" t="b">
        <v>0</v>
      </c>
      <c r="G914" s="84" t="b">
        <v>0</v>
      </c>
    </row>
    <row r="915" spans="1:7" ht="15">
      <c r="A915" s="84" t="s">
        <v>3932</v>
      </c>
      <c r="B915" s="84">
        <v>2</v>
      </c>
      <c r="C915" s="122">
        <v>0.004730623227026373</v>
      </c>
      <c r="D915" s="84" t="s">
        <v>2971</v>
      </c>
      <c r="E915" s="84" t="b">
        <v>0</v>
      </c>
      <c r="F915" s="84" t="b">
        <v>0</v>
      </c>
      <c r="G915" s="84" t="b">
        <v>0</v>
      </c>
    </row>
    <row r="916" spans="1:7" ht="15">
      <c r="A916" s="84" t="s">
        <v>3825</v>
      </c>
      <c r="B916" s="84">
        <v>2</v>
      </c>
      <c r="C916" s="122">
        <v>0.004730623227026373</v>
      </c>
      <c r="D916" s="84" t="s">
        <v>2971</v>
      </c>
      <c r="E916" s="84" t="b">
        <v>0</v>
      </c>
      <c r="F916" s="84" t="b">
        <v>0</v>
      </c>
      <c r="G916" s="84" t="b">
        <v>0</v>
      </c>
    </row>
    <row r="917" spans="1:7" ht="15">
      <c r="A917" s="84" t="s">
        <v>3160</v>
      </c>
      <c r="B917" s="84">
        <v>2</v>
      </c>
      <c r="C917" s="122">
        <v>0.004730623227026373</v>
      </c>
      <c r="D917" s="84" t="s">
        <v>2971</v>
      </c>
      <c r="E917" s="84" t="b">
        <v>0</v>
      </c>
      <c r="F917" s="84" t="b">
        <v>0</v>
      </c>
      <c r="G917" s="84" t="b">
        <v>0</v>
      </c>
    </row>
    <row r="918" spans="1:7" ht="15">
      <c r="A918" s="84" t="s">
        <v>3121</v>
      </c>
      <c r="B918" s="84">
        <v>2</v>
      </c>
      <c r="C918" s="122">
        <v>0.004730623227026373</v>
      </c>
      <c r="D918" s="84" t="s">
        <v>2971</v>
      </c>
      <c r="E918" s="84" t="b">
        <v>0</v>
      </c>
      <c r="F918" s="84" t="b">
        <v>0</v>
      </c>
      <c r="G918" s="84" t="b">
        <v>0</v>
      </c>
    </row>
    <row r="919" spans="1:7" ht="15">
      <c r="A919" s="84" t="s">
        <v>3627</v>
      </c>
      <c r="B919" s="84">
        <v>2</v>
      </c>
      <c r="C919" s="122">
        <v>0.004730623227026373</v>
      </c>
      <c r="D919" s="84" t="s">
        <v>2971</v>
      </c>
      <c r="E919" s="84" t="b">
        <v>0</v>
      </c>
      <c r="F919" s="84" t="b">
        <v>0</v>
      </c>
      <c r="G919" s="84" t="b">
        <v>0</v>
      </c>
    </row>
    <row r="920" spans="1:7" ht="15">
      <c r="A920" s="84" t="s">
        <v>3956</v>
      </c>
      <c r="B920" s="84">
        <v>2</v>
      </c>
      <c r="C920" s="122">
        <v>0.004730623227026373</v>
      </c>
      <c r="D920" s="84" t="s">
        <v>2971</v>
      </c>
      <c r="E920" s="84" t="b">
        <v>0</v>
      </c>
      <c r="F920" s="84" t="b">
        <v>0</v>
      </c>
      <c r="G920" s="84" t="b">
        <v>0</v>
      </c>
    </row>
    <row r="921" spans="1:7" ht="15">
      <c r="A921" s="84" t="s">
        <v>3654</v>
      </c>
      <c r="B921" s="84">
        <v>2</v>
      </c>
      <c r="C921" s="122">
        <v>0.004730623227026373</v>
      </c>
      <c r="D921" s="84" t="s">
        <v>2971</v>
      </c>
      <c r="E921" s="84" t="b">
        <v>0</v>
      </c>
      <c r="F921" s="84" t="b">
        <v>0</v>
      </c>
      <c r="G921" s="84" t="b">
        <v>0</v>
      </c>
    </row>
    <row r="922" spans="1:7" ht="15">
      <c r="A922" s="84" t="s">
        <v>3763</v>
      </c>
      <c r="B922" s="84">
        <v>2</v>
      </c>
      <c r="C922" s="122">
        <v>0.004730623227026373</v>
      </c>
      <c r="D922" s="84" t="s">
        <v>2971</v>
      </c>
      <c r="E922" s="84" t="b">
        <v>1</v>
      </c>
      <c r="F922" s="84" t="b">
        <v>0</v>
      </c>
      <c r="G922" s="84" t="b">
        <v>0</v>
      </c>
    </row>
    <row r="923" spans="1:7" ht="15">
      <c r="A923" s="84" t="s">
        <v>3835</v>
      </c>
      <c r="B923" s="84">
        <v>2</v>
      </c>
      <c r="C923" s="122">
        <v>0.005956814655392896</v>
      </c>
      <c r="D923" s="84" t="s">
        <v>2971</v>
      </c>
      <c r="E923" s="84" t="b">
        <v>0</v>
      </c>
      <c r="F923" s="84" t="b">
        <v>0</v>
      </c>
      <c r="G923" s="84" t="b">
        <v>0</v>
      </c>
    </row>
    <row r="924" spans="1:7" ht="15">
      <c r="A924" s="84" t="s">
        <v>3832</v>
      </c>
      <c r="B924" s="84">
        <v>2</v>
      </c>
      <c r="C924" s="122">
        <v>0.004730623227026373</v>
      </c>
      <c r="D924" s="84" t="s">
        <v>2971</v>
      </c>
      <c r="E924" s="84" t="b">
        <v>0</v>
      </c>
      <c r="F924" s="84" t="b">
        <v>0</v>
      </c>
      <c r="G924" s="84" t="b">
        <v>0</v>
      </c>
    </row>
    <row r="925" spans="1:7" ht="15">
      <c r="A925" s="84" t="s">
        <v>3953</v>
      </c>
      <c r="B925" s="84">
        <v>2</v>
      </c>
      <c r="C925" s="122">
        <v>0.004730623227026373</v>
      </c>
      <c r="D925" s="84" t="s">
        <v>2971</v>
      </c>
      <c r="E925" s="84" t="b">
        <v>0</v>
      </c>
      <c r="F925" s="84" t="b">
        <v>0</v>
      </c>
      <c r="G925" s="84" t="b">
        <v>0</v>
      </c>
    </row>
    <row r="926" spans="1:7" ht="15">
      <c r="A926" s="84" t="s">
        <v>3708</v>
      </c>
      <c r="B926" s="84">
        <v>2</v>
      </c>
      <c r="C926" s="122">
        <v>0.004730623227026373</v>
      </c>
      <c r="D926" s="84" t="s">
        <v>2971</v>
      </c>
      <c r="E926" s="84" t="b">
        <v>0</v>
      </c>
      <c r="F926" s="84" t="b">
        <v>0</v>
      </c>
      <c r="G926" s="84" t="b">
        <v>0</v>
      </c>
    </row>
    <row r="927" spans="1:7" ht="15">
      <c r="A927" s="84" t="s">
        <v>3671</v>
      </c>
      <c r="B927" s="84">
        <v>2</v>
      </c>
      <c r="C927" s="122">
        <v>0.004730623227026373</v>
      </c>
      <c r="D927" s="84" t="s">
        <v>2971</v>
      </c>
      <c r="E927" s="84" t="b">
        <v>0</v>
      </c>
      <c r="F927" s="84" t="b">
        <v>0</v>
      </c>
      <c r="G927" s="84" t="b">
        <v>0</v>
      </c>
    </row>
    <row r="928" spans="1:7" ht="15">
      <c r="A928" s="84" t="s">
        <v>3950</v>
      </c>
      <c r="B928" s="84">
        <v>2</v>
      </c>
      <c r="C928" s="122">
        <v>0.004730623227026373</v>
      </c>
      <c r="D928" s="84" t="s">
        <v>2971</v>
      </c>
      <c r="E928" s="84" t="b">
        <v>1</v>
      </c>
      <c r="F928" s="84" t="b">
        <v>0</v>
      </c>
      <c r="G928" s="84" t="b">
        <v>0</v>
      </c>
    </row>
    <row r="929" spans="1:7" ht="15">
      <c r="A929" s="84" t="s">
        <v>3951</v>
      </c>
      <c r="B929" s="84">
        <v>2</v>
      </c>
      <c r="C929" s="122">
        <v>0.004730623227026373</v>
      </c>
      <c r="D929" s="84" t="s">
        <v>2971</v>
      </c>
      <c r="E929" s="84" t="b">
        <v>0</v>
      </c>
      <c r="F929" s="84" t="b">
        <v>0</v>
      </c>
      <c r="G929" s="84" t="b">
        <v>0</v>
      </c>
    </row>
    <row r="930" spans="1:7" ht="15">
      <c r="A930" s="84" t="s">
        <v>3829</v>
      </c>
      <c r="B930" s="84">
        <v>2</v>
      </c>
      <c r="C930" s="122">
        <v>0.004730623227026373</v>
      </c>
      <c r="D930" s="84" t="s">
        <v>2971</v>
      </c>
      <c r="E930" s="84" t="b">
        <v>0</v>
      </c>
      <c r="F930" s="84" t="b">
        <v>0</v>
      </c>
      <c r="G930" s="84" t="b">
        <v>0</v>
      </c>
    </row>
    <row r="931" spans="1:7" ht="15">
      <c r="A931" s="84" t="s">
        <v>3952</v>
      </c>
      <c r="B931" s="84">
        <v>2</v>
      </c>
      <c r="C931" s="122">
        <v>0.004730623227026373</v>
      </c>
      <c r="D931" s="84" t="s">
        <v>2971</v>
      </c>
      <c r="E931" s="84" t="b">
        <v>0</v>
      </c>
      <c r="F931" s="84" t="b">
        <v>1</v>
      </c>
      <c r="G931" s="84" t="b">
        <v>0</v>
      </c>
    </row>
    <row r="932" spans="1:7" ht="15">
      <c r="A932" s="84" t="s">
        <v>3165</v>
      </c>
      <c r="B932" s="84">
        <v>2</v>
      </c>
      <c r="C932" s="122">
        <v>0.004730623227026373</v>
      </c>
      <c r="D932" s="84" t="s">
        <v>2971</v>
      </c>
      <c r="E932" s="84" t="b">
        <v>0</v>
      </c>
      <c r="F932" s="84" t="b">
        <v>0</v>
      </c>
      <c r="G932" s="84" t="b">
        <v>0</v>
      </c>
    </row>
    <row r="933" spans="1:7" ht="15">
      <c r="A933" s="84" t="s">
        <v>3646</v>
      </c>
      <c r="B933" s="84">
        <v>2</v>
      </c>
      <c r="C933" s="122">
        <v>0.004730623227026373</v>
      </c>
      <c r="D933" s="84" t="s">
        <v>2971</v>
      </c>
      <c r="E933" s="84" t="b">
        <v>0</v>
      </c>
      <c r="F933" s="84" t="b">
        <v>0</v>
      </c>
      <c r="G933" s="84" t="b">
        <v>0</v>
      </c>
    </row>
    <row r="934" spans="1:7" ht="15">
      <c r="A934" s="84" t="s">
        <v>3623</v>
      </c>
      <c r="B934" s="84">
        <v>2</v>
      </c>
      <c r="C934" s="122">
        <v>0.004730623227026373</v>
      </c>
      <c r="D934" s="84" t="s">
        <v>2971</v>
      </c>
      <c r="E934" s="84" t="b">
        <v>0</v>
      </c>
      <c r="F934" s="84" t="b">
        <v>0</v>
      </c>
      <c r="G934" s="84" t="b">
        <v>0</v>
      </c>
    </row>
    <row r="935" spans="1:7" ht="15">
      <c r="A935" s="84" t="s">
        <v>3638</v>
      </c>
      <c r="B935" s="84">
        <v>2</v>
      </c>
      <c r="C935" s="122">
        <v>0.004730623227026373</v>
      </c>
      <c r="D935" s="84" t="s">
        <v>2971</v>
      </c>
      <c r="E935" s="84" t="b">
        <v>0</v>
      </c>
      <c r="F935" s="84" t="b">
        <v>1</v>
      </c>
      <c r="G935" s="84" t="b">
        <v>0</v>
      </c>
    </row>
    <row r="936" spans="1:7" ht="15">
      <c r="A936" s="84" t="s">
        <v>3647</v>
      </c>
      <c r="B936" s="84">
        <v>2</v>
      </c>
      <c r="C936" s="122">
        <v>0.004730623227026373</v>
      </c>
      <c r="D936" s="84" t="s">
        <v>2971</v>
      </c>
      <c r="E936" s="84" t="b">
        <v>0</v>
      </c>
      <c r="F936" s="84" t="b">
        <v>0</v>
      </c>
      <c r="G936" s="84" t="b">
        <v>0</v>
      </c>
    </row>
    <row r="937" spans="1:7" ht="15">
      <c r="A937" s="84" t="s">
        <v>3749</v>
      </c>
      <c r="B937" s="84">
        <v>2</v>
      </c>
      <c r="C937" s="122">
        <v>0.004730623227026373</v>
      </c>
      <c r="D937" s="84" t="s">
        <v>2971</v>
      </c>
      <c r="E937" s="84" t="b">
        <v>0</v>
      </c>
      <c r="F937" s="84" t="b">
        <v>0</v>
      </c>
      <c r="G937" s="84" t="b">
        <v>0</v>
      </c>
    </row>
    <row r="938" spans="1:7" ht="15">
      <c r="A938" s="84" t="s">
        <v>3622</v>
      </c>
      <c r="B938" s="84">
        <v>2</v>
      </c>
      <c r="C938" s="122">
        <v>0.005956814655392896</v>
      </c>
      <c r="D938" s="84" t="s">
        <v>2971</v>
      </c>
      <c r="E938" s="84" t="b">
        <v>1</v>
      </c>
      <c r="F938" s="84" t="b">
        <v>0</v>
      </c>
      <c r="G938" s="84" t="b">
        <v>0</v>
      </c>
    </row>
    <row r="939" spans="1:7" ht="15">
      <c r="A939" s="84" t="s">
        <v>3137</v>
      </c>
      <c r="B939" s="84">
        <v>7</v>
      </c>
      <c r="C939" s="122">
        <v>0.003469603665331685</v>
      </c>
      <c r="D939" s="84" t="s">
        <v>2972</v>
      </c>
      <c r="E939" s="84" t="b">
        <v>1</v>
      </c>
      <c r="F939" s="84" t="b">
        <v>0</v>
      </c>
      <c r="G939" s="84" t="b">
        <v>0</v>
      </c>
    </row>
    <row r="940" spans="1:7" ht="15">
      <c r="A940" s="84" t="s">
        <v>3138</v>
      </c>
      <c r="B940" s="84">
        <v>7</v>
      </c>
      <c r="C940" s="122">
        <v>0.003469603665331685</v>
      </c>
      <c r="D940" s="84" t="s">
        <v>2972</v>
      </c>
      <c r="E940" s="84" t="b">
        <v>0</v>
      </c>
      <c r="F940" s="84" t="b">
        <v>0</v>
      </c>
      <c r="G940" s="84" t="b">
        <v>0</v>
      </c>
    </row>
    <row r="941" spans="1:7" ht="15">
      <c r="A941" s="84" t="s">
        <v>3062</v>
      </c>
      <c r="B941" s="84">
        <v>7</v>
      </c>
      <c r="C941" s="122">
        <v>0.003469603665331685</v>
      </c>
      <c r="D941" s="84" t="s">
        <v>2972</v>
      </c>
      <c r="E941" s="84" t="b">
        <v>0</v>
      </c>
      <c r="F941" s="84" t="b">
        <v>0</v>
      </c>
      <c r="G941" s="84" t="b">
        <v>0</v>
      </c>
    </row>
    <row r="942" spans="1:7" ht="15">
      <c r="A942" s="84" t="s">
        <v>3139</v>
      </c>
      <c r="B942" s="84">
        <v>7</v>
      </c>
      <c r="C942" s="122">
        <v>0.003469603665331685</v>
      </c>
      <c r="D942" s="84" t="s">
        <v>2972</v>
      </c>
      <c r="E942" s="84" t="b">
        <v>0</v>
      </c>
      <c r="F942" s="84" t="b">
        <v>0</v>
      </c>
      <c r="G942" s="84" t="b">
        <v>0</v>
      </c>
    </row>
    <row r="943" spans="1:7" ht="15">
      <c r="A943" s="84" t="s">
        <v>366</v>
      </c>
      <c r="B943" s="84">
        <v>7</v>
      </c>
      <c r="C943" s="122">
        <v>0.003469603665331685</v>
      </c>
      <c r="D943" s="84" t="s">
        <v>2972</v>
      </c>
      <c r="E943" s="84" t="b">
        <v>0</v>
      </c>
      <c r="F943" s="84" t="b">
        <v>0</v>
      </c>
      <c r="G943" s="84" t="b">
        <v>0</v>
      </c>
    </row>
    <row r="944" spans="1:7" ht="15">
      <c r="A944" s="84" t="s">
        <v>3140</v>
      </c>
      <c r="B944" s="84">
        <v>7</v>
      </c>
      <c r="C944" s="122">
        <v>0.003469603665331685</v>
      </c>
      <c r="D944" s="84" t="s">
        <v>2972</v>
      </c>
      <c r="E944" s="84" t="b">
        <v>0</v>
      </c>
      <c r="F944" s="84" t="b">
        <v>0</v>
      </c>
      <c r="G944" s="84" t="b">
        <v>0</v>
      </c>
    </row>
    <row r="945" spans="1:7" ht="15">
      <c r="A945" s="84" t="s">
        <v>3141</v>
      </c>
      <c r="B945" s="84">
        <v>7</v>
      </c>
      <c r="C945" s="122">
        <v>0.003469603665331685</v>
      </c>
      <c r="D945" s="84" t="s">
        <v>2972</v>
      </c>
      <c r="E945" s="84" t="b">
        <v>0</v>
      </c>
      <c r="F945" s="84" t="b">
        <v>0</v>
      </c>
      <c r="G945" s="84" t="b">
        <v>0</v>
      </c>
    </row>
    <row r="946" spans="1:7" ht="15">
      <c r="A946" s="84" t="s">
        <v>3142</v>
      </c>
      <c r="B946" s="84">
        <v>7</v>
      </c>
      <c r="C946" s="122">
        <v>0.003469603665331685</v>
      </c>
      <c r="D946" s="84" t="s">
        <v>2972</v>
      </c>
      <c r="E946" s="84" t="b">
        <v>0</v>
      </c>
      <c r="F946" s="84" t="b">
        <v>0</v>
      </c>
      <c r="G946" s="84" t="b">
        <v>0</v>
      </c>
    </row>
    <row r="947" spans="1:7" ht="15">
      <c r="A947" s="84" t="s">
        <v>3143</v>
      </c>
      <c r="B947" s="84">
        <v>7</v>
      </c>
      <c r="C947" s="122">
        <v>0.003469603665331685</v>
      </c>
      <c r="D947" s="84" t="s">
        <v>2972</v>
      </c>
      <c r="E947" s="84" t="b">
        <v>0</v>
      </c>
      <c r="F947" s="84" t="b">
        <v>0</v>
      </c>
      <c r="G947" s="84" t="b">
        <v>0</v>
      </c>
    </row>
    <row r="948" spans="1:7" ht="15">
      <c r="A948" s="84" t="s">
        <v>3144</v>
      </c>
      <c r="B948" s="84">
        <v>7</v>
      </c>
      <c r="C948" s="122">
        <v>0.003469603665331685</v>
      </c>
      <c r="D948" s="84" t="s">
        <v>2972</v>
      </c>
      <c r="E948" s="84" t="b">
        <v>0</v>
      </c>
      <c r="F948" s="84" t="b">
        <v>0</v>
      </c>
      <c r="G948" s="84" t="b">
        <v>0</v>
      </c>
    </row>
    <row r="949" spans="1:7" ht="15">
      <c r="A949" s="84" t="s">
        <v>3665</v>
      </c>
      <c r="B949" s="84">
        <v>7</v>
      </c>
      <c r="C949" s="122">
        <v>0.003469603665331685</v>
      </c>
      <c r="D949" s="84" t="s">
        <v>2972</v>
      </c>
      <c r="E949" s="84" t="b">
        <v>0</v>
      </c>
      <c r="F949" s="84" t="b">
        <v>0</v>
      </c>
      <c r="G949" s="84" t="b">
        <v>0</v>
      </c>
    </row>
    <row r="950" spans="1:7" ht="15">
      <c r="A950" s="84" t="s">
        <v>3666</v>
      </c>
      <c r="B950" s="84">
        <v>7</v>
      </c>
      <c r="C950" s="122">
        <v>0.003469603665331685</v>
      </c>
      <c r="D950" s="84" t="s">
        <v>2972</v>
      </c>
      <c r="E950" s="84" t="b">
        <v>0</v>
      </c>
      <c r="F950" s="84" t="b">
        <v>0</v>
      </c>
      <c r="G950" s="84" t="b">
        <v>0</v>
      </c>
    </row>
    <row r="951" spans="1:7" ht="15">
      <c r="A951" s="84" t="s">
        <v>362</v>
      </c>
      <c r="B951" s="84">
        <v>6</v>
      </c>
      <c r="C951" s="122">
        <v>0.006407114697861534</v>
      </c>
      <c r="D951" s="84" t="s">
        <v>2972</v>
      </c>
      <c r="E951" s="84" t="b">
        <v>0</v>
      </c>
      <c r="F951" s="84" t="b">
        <v>0</v>
      </c>
      <c r="G951" s="84" t="b">
        <v>0</v>
      </c>
    </row>
    <row r="952" spans="1:7" ht="15">
      <c r="A952" s="84" t="s">
        <v>3684</v>
      </c>
      <c r="B952" s="84">
        <v>6</v>
      </c>
      <c r="C952" s="122">
        <v>0.006407114697861534</v>
      </c>
      <c r="D952" s="84" t="s">
        <v>2972</v>
      </c>
      <c r="E952" s="84" t="b">
        <v>0</v>
      </c>
      <c r="F952" s="84" t="b">
        <v>0</v>
      </c>
      <c r="G952" s="84" t="b">
        <v>0</v>
      </c>
    </row>
    <row r="953" spans="1:7" ht="15">
      <c r="A953" s="84" t="s">
        <v>3116</v>
      </c>
      <c r="B953" s="84">
        <v>22</v>
      </c>
      <c r="C953" s="122">
        <v>0.005050995814143856</v>
      </c>
      <c r="D953" s="84" t="s">
        <v>2973</v>
      </c>
      <c r="E953" s="84" t="b">
        <v>0</v>
      </c>
      <c r="F953" s="84" t="b">
        <v>0</v>
      </c>
      <c r="G953" s="84" t="b">
        <v>0</v>
      </c>
    </row>
    <row r="954" spans="1:7" ht="15">
      <c r="A954" s="84" t="s">
        <v>354</v>
      </c>
      <c r="B954" s="84">
        <v>17</v>
      </c>
      <c r="C954" s="122">
        <v>0.009926947000231797</v>
      </c>
      <c r="D954" s="84" t="s">
        <v>2973</v>
      </c>
      <c r="E954" s="84" t="b">
        <v>0</v>
      </c>
      <c r="F954" s="84" t="b">
        <v>0</v>
      </c>
      <c r="G954" s="84" t="b">
        <v>0</v>
      </c>
    </row>
    <row r="955" spans="1:7" ht="15">
      <c r="A955" s="84" t="s">
        <v>3088</v>
      </c>
      <c r="B955" s="84">
        <v>14</v>
      </c>
      <c r="C955" s="122">
        <v>0.018384895163264088</v>
      </c>
      <c r="D955" s="84" t="s">
        <v>2973</v>
      </c>
      <c r="E955" s="84" t="b">
        <v>0</v>
      </c>
      <c r="F955" s="84" t="b">
        <v>0</v>
      </c>
      <c r="G955" s="84" t="b">
        <v>0</v>
      </c>
    </row>
    <row r="956" spans="1:7" ht="15">
      <c r="A956" s="84" t="s">
        <v>3099</v>
      </c>
      <c r="B956" s="84">
        <v>8</v>
      </c>
      <c r="C956" s="122">
        <v>0.016122078419928465</v>
      </c>
      <c r="D956" s="84" t="s">
        <v>2973</v>
      </c>
      <c r="E956" s="84" t="b">
        <v>0</v>
      </c>
      <c r="F956" s="84" t="b">
        <v>0</v>
      </c>
      <c r="G956" s="84" t="b">
        <v>0</v>
      </c>
    </row>
    <row r="957" spans="1:7" ht="15">
      <c r="A957" s="84" t="s">
        <v>3133</v>
      </c>
      <c r="B957" s="84">
        <v>5</v>
      </c>
      <c r="C957" s="122">
        <v>0.011329166829664545</v>
      </c>
      <c r="D957" s="84" t="s">
        <v>2973</v>
      </c>
      <c r="E957" s="84" t="b">
        <v>0</v>
      </c>
      <c r="F957" s="84" t="b">
        <v>0</v>
      </c>
      <c r="G957" s="84" t="b">
        <v>0</v>
      </c>
    </row>
    <row r="958" spans="1:7" ht="15">
      <c r="A958" s="84" t="s">
        <v>3146</v>
      </c>
      <c r="B958" s="84">
        <v>5</v>
      </c>
      <c r="C958" s="122">
        <v>0.011329166829664545</v>
      </c>
      <c r="D958" s="84" t="s">
        <v>2973</v>
      </c>
      <c r="E958" s="84" t="b">
        <v>0</v>
      </c>
      <c r="F958" s="84" t="b">
        <v>0</v>
      </c>
      <c r="G958" s="84" t="b">
        <v>0</v>
      </c>
    </row>
    <row r="959" spans="1:7" ht="15">
      <c r="A959" s="84" t="s">
        <v>3147</v>
      </c>
      <c r="B959" s="84">
        <v>5</v>
      </c>
      <c r="C959" s="122">
        <v>0.011329166829664545</v>
      </c>
      <c r="D959" s="84" t="s">
        <v>2973</v>
      </c>
      <c r="E959" s="84" t="b">
        <v>0</v>
      </c>
      <c r="F959" s="84" t="b">
        <v>0</v>
      </c>
      <c r="G959" s="84" t="b">
        <v>0</v>
      </c>
    </row>
    <row r="960" spans="1:7" ht="15">
      <c r="A960" s="84" t="s">
        <v>3102</v>
      </c>
      <c r="B960" s="84">
        <v>5</v>
      </c>
      <c r="C960" s="122">
        <v>0.011329166829664545</v>
      </c>
      <c r="D960" s="84" t="s">
        <v>2973</v>
      </c>
      <c r="E960" s="84" t="b">
        <v>0</v>
      </c>
      <c r="F960" s="84" t="b">
        <v>0</v>
      </c>
      <c r="G960" s="84" t="b">
        <v>0</v>
      </c>
    </row>
    <row r="961" spans="1:7" ht="15">
      <c r="A961" s="84" t="s">
        <v>3148</v>
      </c>
      <c r="B961" s="84">
        <v>5</v>
      </c>
      <c r="C961" s="122">
        <v>0.011329166829664545</v>
      </c>
      <c r="D961" s="84" t="s">
        <v>2973</v>
      </c>
      <c r="E961" s="84" t="b">
        <v>0</v>
      </c>
      <c r="F961" s="84" t="b">
        <v>0</v>
      </c>
      <c r="G961" s="84" t="b">
        <v>0</v>
      </c>
    </row>
    <row r="962" spans="1:7" ht="15">
      <c r="A962" s="84" t="s">
        <v>3149</v>
      </c>
      <c r="B962" s="84">
        <v>4</v>
      </c>
      <c r="C962" s="122">
        <v>0.01029004248915007</v>
      </c>
      <c r="D962" s="84" t="s">
        <v>2973</v>
      </c>
      <c r="E962" s="84" t="b">
        <v>0</v>
      </c>
      <c r="F962" s="84" t="b">
        <v>0</v>
      </c>
      <c r="G962" s="84" t="b">
        <v>0</v>
      </c>
    </row>
    <row r="963" spans="1:7" ht="15">
      <c r="A963" s="84" t="s">
        <v>3636</v>
      </c>
      <c r="B963" s="84">
        <v>4</v>
      </c>
      <c r="C963" s="122">
        <v>0.01029004248915007</v>
      </c>
      <c r="D963" s="84" t="s">
        <v>2973</v>
      </c>
      <c r="E963" s="84" t="b">
        <v>0</v>
      </c>
      <c r="F963" s="84" t="b">
        <v>0</v>
      </c>
      <c r="G963" s="84" t="b">
        <v>0</v>
      </c>
    </row>
    <row r="964" spans="1:7" ht="15">
      <c r="A964" s="84" t="s">
        <v>3698</v>
      </c>
      <c r="B964" s="84">
        <v>3</v>
      </c>
      <c r="C964" s="122">
        <v>0.008903659113143881</v>
      </c>
      <c r="D964" s="84" t="s">
        <v>2973</v>
      </c>
      <c r="E964" s="84" t="b">
        <v>0</v>
      </c>
      <c r="F964" s="84" t="b">
        <v>0</v>
      </c>
      <c r="G964" s="84" t="b">
        <v>0</v>
      </c>
    </row>
    <row r="965" spans="1:7" ht="15">
      <c r="A965" s="84" t="s">
        <v>3662</v>
      </c>
      <c r="B965" s="84">
        <v>3</v>
      </c>
      <c r="C965" s="122">
        <v>0.008903659113143881</v>
      </c>
      <c r="D965" s="84" t="s">
        <v>2973</v>
      </c>
      <c r="E965" s="84" t="b">
        <v>0</v>
      </c>
      <c r="F965" s="84" t="b">
        <v>0</v>
      </c>
      <c r="G965" s="84" t="b">
        <v>0</v>
      </c>
    </row>
    <row r="966" spans="1:7" ht="15">
      <c r="A966" s="84" t="s">
        <v>3634</v>
      </c>
      <c r="B966" s="84">
        <v>3</v>
      </c>
      <c r="C966" s="122">
        <v>0.008903659113143881</v>
      </c>
      <c r="D966" s="84" t="s">
        <v>2973</v>
      </c>
      <c r="E966" s="84" t="b">
        <v>0</v>
      </c>
      <c r="F966" s="84" t="b">
        <v>0</v>
      </c>
      <c r="G966" s="84" t="b">
        <v>0</v>
      </c>
    </row>
    <row r="967" spans="1:7" ht="15">
      <c r="A967" s="84" t="s">
        <v>3122</v>
      </c>
      <c r="B967" s="84">
        <v>3</v>
      </c>
      <c r="C967" s="122">
        <v>0.008903659113143881</v>
      </c>
      <c r="D967" s="84" t="s">
        <v>2973</v>
      </c>
      <c r="E967" s="84" t="b">
        <v>0</v>
      </c>
      <c r="F967" s="84" t="b">
        <v>0</v>
      </c>
      <c r="G967" s="84" t="b">
        <v>0</v>
      </c>
    </row>
    <row r="968" spans="1:7" ht="15">
      <c r="A968" s="84" t="s">
        <v>3089</v>
      </c>
      <c r="B968" s="84">
        <v>3</v>
      </c>
      <c r="C968" s="122">
        <v>0.01057541157253326</v>
      </c>
      <c r="D968" s="84" t="s">
        <v>2973</v>
      </c>
      <c r="E968" s="84" t="b">
        <v>0</v>
      </c>
      <c r="F968" s="84" t="b">
        <v>0</v>
      </c>
      <c r="G968" s="84" t="b">
        <v>0</v>
      </c>
    </row>
    <row r="969" spans="1:7" ht="15">
      <c r="A969" s="84" t="s">
        <v>3130</v>
      </c>
      <c r="B969" s="84">
        <v>3</v>
      </c>
      <c r="C969" s="122">
        <v>0.008903659113143881</v>
      </c>
      <c r="D969" s="84" t="s">
        <v>2973</v>
      </c>
      <c r="E969" s="84" t="b">
        <v>0</v>
      </c>
      <c r="F969" s="84" t="b">
        <v>0</v>
      </c>
      <c r="G969" s="84" t="b">
        <v>0</v>
      </c>
    </row>
    <row r="970" spans="1:7" ht="15">
      <c r="A970" s="84" t="s">
        <v>3620</v>
      </c>
      <c r="B970" s="84">
        <v>3</v>
      </c>
      <c r="C970" s="122">
        <v>0.008903659113143881</v>
      </c>
      <c r="D970" s="84" t="s">
        <v>2973</v>
      </c>
      <c r="E970" s="84" t="b">
        <v>0</v>
      </c>
      <c r="F970" s="84" t="b">
        <v>0</v>
      </c>
      <c r="G970" s="84" t="b">
        <v>0</v>
      </c>
    </row>
    <row r="971" spans="1:7" ht="15">
      <c r="A971" s="84" t="s">
        <v>3618</v>
      </c>
      <c r="B971" s="84">
        <v>3</v>
      </c>
      <c r="C971" s="122">
        <v>0.008903659113143881</v>
      </c>
      <c r="D971" s="84" t="s">
        <v>2973</v>
      </c>
      <c r="E971" s="84" t="b">
        <v>0</v>
      </c>
      <c r="F971" s="84" t="b">
        <v>0</v>
      </c>
      <c r="G971" s="84" t="b">
        <v>0</v>
      </c>
    </row>
    <row r="972" spans="1:7" ht="15">
      <c r="A972" s="84" t="s">
        <v>3649</v>
      </c>
      <c r="B972" s="84">
        <v>3</v>
      </c>
      <c r="C972" s="122">
        <v>0.008903659113143881</v>
      </c>
      <c r="D972" s="84" t="s">
        <v>2973</v>
      </c>
      <c r="E972" s="84" t="b">
        <v>0</v>
      </c>
      <c r="F972" s="84" t="b">
        <v>0</v>
      </c>
      <c r="G972" s="84" t="b">
        <v>0</v>
      </c>
    </row>
    <row r="973" spans="1:7" ht="15">
      <c r="A973" s="84" t="s">
        <v>257</v>
      </c>
      <c r="B973" s="84">
        <v>3</v>
      </c>
      <c r="C973" s="122">
        <v>0.008903659113143881</v>
      </c>
      <c r="D973" s="84" t="s">
        <v>2973</v>
      </c>
      <c r="E973" s="84" t="b">
        <v>0</v>
      </c>
      <c r="F973" s="84" t="b">
        <v>0</v>
      </c>
      <c r="G973" s="84" t="b">
        <v>0</v>
      </c>
    </row>
    <row r="974" spans="1:7" ht="15">
      <c r="A974" s="84" t="s">
        <v>3683</v>
      </c>
      <c r="B974" s="84">
        <v>3</v>
      </c>
      <c r="C974" s="122">
        <v>0.008903659113143881</v>
      </c>
      <c r="D974" s="84" t="s">
        <v>2973</v>
      </c>
      <c r="E974" s="84" t="b">
        <v>0</v>
      </c>
      <c r="F974" s="84" t="b">
        <v>0</v>
      </c>
      <c r="G974" s="84" t="b">
        <v>0</v>
      </c>
    </row>
    <row r="975" spans="1:7" ht="15">
      <c r="A975" s="84" t="s">
        <v>3681</v>
      </c>
      <c r="B975" s="84">
        <v>3</v>
      </c>
      <c r="C975" s="122">
        <v>0.008903659113143881</v>
      </c>
      <c r="D975" s="84" t="s">
        <v>2973</v>
      </c>
      <c r="E975" s="84" t="b">
        <v>0</v>
      </c>
      <c r="F975" s="84" t="b">
        <v>0</v>
      </c>
      <c r="G975" s="84" t="b">
        <v>0</v>
      </c>
    </row>
    <row r="976" spans="1:7" ht="15">
      <c r="A976" s="84" t="s">
        <v>3697</v>
      </c>
      <c r="B976" s="84">
        <v>3</v>
      </c>
      <c r="C976" s="122">
        <v>0.008903659113143881</v>
      </c>
      <c r="D976" s="84" t="s">
        <v>2973</v>
      </c>
      <c r="E976" s="84" t="b">
        <v>0</v>
      </c>
      <c r="F976" s="84" t="b">
        <v>0</v>
      </c>
      <c r="G976" s="84" t="b">
        <v>0</v>
      </c>
    </row>
    <row r="977" spans="1:7" ht="15">
      <c r="A977" s="84" t="s">
        <v>3766</v>
      </c>
      <c r="B977" s="84">
        <v>3</v>
      </c>
      <c r="C977" s="122">
        <v>0.008903659113143881</v>
      </c>
      <c r="D977" s="84" t="s">
        <v>2973</v>
      </c>
      <c r="E977" s="84" t="b">
        <v>0</v>
      </c>
      <c r="F977" s="84" t="b">
        <v>0</v>
      </c>
      <c r="G977" s="84" t="b">
        <v>0</v>
      </c>
    </row>
    <row r="978" spans="1:7" ht="15">
      <c r="A978" s="84" t="s">
        <v>3648</v>
      </c>
      <c r="B978" s="84">
        <v>3</v>
      </c>
      <c r="C978" s="122">
        <v>0.008903659113143881</v>
      </c>
      <c r="D978" s="84" t="s">
        <v>2973</v>
      </c>
      <c r="E978" s="84" t="b">
        <v>0</v>
      </c>
      <c r="F978" s="84" t="b">
        <v>0</v>
      </c>
      <c r="G978" s="84" t="b">
        <v>0</v>
      </c>
    </row>
    <row r="979" spans="1:7" ht="15">
      <c r="A979" s="84" t="s">
        <v>3725</v>
      </c>
      <c r="B979" s="84">
        <v>3</v>
      </c>
      <c r="C979" s="122">
        <v>0.008903659113143881</v>
      </c>
      <c r="D979" s="84" t="s">
        <v>2973</v>
      </c>
      <c r="E979" s="84" t="b">
        <v>0</v>
      </c>
      <c r="F979" s="84" t="b">
        <v>0</v>
      </c>
      <c r="G979" s="84" t="b">
        <v>0</v>
      </c>
    </row>
    <row r="980" spans="1:7" ht="15">
      <c r="A980" s="84" t="s">
        <v>3838</v>
      </c>
      <c r="B980" s="84">
        <v>3</v>
      </c>
      <c r="C980" s="122">
        <v>0.01057541157253326</v>
      </c>
      <c r="D980" s="84" t="s">
        <v>2973</v>
      </c>
      <c r="E980" s="84" t="b">
        <v>0</v>
      </c>
      <c r="F980" s="84" t="b">
        <v>0</v>
      </c>
      <c r="G980" s="84" t="b">
        <v>0</v>
      </c>
    </row>
    <row r="981" spans="1:7" ht="15">
      <c r="A981" s="84" t="s">
        <v>3772</v>
      </c>
      <c r="B981" s="84">
        <v>3</v>
      </c>
      <c r="C981" s="122">
        <v>0.013433291278203969</v>
      </c>
      <c r="D981" s="84" t="s">
        <v>2973</v>
      </c>
      <c r="E981" s="84" t="b">
        <v>0</v>
      </c>
      <c r="F981" s="84" t="b">
        <v>0</v>
      </c>
      <c r="G981" s="84" t="b">
        <v>0</v>
      </c>
    </row>
    <row r="982" spans="1:7" ht="15">
      <c r="A982" s="84" t="s">
        <v>3715</v>
      </c>
      <c r="B982" s="84">
        <v>2</v>
      </c>
      <c r="C982" s="122">
        <v>0.00705027438168884</v>
      </c>
      <c r="D982" s="84" t="s">
        <v>2973</v>
      </c>
      <c r="E982" s="84" t="b">
        <v>1</v>
      </c>
      <c r="F982" s="84" t="b">
        <v>0</v>
      </c>
      <c r="G982" s="84" t="b">
        <v>0</v>
      </c>
    </row>
    <row r="983" spans="1:7" ht="15">
      <c r="A983" s="84" t="s">
        <v>3670</v>
      </c>
      <c r="B983" s="84">
        <v>2</v>
      </c>
      <c r="C983" s="122">
        <v>0.00705027438168884</v>
      </c>
      <c r="D983" s="84" t="s">
        <v>2973</v>
      </c>
      <c r="E983" s="84" t="b">
        <v>0</v>
      </c>
      <c r="F983" s="84" t="b">
        <v>0</v>
      </c>
      <c r="G983" s="84" t="b">
        <v>0</v>
      </c>
    </row>
    <row r="984" spans="1:7" ht="15">
      <c r="A984" s="84" t="s">
        <v>3622</v>
      </c>
      <c r="B984" s="84">
        <v>2</v>
      </c>
      <c r="C984" s="122">
        <v>0.00705027438168884</v>
      </c>
      <c r="D984" s="84" t="s">
        <v>2973</v>
      </c>
      <c r="E984" s="84" t="b">
        <v>1</v>
      </c>
      <c r="F984" s="84" t="b">
        <v>0</v>
      </c>
      <c r="G984" s="84" t="b">
        <v>0</v>
      </c>
    </row>
    <row r="985" spans="1:7" ht="15">
      <c r="A985" s="84" t="s">
        <v>3748</v>
      </c>
      <c r="B985" s="84">
        <v>2</v>
      </c>
      <c r="C985" s="122">
        <v>0.00705027438168884</v>
      </c>
      <c r="D985" s="84" t="s">
        <v>2973</v>
      </c>
      <c r="E985" s="84" t="b">
        <v>0</v>
      </c>
      <c r="F985" s="84" t="b">
        <v>0</v>
      </c>
      <c r="G985" s="84" t="b">
        <v>0</v>
      </c>
    </row>
    <row r="986" spans="1:7" ht="15">
      <c r="A986" s="84" t="s">
        <v>3991</v>
      </c>
      <c r="B986" s="84">
        <v>2</v>
      </c>
      <c r="C986" s="122">
        <v>0.00705027438168884</v>
      </c>
      <c r="D986" s="84" t="s">
        <v>2973</v>
      </c>
      <c r="E986" s="84" t="b">
        <v>0</v>
      </c>
      <c r="F986" s="84" t="b">
        <v>0</v>
      </c>
      <c r="G986" s="84" t="b">
        <v>0</v>
      </c>
    </row>
    <row r="987" spans="1:7" ht="15">
      <c r="A987" s="84" t="s">
        <v>3644</v>
      </c>
      <c r="B987" s="84">
        <v>2</v>
      </c>
      <c r="C987" s="122">
        <v>0.00705027438168884</v>
      </c>
      <c r="D987" s="84" t="s">
        <v>2973</v>
      </c>
      <c r="E987" s="84" t="b">
        <v>0</v>
      </c>
      <c r="F987" s="84" t="b">
        <v>0</v>
      </c>
      <c r="G987" s="84" t="b">
        <v>0</v>
      </c>
    </row>
    <row r="988" spans="1:7" ht="15">
      <c r="A988" s="84" t="s">
        <v>3990</v>
      </c>
      <c r="B988" s="84">
        <v>2</v>
      </c>
      <c r="C988" s="122">
        <v>0.008955527518802645</v>
      </c>
      <c r="D988" s="84" t="s">
        <v>2973</v>
      </c>
      <c r="E988" s="84" t="b">
        <v>0</v>
      </c>
      <c r="F988" s="84" t="b">
        <v>0</v>
      </c>
      <c r="G988" s="84" t="b">
        <v>0</v>
      </c>
    </row>
    <row r="989" spans="1:7" ht="15">
      <c r="A989" s="84" t="s">
        <v>3139</v>
      </c>
      <c r="B989" s="84">
        <v>2</v>
      </c>
      <c r="C989" s="122">
        <v>0.00705027438168884</v>
      </c>
      <c r="D989" s="84" t="s">
        <v>2973</v>
      </c>
      <c r="E989" s="84" t="b">
        <v>0</v>
      </c>
      <c r="F989" s="84" t="b">
        <v>0</v>
      </c>
      <c r="G989" s="84" t="b">
        <v>0</v>
      </c>
    </row>
    <row r="990" spans="1:7" ht="15">
      <c r="A990" s="84" t="s">
        <v>3131</v>
      </c>
      <c r="B990" s="84">
        <v>2</v>
      </c>
      <c r="C990" s="122">
        <v>0.00705027438168884</v>
      </c>
      <c r="D990" s="84" t="s">
        <v>2973</v>
      </c>
      <c r="E990" s="84" t="b">
        <v>0</v>
      </c>
      <c r="F990" s="84" t="b">
        <v>0</v>
      </c>
      <c r="G990" s="84" t="b">
        <v>0</v>
      </c>
    </row>
    <row r="991" spans="1:7" ht="15">
      <c r="A991" s="84" t="s">
        <v>3677</v>
      </c>
      <c r="B991" s="84">
        <v>2</v>
      </c>
      <c r="C991" s="122">
        <v>0.00705027438168884</v>
      </c>
      <c r="D991" s="84" t="s">
        <v>2973</v>
      </c>
      <c r="E991" s="84" t="b">
        <v>0</v>
      </c>
      <c r="F991" s="84" t="b">
        <v>0</v>
      </c>
      <c r="G991" s="84" t="b">
        <v>0</v>
      </c>
    </row>
    <row r="992" spans="1:7" ht="15">
      <c r="A992" s="84" t="s">
        <v>3615</v>
      </c>
      <c r="B992" s="84">
        <v>2</v>
      </c>
      <c r="C992" s="122">
        <v>0.00705027438168884</v>
      </c>
      <c r="D992" s="84" t="s">
        <v>2973</v>
      </c>
      <c r="E992" s="84" t="b">
        <v>0</v>
      </c>
      <c r="F992" s="84" t="b">
        <v>0</v>
      </c>
      <c r="G992" s="84" t="b">
        <v>0</v>
      </c>
    </row>
    <row r="993" spans="1:7" ht="15">
      <c r="A993" s="84" t="s">
        <v>3642</v>
      </c>
      <c r="B993" s="84">
        <v>2</v>
      </c>
      <c r="C993" s="122">
        <v>0.00705027438168884</v>
      </c>
      <c r="D993" s="84" t="s">
        <v>2973</v>
      </c>
      <c r="E993" s="84" t="b">
        <v>0</v>
      </c>
      <c r="F993" s="84" t="b">
        <v>0</v>
      </c>
      <c r="G993" s="84" t="b">
        <v>0</v>
      </c>
    </row>
    <row r="994" spans="1:7" ht="15">
      <c r="A994" s="84" t="s">
        <v>3098</v>
      </c>
      <c r="B994" s="84">
        <v>2</v>
      </c>
      <c r="C994" s="122">
        <v>0.00705027438168884</v>
      </c>
      <c r="D994" s="84" t="s">
        <v>2973</v>
      </c>
      <c r="E994" s="84" t="b">
        <v>0</v>
      </c>
      <c r="F994" s="84" t="b">
        <v>0</v>
      </c>
      <c r="G994" s="84" t="b">
        <v>0</v>
      </c>
    </row>
    <row r="995" spans="1:7" ht="15">
      <c r="A995" s="84" t="s">
        <v>231</v>
      </c>
      <c r="B995" s="84">
        <v>2</v>
      </c>
      <c r="C995" s="122">
        <v>0.00705027438168884</v>
      </c>
      <c r="D995" s="84" t="s">
        <v>2973</v>
      </c>
      <c r="E995" s="84" t="b">
        <v>0</v>
      </c>
      <c r="F995" s="84" t="b">
        <v>0</v>
      </c>
      <c r="G995" s="84" t="b">
        <v>0</v>
      </c>
    </row>
    <row r="996" spans="1:7" ht="15">
      <c r="A996" s="84" t="s">
        <v>3977</v>
      </c>
      <c r="B996" s="84">
        <v>2</v>
      </c>
      <c r="C996" s="122">
        <v>0.00705027438168884</v>
      </c>
      <c r="D996" s="84" t="s">
        <v>2973</v>
      </c>
      <c r="E996" s="84" t="b">
        <v>0</v>
      </c>
      <c r="F996" s="84" t="b">
        <v>0</v>
      </c>
      <c r="G996" s="84" t="b">
        <v>0</v>
      </c>
    </row>
    <row r="997" spans="1:7" ht="15">
      <c r="A997" s="84" t="s">
        <v>3763</v>
      </c>
      <c r="B997" s="84">
        <v>2</v>
      </c>
      <c r="C997" s="122">
        <v>0.008955527518802645</v>
      </c>
      <c r="D997" s="84" t="s">
        <v>2973</v>
      </c>
      <c r="E997" s="84" t="b">
        <v>1</v>
      </c>
      <c r="F997" s="84" t="b">
        <v>0</v>
      </c>
      <c r="G997" s="84" t="b">
        <v>0</v>
      </c>
    </row>
    <row r="998" spans="1:7" ht="15">
      <c r="A998" s="84" t="s">
        <v>3974</v>
      </c>
      <c r="B998" s="84">
        <v>2</v>
      </c>
      <c r="C998" s="122">
        <v>0.008955527518802645</v>
      </c>
      <c r="D998" s="84" t="s">
        <v>2973</v>
      </c>
      <c r="E998" s="84" t="b">
        <v>0</v>
      </c>
      <c r="F998" s="84" t="b">
        <v>0</v>
      </c>
      <c r="G998" s="84" t="b">
        <v>0</v>
      </c>
    </row>
    <row r="999" spans="1:7" ht="15">
      <c r="A999" s="84" t="s">
        <v>3135</v>
      </c>
      <c r="B999" s="84">
        <v>2</v>
      </c>
      <c r="C999" s="122">
        <v>0.008955527518802645</v>
      </c>
      <c r="D999" s="84" t="s">
        <v>2973</v>
      </c>
      <c r="E999" s="84" t="b">
        <v>0</v>
      </c>
      <c r="F999" s="84" t="b">
        <v>0</v>
      </c>
      <c r="G999" s="84" t="b">
        <v>0</v>
      </c>
    </row>
    <row r="1000" spans="1:7" ht="15">
      <c r="A1000" s="84" t="s">
        <v>3116</v>
      </c>
      <c r="B1000" s="84">
        <v>23</v>
      </c>
      <c r="C1000" s="122">
        <v>0</v>
      </c>
      <c r="D1000" s="84" t="s">
        <v>2974</v>
      </c>
      <c r="E1000" s="84" t="b">
        <v>0</v>
      </c>
      <c r="F1000" s="84" t="b">
        <v>0</v>
      </c>
      <c r="G1000" s="84" t="b">
        <v>0</v>
      </c>
    </row>
    <row r="1001" spans="1:7" ht="15">
      <c r="A1001" s="84" t="s">
        <v>354</v>
      </c>
      <c r="B1001" s="84">
        <v>14</v>
      </c>
      <c r="C1001" s="122">
        <v>0.010444280985297465</v>
      </c>
      <c r="D1001" s="84" t="s">
        <v>2974</v>
      </c>
      <c r="E1001" s="84" t="b">
        <v>0</v>
      </c>
      <c r="F1001" s="84" t="b">
        <v>0</v>
      </c>
      <c r="G1001" s="84" t="b">
        <v>0</v>
      </c>
    </row>
    <row r="1002" spans="1:7" ht="15">
      <c r="A1002" s="84" t="s">
        <v>3088</v>
      </c>
      <c r="B1002" s="84">
        <v>12</v>
      </c>
      <c r="C1002" s="122">
        <v>0.021451756235432638</v>
      </c>
      <c r="D1002" s="84" t="s">
        <v>2974</v>
      </c>
      <c r="E1002" s="84" t="b">
        <v>0</v>
      </c>
      <c r="F1002" s="84" t="b">
        <v>0</v>
      </c>
      <c r="G1002" s="84" t="b">
        <v>0</v>
      </c>
    </row>
    <row r="1003" spans="1:7" ht="15">
      <c r="A1003" s="84" t="s">
        <v>3099</v>
      </c>
      <c r="B1003" s="84">
        <v>10</v>
      </c>
      <c r="C1003" s="122">
        <v>0.015869821765593404</v>
      </c>
      <c r="D1003" s="84" t="s">
        <v>2974</v>
      </c>
      <c r="E1003" s="84" t="b">
        <v>0</v>
      </c>
      <c r="F1003" s="84" t="b">
        <v>0</v>
      </c>
      <c r="G1003" s="84" t="b">
        <v>0</v>
      </c>
    </row>
    <row r="1004" spans="1:7" ht="15">
      <c r="A1004" s="84" t="s">
        <v>3151</v>
      </c>
      <c r="B1004" s="84">
        <v>7</v>
      </c>
      <c r="C1004" s="122">
        <v>0.012513524470669038</v>
      </c>
      <c r="D1004" s="84" t="s">
        <v>2974</v>
      </c>
      <c r="E1004" s="84" t="b">
        <v>0</v>
      </c>
      <c r="F1004" s="84" t="b">
        <v>0</v>
      </c>
      <c r="G1004" s="84" t="b">
        <v>0</v>
      </c>
    </row>
    <row r="1005" spans="1:7" ht="15">
      <c r="A1005" s="84" t="s">
        <v>3146</v>
      </c>
      <c r="B1005" s="84">
        <v>5</v>
      </c>
      <c r="C1005" s="122">
        <v>0.011466398471999553</v>
      </c>
      <c r="D1005" s="84" t="s">
        <v>2974</v>
      </c>
      <c r="E1005" s="84" t="b">
        <v>0</v>
      </c>
      <c r="F1005" s="84" t="b">
        <v>0</v>
      </c>
      <c r="G1005" s="84" t="b">
        <v>0</v>
      </c>
    </row>
    <row r="1006" spans="1:7" ht="15">
      <c r="A1006" s="84" t="s">
        <v>3098</v>
      </c>
      <c r="B1006" s="84">
        <v>4</v>
      </c>
      <c r="C1006" s="122">
        <v>0.010514433836534678</v>
      </c>
      <c r="D1006" s="84" t="s">
        <v>2974</v>
      </c>
      <c r="E1006" s="84" t="b">
        <v>0</v>
      </c>
      <c r="F1006" s="84" t="b">
        <v>0</v>
      </c>
      <c r="G1006" s="84" t="b">
        <v>0</v>
      </c>
    </row>
    <row r="1007" spans="1:7" ht="15">
      <c r="A1007" s="84" t="s">
        <v>3152</v>
      </c>
      <c r="B1007" s="84">
        <v>3</v>
      </c>
      <c r="C1007" s="122">
        <v>0.009182767279909312</v>
      </c>
      <c r="D1007" s="84" t="s">
        <v>2974</v>
      </c>
      <c r="E1007" s="84" t="b">
        <v>0</v>
      </c>
      <c r="F1007" s="84" t="b">
        <v>0</v>
      </c>
      <c r="G1007" s="84" t="b">
        <v>0</v>
      </c>
    </row>
    <row r="1008" spans="1:7" ht="15">
      <c r="A1008" s="84" t="s">
        <v>3148</v>
      </c>
      <c r="B1008" s="84">
        <v>3</v>
      </c>
      <c r="C1008" s="122">
        <v>0.009182767279909312</v>
      </c>
      <c r="D1008" s="84" t="s">
        <v>2974</v>
      </c>
      <c r="E1008" s="84" t="b">
        <v>0</v>
      </c>
      <c r="F1008" s="84" t="b">
        <v>0</v>
      </c>
      <c r="G1008" s="84" t="b">
        <v>0</v>
      </c>
    </row>
    <row r="1009" spans="1:7" ht="15">
      <c r="A1009" s="84" t="s">
        <v>3153</v>
      </c>
      <c r="B1009" s="84">
        <v>3</v>
      </c>
      <c r="C1009" s="122">
        <v>0.009182767279909312</v>
      </c>
      <c r="D1009" s="84" t="s">
        <v>2974</v>
      </c>
      <c r="E1009" s="84" t="b">
        <v>0</v>
      </c>
      <c r="F1009" s="84" t="b">
        <v>0</v>
      </c>
      <c r="G1009" s="84" t="b">
        <v>0</v>
      </c>
    </row>
    <row r="1010" spans="1:7" ht="15">
      <c r="A1010" s="84" t="s">
        <v>3135</v>
      </c>
      <c r="B1010" s="84">
        <v>3</v>
      </c>
      <c r="C1010" s="122">
        <v>0.009182767279909312</v>
      </c>
      <c r="D1010" s="84" t="s">
        <v>2974</v>
      </c>
      <c r="E1010" s="84" t="b">
        <v>0</v>
      </c>
      <c r="F1010" s="84" t="b">
        <v>0</v>
      </c>
      <c r="G1010" s="84" t="b">
        <v>0</v>
      </c>
    </row>
    <row r="1011" spans="1:7" ht="15">
      <c r="A1011" s="84" t="s">
        <v>3663</v>
      </c>
      <c r="B1011" s="84">
        <v>3</v>
      </c>
      <c r="C1011" s="122">
        <v>0.011010704225123995</v>
      </c>
      <c r="D1011" s="84" t="s">
        <v>2974</v>
      </c>
      <c r="E1011" s="84" t="b">
        <v>0</v>
      </c>
      <c r="F1011" s="84" t="b">
        <v>0</v>
      </c>
      <c r="G1011" s="84" t="b">
        <v>0</v>
      </c>
    </row>
    <row r="1012" spans="1:7" ht="15">
      <c r="A1012" s="84" t="s">
        <v>3840</v>
      </c>
      <c r="B1012" s="84">
        <v>3</v>
      </c>
      <c r="C1012" s="122">
        <v>0.011010704225123995</v>
      </c>
      <c r="D1012" s="84" t="s">
        <v>2974</v>
      </c>
      <c r="E1012" s="84" t="b">
        <v>0</v>
      </c>
      <c r="F1012" s="84" t="b">
        <v>0</v>
      </c>
      <c r="G1012" s="84" t="b">
        <v>0</v>
      </c>
    </row>
    <row r="1013" spans="1:7" ht="15">
      <c r="A1013" s="84" t="s">
        <v>3689</v>
      </c>
      <c r="B1013" s="84">
        <v>3</v>
      </c>
      <c r="C1013" s="122">
        <v>0.009182767279909312</v>
      </c>
      <c r="D1013" s="84" t="s">
        <v>2974</v>
      </c>
      <c r="E1013" s="84" t="b">
        <v>0</v>
      </c>
      <c r="F1013" s="84" t="b">
        <v>0</v>
      </c>
      <c r="G1013" s="84" t="b">
        <v>0</v>
      </c>
    </row>
    <row r="1014" spans="1:7" ht="15">
      <c r="A1014" s="84" t="s">
        <v>3658</v>
      </c>
      <c r="B1014" s="84">
        <v>3</v>
      </c>
      <c r="C1014" s="122">
        <v>0.009182767279909312</v>
      </c>
      <c r="D1014" s="84" t="s">
        <v>2974</v>
      </c>
      <c r="E1014" s="84" t="b">
        <v>0</v>
      </c>
      <c r="F1014" s="84" t="b">
        <v>0</v>
      </c>
      <c r="G1014" s="84" t="b">
        <v>0</v>
      </c>
    </row>
    <row r="1015" spans="1:7" ht="15">
      <c r="A1015" s="84" t="s">
        <v>3624</v>
      </c>
      <c r="B1015" s="84">
        <v>3</v>
      </c>
      <c r="C1015" s="122">
        <v>0.011010704225123995</v>
      </c>
      <c r="D1015" s="84" t="s">
        <v>2974</v>
      </c>
      <c r="E1015" s="84" t="b">
        <v>0</v>
      </c>
      <c r="F1015" s="84" t="b">
        <v>0</v>
      </c>
      <c r="G1015" s="84" t="b">
        <v>0</v>
      </c>
    </row>
    <row r="1016" spans="1:7" ht="15">
      <c r="A1016" s="84" t="s">
        <v>3664</v>
      </c>
      <c r="B1016" s="84">
        <v>3</v>
      </c>
      <c r="C1016" s="122">
        <v>0.009182767279909312</v>
      </c>
      <c r="D1016" s="84" t="s">
        <v>2974</v>
      </c>
      <c r="E1016" s="84" t="b">
        <v>0</v>
      </c>
      <c r="F1016" s="84" t="b">
        <v>0</v>
      </c>
      <c r="G1016" s="84" t="b">
        <v>0</v>
      </c>
    </row>
    <row r="1017" spans="1:7" ht="15">
      <c r="A1017" s="84" t="s">
        <v>3133</v>
      </c>
      <c r="B1017" s="84">
        <v>2</v>
      </c>
      <c r="C1017" s="122">
        <v>0.007340469483415997</v>
      </c>
      <c r="D1017" s="84" t="s">
        <v>2974</v>
      </c>
      <c r="E1017" s="84" t="b">
        <v>0</v>
      </c>
      <c r="F1017" s="84" t="b">
        <v>0</v>
      </c>
      <c r="G1017" s="84" t="b">
        <v>0</v>
      </c>
    </row>
    <row r="1018" spans="1:7" ht="15">
      <c r="A1018" s="84" t="s">
        <v>3813</v>
      </c>
      <c r="B1018" s="84">
        <v>2</v>
      </c>
      <c r="C1018" s="122">
        <v>0.007340469483415997</v>
      </c>
      <c r="D1018" s="84" t="s">
        <v>2974</v>
      </c>
      <c r="E1018" s="84" t="b">
        <v>0</v>
      </c>
      <c r="F1018" s="84" t="b">
        <v>0</v>
      </c>
      <c r="G1018" s="84" t="b">
        <v>0</v>
      </c>
    </row>
    <row r="1019" spans="1:7" ht="15">
      <c r="A1019" s="84" t="s">
        <v>3661</v>
      </c>
      <c r="B1019" s="84">
        <v>2</v>
      </c>
      <c r="C1019" s="122">
        <v>0.007340469483415997</v>
      </c>
      <c r="D1019" s="84" t="s">
        <v>2974</v>
      </c>
      <c r="E1019" s="84" t="b">
        <v>0</v>
      </c>
      <c r="F1019" s="84" t="b">
        <v>0</v>
      </c>
      <c r="G1019" s="84" t="b">
        <v>0</v>
      </c>
    </row>
    <row r="1020" spans="1:7" ht="15">
      <c r="A1020" s="84" t="s">
        <v>3149</v>
      </c>
      <c r="B1020" s="84">
        <v>2</v>
      </c>
      <c r="C1020" s="122">
        <v>0.007340469483415997</v>
      </c>
      <c r="D1020" s="84" t="s">
        <v>2974</v>
      </c>
      <c r="E1020" s="84" t="b">
        <v>0</v>
      </c>
      <c r="F1020" s="84" t="b">
        <v>0</v>
      </c>
      <c r="G1020" s="84" t="b">
        <v>0</v>
      </c>
    </row>
    <row r="1021" spans="1:7" ht="15">
      <c r="A1021" s="84" t="s">
        <v>3642</v>
      </c>
      <c r="B1021" s="84">
        <v>2</v>
      </c>
      <c r="C1021" s="122">
        <v>0.007340469483415997</v>
      </c>
      <c r="D1021" s="84" t="s">
        <v>2974</v>
      </c>
      <c r="E1021" s="84" t="b">
        <v>0</v>
      </c>
      <c r="F1021" s="84" t="b">
        <v>0</v>
      </c>
      <c r="G1021" s="84" t="b">
        <v>0</v>
      </c>
    </row>
    <row r="1022" spans="1:7" ht="15">
      <c r="A1022" s="84" t="s">
        <v>3841</v>
      </c>
      <c r="B1022" s="84">
        <v>2</v>
      </c>
      <c r="C1022" s="122">
        <v>0.007340469483415997</v>
      </c>
      <c r="D1022" s="84" t="s">
        <v>2974</v>
      </c>
      <c r="E1022" s="84" t="b">
        <v>0</v>
      </c>
      <c r="F1022" s="84" t="b">
        <v>0</v>
      </c>
      <c r="G1022" s="84" t="b">
        <v>0</v>
      </c>
    </row>
    <row r="1023" spans="1:7" ht="15">
      <c r="A1023" s="84" t="s">
        <v>3700</v>
      </c>
      <c r="B1023" s="84">
        <v>2</v>
      </c>
      <c r="C1023" s="122">
        <v>0.007340469483415997</v>
      </c>
      <c r="D1023" s="84" t="s">
        <v>2974</v>
      </c>
      <c r="E1023" s="84" t="b">
        <v>1</v>
      </c>
      <c r="F1023" s="84" t="b">
        <v>0</v>
      </c>
      <c r="G1023" s="84" t="b">
        <v>0</v>
      </c>
    </row>
    <row r="1024" spans="1:7" ht="15">
      <c r="A1024" s="84" t="s">
        <v>3701</v>
      </c>
      <c r="B1024" s="84">
        <v>2</v>
      </c>
      <c r="C1024" s="122">
        <v>0.007340469483415997</v>
      </c>
      <c r="D1024" s="84" t="s">
        <v>2974</v>
      </c>
      <c r="E1024" s="84" t="b">
        <v>0</v>
      </c>
      <c r="F1024" s="84" t="b">
        <v>0</v>
      </c>
      <c r="G1024" s="84" t="b">
        <v>0</v>
      </c>
    </row>
    <row r="1025" spans="1:7" ht="15">
      <c r="A1025" s="84" t="s">
        <v>3089</v>
      </c>
      <c r="B1025" s="84">
        <v>2</v>
      </c>
      <c r="C1025" s="122">
        <v>0.007340469483415997</v>
      </c>
      <c r="D1025" s="84" t="s">
        <v>2974</v>
      </c>
      <c r="E1025" s="84" t="b">
        <v>0</v>
      </c>
      <c r="F1025" s="84" t="b">
        <v>0</v>
      </c>
      <c r="G1025" s="84" t="b">
        <v>0</v>
      </c>
    </row>
    <row r="1026" spans="1:7" ht="15">
      <c r="A1026" s="84" t="s">
        <v>3620</v>
      </c>
      <c r="B1026" s="84">
        <v>2</v>
      </c>
      <c r="C1026" s="122">
        <v>0.007340469483415997</v>
      </c>
      <c r="D1026" s="84" t="s">
        <v>2974</v>
      </c>
      <c r="E1026" s="84" t="b">
        <v>0</v>
      </c>
      <c r="F1026" s="84" t="b">
        <v>0</v>
      </c>
      <c r="G1026" s="84" t="b">
        <v>0</v>
      </c>
    </row>
    <row r="1027" spans="1:7" ht="15">
      <c r="A1027" s="84" t="s">
        <v>3121</v>
      </c>
      <c r="B1027" s="84">
        <v>2</v>
      </c>
      <c r="C1027" s="122">
        <v>0.007340469483415997</v>
      </c>
      <c r="D1027" s="84" t="s">
        <v>2974</v>
      </c>
      <c r="E1027" s="84" t="b">
        <v>0</v>
      </c>
      <c r="F1027" s="84" t="b">
        <v>0</v>
      </c>
      <c r="G1027" s="84" t="b">
        <v>0</v>
      </c>
    </row>
    <row r="1028" spans="1:7" ht="15">
      <c r="A1028" s="84" t="s">
        <v>3117</v>
      </c>
      <c r="B1028" s="84">
        <v>2</v>
      </c>
      <c r="C1028" s="122">
        <v>0.007340469483415997</v>
      </c>
      <c r="D1028" s="84" t="s">
        <v>2974</v>
      </c>
      <c r="E1028" s="84" t="b">
        <v>0</v>
      </c>
      <c r="F1028" s="84" t="b">
        <v>0</v>
      </c>
      <c r="G1028" s="84" t="b">
        <v>0</v>
      </c>
    </row>
    <row r="1029" spans="1:7" ht="15">
      <c r="A1029" s="84" t="s">
        <v>3062</v>
      </c>
      <c r="B1029" s="84">
        <v>2</v>
      </c>
      <c r="C1029" s="122">
        <v>0.007340469483415997</v>
      </c>
      <c r="D1029" s="84" t="s">
        <v>2974</v>
      </c>
      <c r="E1029" s="84" t="b">
        <v>0</v>
      </c>
      <c r="F1029" s="84" t="b">
        <v>0</v>
      </c>
      <c r="G1029" s="84" t="b">
        <v>0</v>
      </c>
    </row>
    <row r="1030" spans="1:7" ht="15">
      <c r="A1030" s="84" t="s">
        <v>3120</v>
      </c>
      <c r="B1030" s="84">
        <v>2</v>
      </c>
      <c r="C1030" s="122">
        <v>0.007340469483415997</v>
      </c>
      <c r="D1030" s="84" t="s">
        <v>2974</v>
      </c>
      <c r="E1030" s="84" t="b">
        <v>0</v>
      </c>
      <c r="F1030" s="84" t="b">
        <v>0</v>
      </c>
      <c r="G1030" s="84" t="b">
        <v>0</v>
      </c>
    </row>
    <row r="1031" spans="1:7" ht="15">
      <c r="A1031" s="84" t="s">
        <v>3699</v>
      </c>
      <c r="B1031" s="84">
        <v>2</v>
      </c>
      <c r="C1031" s="122">
        <v>0.007340469483415997</v>
      </c>
      <c r="D1031" s="84" t="s">
        <v>2974</v>
      </c>
      <c r="E1031" s="84" t="b">
        <v>0</v>
      </c>
      <c r="F1031" s="84" t="b">
        <v>0</v>
      </c>
      <c r="G1031" s="84" t="b">
        <v>0</v>
      </c>
    </row>
    <row r="1032" spans="1:7" ht="15">
      <c r="A1032" s="84" t="s">
        <v>3096</v>
      </c>
      <c r="B1032" s="84">
        <v>2</v>
      </c>
      <c r="C1032" s="122">
        <v>0.007340469483415997</v>
      </c>
      <c r="D1032" s="84" t="s">
        <v>2974</v>
      </c>
      <c r="E1032" s="84" t="b">
        <v>0</v>
      </c>
      <c r="F1032" s="84" t="b">
        <v>0</v>
      </c>
      <c r="G1032" s="84" t="b">
        <v>0</v>
      </c>
    </row>
    <row r="1033" spans="1:7" ht="15">
      <c r="A1033" s="84" t="s">
        <v>3619</v>
      </c>
      <c r="B1033" s="84">
        <v>2</v>
      </c>
      <c r="C1033" s="122">
        <v>0.007340469483415997</v>
      </c>
      <c r="D1033" s="84" t="s">
        <v>2974</v>
      </c>
      <c r="E1033" s="84" t="b">
        <v>1</v>
      </c>
      <c r="F1033" s="84" t="b">
        <v>0</v>
      </c>
      <c r="G1033" s="84" t="b">
        <v>0</v>
      </c>
    </row>
    <row r="1034" spans="1:7" ht="15">
      <c r="A1034" s="84" t="s">
        <v>3768</v>
      </c>
      <c r="B1034" s="84">
        <v>2</v>
      </c>
      <c r="C1034" s="122">
        <v>0.009423722048564656</v>
      </c>
      <c r="D1034" s="84" t="s">
        <v>2974</v>
      </c>
      <c r="E1034" s="84" t="b">
        <v>0</v>
      </c>
      <c r="F1034" s="84" t="b">
        <v>0</v>
      </c>
      <c r="G1034" s="84" t="b">
        <v>0</v>
      </c>
    </row>
    <row r="1035" spans="1:7" ht="15">
      <c r="A1035" s="84" t="s">
        <v>3831</v>
      </c>
      <c r="B1035" s="84">
        <v>2</v>
      </c>
      <c r="C1035" s="122">
        <v>0.007340469483415997</v>
      </c>
      <c r="D1035" s="84" t="s">
        <v>2974</v>
      </c>
      <c r="E1035" s="84" t="b">
        <v>0</v>
      </c>
      <c r="F1035" s="84" t="b">
        <v>0</v>
      </c>
      <c r="G1035" s="84" t="b">
        <v>0</v>
      </c>
    </row>
    <row r="1036" spans="1:7" ht="15">
      <c r="A1036" s="84" t="s">
        <v>3809</v>
      </c>
      <c r="B1036" s="84">
        <v>2</v>
      </c>
      <c r="C1036" s="122">
        <v>0.007340469483415997</v>
      </c>
      <c r="D1036" s="84" t="s">
        <v>2974</v>
      </c>
      <c r="E1036" s="84" t="b">
        <v>0</v>
      </c>
      <c r="F1036" s="84" t="b">
        <v>0</v>
      </c>
      <c r="G1036" s="84" t="b">
        <v>0</v>
      </c>
    </row>
    <row r="1037" spans="1:7" ht="15">
      <c r="A1037" s="84" t="s">
        <v>3982</v>
      </c>
      <c r="B1037" s="84">
        <v>2</v>
      </c>
      <c r="C1037" s="122">
        <v>0.009423722048564656</v>
      </c>
      <c r="D1037" s="84" t="s">
        <v>2974</v>
      </c>
      <c r="E1037" s="84" t="b">
        <v>1</v>
      </c>
      <c r="F1037" s="84" t="b">
        <v>0</v>
      </c>
      <c r="G1037" s="84" t="b">
        <v>0</v>
      </c>
    </row>
    <row r="1038" spans="1:7" ht="15">
      <c r="A1038" s="84" t="s">
        <v>3693</v>
      </c>
      <c r="B1038" s="84">
        <v>2</v>
      </c>
      <c r="C1038" s="122">
        <v>0.007340469483415997</v>
      </c>
      <c r="D1038" s="84" t="s">
        <v>2974</v>
      </c>
      <c r="E1038" s="84" t="b">
        <v>1</v>
      </c>
      <c r="F1038" s="84" t="b">
        <v>0</v>
      </c>
      <c r="G1038" s="84" t="b">
        <v>0</v>
      </c>
    </row>
    <row r="1039" spans="1:7" ht="15">
      <c r="A1039" s="84" t="s">
        <v>3741</v>
      </c>
      <c r="B1039" s="84">
        <v>2</v>
      </c>
      <c r="C1039" s="122">
        <v>0.009423722048564656</v>
      </c>
      <c r="D1039" s="84" t="s">
        <v>2974</v>
      </c>
      <c r="E1039" s="84" t="b">
        <v>0</v>
      </c>
      <c r="F1039" s="84" t="b">
        <v>0</v>
      </c>
      <c r="G1039" s="84" t="b">
        <v>0</v>
      </c>
    </row>
    <row r="1040" spans="1:7" ht="15">
      <c r="A1040" s="84" t="s">
        <v>3837</v>
      </c>
      <c r="B1040" s="84">
        <v>2</v>
      </c>
      <c r="C1040" s="122">
        <v>0.007340469483415997</v>
      </c>
      <c r="D1040" s="84" t="s">
        <v>2974</v>
      </c>
      <c r="E1040" s="84" t="b">
        <v>0</v>
      </c>
      <c r="F1040" s="84" t="b">
        <v>0</v>
      </c>
      <c r="G1040" s="84" t="b">
        <v>0</v>
      </c>
    </row>
    <row r="1041" spans="1:7" ht="15">
      <c r="A1041" s="84" t="s">
        <v>3116</v>
      </c>
      <c r="B1041" s="84">
        <v>3</v>
      </c>
      <c r="C1041" s="122">
        <v>0</v>
      </c>
      <c r="D1041" s="84" t="s">
        <v>2975</v>
      </c>
      <c r="E1041" s="84" t="b">
        <v>0</v>
      </c>
      <c r="F1041" s="84" t="b">
        <v>0</v>
      </c>
      <c r="G1041" s="84" t="b">
        <v>0</v>
      </c>
    </row>
    <row r="1042" spans="1:7" ht="15">
      <c r="A1042" s="84" t="s">
        <v>3117</v>
      </c>
      <c r="B1042" s="84">
        <v>3</v>
      </c>
      <c r="C1042" s="122">
        <v>0</v>
      </c>
      <c r="D1042" s="84" t="s">
        <v>2975</v>
      </c>
      <c r="E1042" s="84" t="b">
        <v>0</v>
      </c>
      <c r="F1042" s="84" t="b">
        <v>0</v>
      </c>
      <c r="G1042" s="84" t="b">
        <v>0</v>
      </c>
    </row>
    <row r="1043" spans="1:7" ht="15">
      <c r="A1043" s="84" t="s">
        <v>3088</v>
      </c>
      <c r="B1043" s="84">
        <v>3</v>
      </c>
      <c r="C1043" s="122">
        <v>0</v>
      </c>
      <c r="D1043" s="84" t="s">
        <v>2975</v>
      </c>
      <c r="E1043" s="84" t="b">
        <v>0</v>
      </c>
      <c r="F1043" s="84" t="b">
        <v>0</v>
      </c>
      <c r="G1043" s="84" t="b">
        <v>0</v>
      </c>
    </row>
    <row r="1044" spans="1:7" ht="15">
      <c r="A1044" s="84" t="s">
        <v>3099</v>
      </c>
      <c r="B1044" s="84">
        <v>3</v>
      </c>
      <c r="C1044" s="122">
        <v>0</v>
      </c>
      <c r="D1044" s="84" t="s">
        <v>2975</v>
      </c>
      <c r="E1044" s="84" t="b">
        <v>0</v>
      </c>
      <c r="F1044" s="84" t="b">
        <v>0</v>
      </c>
      <c r="G1044" s="84" t="b">
        <v>0</v>
      </c>
    </row>
    <row r="1045" spans="1:7" ht="15">
      <c r="A1045" s="84" t="s">
        <v>3126</v>
      </c>
      <c r="B1045" s="84">
        <v>2</v>
      </c>
      <c r="C1045" s="122">
        <v>0.01956569545063125</v>
      </c>
      <c r="D1045" s="84" t="s">
        <v>2975</v>
      </c>
      <c r="E1045" s="84" t="b">
        <v>1</v>
      </c>
      <c r="F1045" s="84" t="b">
        <v>0</v>
      </c>
      <c r="G1045" s="84" t="b">
        <v>0</v>
      </c>
    </row>
    <row r="1046" spans="1:7" ht="15">
      <c r="A1046" s="84" t="s">
        <v>3127</v>
      </c>
      <c r="B1046" s="84">
        <v>2</v>
      </c>
      <c r="C1046" s="122">
        <v>0.01956569545063125</v>
      </c>
      <c r="D1046" s="84" t="s">
        <v>2975</v>
      </c>
      <c r="E1046" s="84" t="b">
        <v>0</v>
      </c>
      <c r="F1046" s="84" t="b">
        <v>0</v>
      </c>
      <c r="G1046" s="84" t="b">
        <v>0</v>
      </c>
    </row>
    <row r="1047" spans="1:7" ht="15">
      <c r="A1047" s="84" t="s">
        <v>3156</v>
      </c>
      <c r="B1047" s="84">
        <v>3</v>
      </c>
      <c r="C1047" s="122">
        <v>0</v>
      </c>
      <c r="D1047" s="84" t="s">
        <v>2976</v>
      </c>
      <c r="E1047" s="84" t="b">
        <v>0</v>
      </c>
      <c r="F1047" s="84" t="b">
        <v>0</v>
      </c>
      <c r="G1047" s="84" t="b">
        <v>0</v>
      </c>
    </row>
    <row r="1048" spans="1:7" ht="15">
      <c r="A1048" s="84" t="s">
        <v>3116</v>
      </c>
      <c r="B1048" s="84">
        <v>3</v>
      </c>
      <c r="C1048" s="122">
        <v>0</v>
      </c>
      <c r="D1048" s="84" t="s">
        <v>2976</v>
      </c>
      <c r="E1048" s="84" t="b">
        <v>0</v>
      </c>
      <c r="F1048" s="84" t="b">
        <v>0</v>
      </c>
      <c r="G1048" s="84" t="b">
        <v>0</v>
      </c>
    </row>
    <row r="1049" spans="1:7" ht="15">
      <c r="A1049" s="84" t="s">
        <v>3117</v>
      </c>
      <c r="B1049" s="84">
        <v>3</v>
      </c>
      <c r="C1049" s="122">
        <v>0</v>
      </c>
      <c r="D1049" s="84" t="s">
        <v>2976</v>
      </c>
      <c r="E1049" s="84" t="b">
        <v>0</v>
      </c>
      <c r="F1049" s="84" t="b">
        <v>0</v>
      </c>
      <c r="G1049" s="84" t="b">
        <v>0</v>
      </c>
    </row>
    <row r="1050" spans="1:7" ht="15">
      <c r="A1050" s="84" t="s">
        <v>3088</v>
      </c>
      <c r="B1050" s="84">
        <v>3</v>
      </c>
      <c r="C1050" s="122">
        <v>0</v>
      </c>
      <c r="D1050" s="84" t="s">
        <v>2976</v>
      </c>
      <c r="E1050" s="84" t="b">
        <v>0</v>
      </c>
      <c r="F1050" s="84" t="b">
        <v>0</v>
      </c>
      <c r="G1050" s="84" t="b">
        <v>0</v>
      </c>
    </row>
    <row r="1051" spans="1:7" ht="15">
      <c r="A1051" s="84" t="s">
        <v>3099</v>
      </c>
      <c r="B1051" s="84">
        <v>3</v>
      </c>
      <c r="C1051" s="122">
        <v>0</v>
      </c>
      <c r="D1051" s="84" t="s">
        <v>2976</v>
      </c>
      <c r="E1051" s="84" t="b">
        <v>0</v>
      </c>
      <c r="F1051" s="84" t="b">
        <v>0</v>
      </c>
      <c r="G1051" s="84" t="b">
        <v>0</v>
      </c>
    </row>
    <row r="1052" spans="1:7" ht="15">
      <c r="A1052" s="84" t="s">
        <v>3151</v>
      </c>
      <c r="B1052" s="84">
        <v>3</v>
      </c>
      <c r="C1052" s="122">
        <v>0</v>
      </c>
      <c r="D1052" s="84" t="s">
        <v>2976</v>
      </c>
      <c r="E1052" s="84" t="b">
        <v>0</v>
      </c>
      <c r="F1052" s="84" t="b">
        <v>0</v>
      </c>
      <c r="G1052" s="84" t="b">
        <v>0</v>
      </c>
    </row>
    <row r="1053" spans="1:7" ht="15">
      <c r="A1053" s="84" t="s">
        <v>3157</v>
      </c>
      <c r="B1053" s="84">
        <v>3</v>
      </c>
      <c r="C1053" s="122">
        <v>0</v>
      </c>
      <c r="D1053" s="84" t="s">
        <v>2976</v>
      </c>
      <c r="E1053" s="84" t="b">
        <v>0</v>
      </c>
      <c r="F1053" s="84" t="b">
        <v>0</v>
      </c>
      <c r="G1053" s="84" t="b">
        <v>0</v>
      </c>
    </row>
    <row r="1054" spans="1:7" ht="15">
      <c r="A1054" s="84" t="s">
        <v>3126</v>
      </c>
      <c r="B1054" s="84">
        <v>2</v>
      </c>
      <c r="C1054" s="122">
        <v>0.013043796967087498</v>
      </c>
      <c r="D1054" s="84" t="s">
        <v>2976</v>
      </c>
      <c r="E1054" s="84" t="b">
        <v>1</v>
      </c>
      <c r="F1054" s="84" t="b">
        <v>0</v>
      </c>
      <c r="G1054" s="84" t="b">
        <v>0</v>
      </c>
    </row>
    <row r="1055" spans="1:7" ht="15">
      <c r="A1055" s="84" t="s">
        <v>3127</v>
      </c>
      <c r="B1055" s="84">
        <v>2</v>
      </c>
      <c r="C1055" s="122">
        <v>0.013043796967087498</v>
      </c>
      <c r="D1055" s="84" t="s">
        <v>2976</v>
      </c>
      <c r="E1055" s="84" t="b">
        <v>0</v>
      </c>
      <c r="F1055" s="84" t="b">
        <v>0</v>
      </c>
      <c r="G1055" s="84" t="b">
        <v>0</v>
      </c>
    </row>
    <row r="1056" spans="1:7" ht="15">
      <c r="A1056" s="84" t="s">
        <v>3159</v>
      </c>
      <c r="B1056" s="84">
        <v>2</v>
      </c>
      <c r="C1056" s="122">
        <v>0</v>
      </c>
      <c r="D1056" s="84" t="s">
        <v>2977</v>
      </c>
      <c r="E1056" s="84" t="b">
        <v>0</v>
      </c>
      <c r="F1056" s="84" t="b">
        <v>0</v>
      </c>
      <c r="G1056" s="84" t="b">
        <v>0</v>
      </c>
    </row>
    <row r="1057" spans="1:7" ht="15">
      <c r="A1057" s="84" t="s">
        <v>3160</v>
      </c>
      <c r="B1057" s="84">
        <v>2</v>
      </c>
      <c r="C1057" s="122">
        <v>0</v>
      </c>
      <c r="D1057" s="84" t="s">
        <v>2977</v>
      </c>
      <c r="E1057" s="84" t="b">
        <v>0</v>
      </c>
      <c r="F1057" s="84" t="b">
        <v>0</v>
      </c>
      <c r="G1057" s="84" t="b">
        <v>0</v>
      </c>
    </row>
    <row r="1058" spans="1:7" ht="15">
      <c r="A1058" s="84" t="s">
        <v>3161</v>
      </c>
      <c r="B1058" s="84">
        <v>2</v>
      </c>
      <c r="C1058" s="122">
        <v>0</v>
      </c>
      <c r="D1058" s="84" t="s">
        <v>2977</v>
      </c>
      <c r="E1058" s="84" t="b">
        <v>0</v>
      </c>
      <c r="F1058" s="84" t="b">
        <v>0</v>
      </c>
      <c r="G1058" s="84" t="b">
        <v>0</v>
      </c>
    </row>
    <row r="1059" spans="1:7" ht="15">
      <c r="A1059" s="84" t="s">
        <v>3162</v>
      </c>
      <c r="B1059" s="84">
        <v>2</v>
      </c>
      <c r="C1059" s="122">
        <v>0</v>
      </c>
      <c r="D1059" s="84" t="s">
        <v>2977</v>
      </c>
      <c r="E1059" s="84" t="b">
        <v>0</v>
      </c>
      <c r="F1059" s="84" t="b">
        <v>0</v>
      </c>
      <c r="G1059" s="84" t="b">
        <v>0</v>
      </c>
    </row>
    <row r="1060" spans="1:7" ht="15">
      <c r="A1060" s="84" t="s">
        <v>3163</v>
      </c>
      <c r="B1060" s="84">
        <v>2</v>
      </c>
      <c r="C1060" s="122">
        <v>0</v>
      </c>
      <c r="D1060" s="84" t="s">
        <v>2977</v>
      </c>
      <c r="E1060" s="84" t="b">
        <v>0</v>
      </c>
      <c r="F1060" s="84" t="b">
        <v>0</v>
      </c>
      <c r="G1060" s="84" t="b">
        <v>0</v>
      </c>
    </row>
    <row r="1061" spans="1:7" ht="15">
      <c r="A1061" s="84" t="s">
        <v>3088</v>
      </c>
      <c r="B1061" s="84">
        <v>2</v>
      </c>
      <c r="C1061" s="122">
        <v>0</v>
      </c>
      <c r="D1061" s="84" t="s">
        <v>2977</v>
      </c>
      <c r="E1061" s="84" t="b">
        <v>0</v>
      </c>
      <c r="F1061" s="84" t="b">
        <v>0</v>
      </c>
      <c r="G1061" s="84" t="b">
        <v>0</v>
      </c>
    </row>
    <row r="1062" spans="1:7" ht="15">
      <c r="A1062" s="84" t="s">
        <v>3164</v>
      </c>
      <c r="B1062" s="84">
        <v>2</v>
      </c>
      <c r="C1062" s="122">
        <v>0</v>
      </c>
      <c r="D1062" s="84" t="s">
        <v>2977</v>
      </c>
      <c r="E1062" s="84" t="b">
        <v>0</v>
      </c>
      <c r="F1062" s="84" t="b">
        <v>0</v>
      </c>
      <c r="G1062" s="84" t="b">
        <v>0</v>
      </c>
    </row>
    <row r="1063" spans="1:7" ht="15">
      <c r="A1063" s="84" t="s">
        <v>3165</v>
      </c>
      <c r="B1063" s="84">
        <v>2</v>
      </c>
      <c r="C1063" s="122">
        <v>0</v>
      </c>
      <c r="D1063" s="84" t="s">
        <v>2977</v>
      </c>
      <c r="E1063" s="84" t="b">
        <v>0</v>
      </c>
      <c r="F1063" s="84" t="b">
        <v>0</v>
      </c>
      <c r="G1063" s="84" t="b">
        <v>0</v>
      </c>
    </row>
    <row r="1064" spans="1:7" ht="15">
      <c r="A1064" s="84" t="s">
        <v>3166</v>
      </c>
      <c r="B1064" s="84">
        <v>2</v>
      </c>
      <c r="C1064" s="122">
        <v>0</v>
      </c>
      <c r="D1064" s="84" t="s">
        <v>2977</v>
      </c>
      <c r="E1064" s="84" t="b">
        <v>0</v>
      </c>
      <c r="F1064" s="84" t="b">
        <v>0</v>
      </c>
      <c r="G1064" s="84" t="b">
        <v>0</v>
      </c>
    </row>
    <row r="1065" spans="1:7" ht="15">
      <c r="A1065" s="84" t="s">
        <v>3167</v>
      </c>
      <c r="B1065" s="84">
        <v>2</v>
      </c>
      <c r="C1065" s="122">
        <v>0</v>
      </c>
      <c r="D1065" s="84" t="s">
        <v>2977</v>
      </c>
      <c r="E1065" s="84" t="b">
        <v>0</v>
      </c>
      <c r="F1065" s="84" t="b">
        <v>0</v>
      </c>
      <c r="G1065" s="84" t="b">
        <v>0</v>
      </c>
    </row>
    <row r="1066" spans="1:7" ht="15">
      <c r="A1066" s="84" t="s">
        <v>3936</v>
      </c>
      <c r="B1066" s="84">
        <v>2</v>
      </c>
      <c r="C1066" s="122">
        <v>0</v>
      </c>
      <c r="D1066" s="84" t="s">
        <v>2977</v>
      </c>
      <c r="E1066" s="84" t="b">
        <v>0</v>
      </c>
      <c r="F1066" s="84" t="b">
        <v>0</v>
      </c>
      <c r="G1066" s="84" t="b">
        <v>0</v>
      </c>
    </row>
    <row r="1067" spans="1:7" ht="15">
      <c r="A1067" s="84" t="s">
        <v>3795</v>
      </c>
      <c r="B1067" s="84">
        <v>2</v>
      </c>
      <c r="C1067" s="122">
        <v>0</v>
      </c>
      <c r="D1067" s="84" t="s">
        <v>2977</v>
      </c>
      <c r="E1067" s="84" t="b">
        <v>0</v>
      </c>
      <c r="F1067" s="84" t="b">
        <v>0</v>
      </c>
      <c r="G1067" s="84" t="b">
        <v>0</v>
      </c>
    </row>
    <row r="1068" spans="1:7" ht="15">
      <c r="A1068" s="84" t="s">
        <v>3116</v>
      </c>
      <c r="B1068" s="84">
        <v>5</v>
      </c>
      <c r="C1068" s="122">
        <v>0</v>
      </c>
      <c r="D1068" s="84" t="s">
        <v>2978</v>
      </c>
      <c r="E1068" s="84" t="b">
        <v>0</v>
      </c>
      <c r="F1068" s="84" t="b">
        <v>0</v>
      </c>
      <c r="G1068" s="84" t="b">
        <v>0</v>
      </c>
    </row>
    <row r="1069" spans="1:7" ht="15">
      <c r="A1069" s="84" t="s">
        <v>3117</v>
      </c>
      <c r="B1069" s="84">
        <v>5</v>
      </c>
      <c r="C1069" s="122">
        <v>0</v>
      </c>
      <c r="D1069" s="84" t="s">
        <v>2978</v>
      </c>
      <c r="E1069" s="84" t="b">
        <v>0</v>
      </c>
      <c r="F1069" s="84" t="b">
        <v>0</v>
      </c>
      <c r="G1069" s="84" t="b">
        <v>0</v>
      </c>
    </row>
    <row r="1070" spans="1:7" ht="15">
      <c r="A1070" s="84" t="s">
        <v>3088</v>
      </c>
      <c r="B1070" s="84">
        <v>5</v>
      </c>
      <c r="C1070" s="122">
        <v>0</v>
      </c>
      <c r="D1070" s="84" t="s">
        <v>2978</v>
      </c>
      <c r="E1070" s="84" t="b">
        <v>0</v>
      </c>
      <c r="F1070" s="84" t="b">
        <v>0</v>
      </c>
      <c r="G1070" s="84" t="b">
        <v>0</v>
      </c>
    </row>
    <row r="1071" spans="1:7" ht="15">
      <c r="A1071" s="84" t="s">
        <v>3099</v>
      </c>
      <c r="B1071" s="84">
        <v>5</v>
      </c>
      <c r="C1071" s="122">
        <v>0</v>
      </c>
      <c r="D1071" s="84" t="s">
        <v>2978</v>
      </c>
      <c r="E1071" s="84" t="b">
        <v>0</v>
      </c>
      <c r="F1071" s="84" t="b">
        <v>0</v>
      </c>
      <c r="G1071" s="84" t="b">
        <v>0</v>
      </c>
    </row>
    <row r="1072" spans="1:7" ht="15">
      <c r="A1072" s="84" t="s">
        <v>3125</v>
      </c>
      <c r="B1072" s="84">
        <v>3</v>
      </c>
      <c r="C1072" s="122">
        <v>0.023769508887466755</v>
      </c>
      <c r="D1072" s="84" t="s">
        <v>2978</v>
      </c>
      <c r="E1072" s="84" t="b">
        <v>0</v>
      </c>
      <c r="F1072" s="84" t="b">
        <v>0</v>
      </c>
      <c r="G1072" s="84" t="b">
        <v>0</v>
      </c>
    </row>
    <row r="1073" spans="1:7" ht="15">
      <c r="A1073" s="84" t="s">
        <v>3126</v>
      </c>
      <c r="B1073" s="84">
        <v>2</v>
      </c>
      <c r="C1073" s="122">
        <v>0.02842428633371697</v>
      </c>
      <c r="D1073" s="84" t="s">
        <v>2978</v>
      </c>
      <c r="E1073" s="84" t="b">
        <v>1</v>
      </c>
      <c r="F1073" s="84" t="b">
        <v>0</v>
      </c>
      <c r="G1073" s="84" t="b">
        <v>0</v>
      </c>
    </row>
    <row r="1074" spans="1:7" ht="15">
      <c r="A1074" s="84" t="s">
        <v>3127</v>
      </c>
      <c r="B1074" s="84">
        <v>2</v>
      </c>
      <c r="C1074" s="122">
        <v>0.02842428633371697</v>
      </c>
      <c r="D1074" s="84" t="s">
        <v>2978</v>
      </c>
      <c r="E1074" s="84" t="b">
        <v>0</v>
      </c>
      <c r="F1074" s="84" t="b">
        <v>0</v>
      </c>
      <c r="G1074" s="84" t="b">
        <v>0</v>
      </c>
    </row>
    <row r="1075" spans="1:7" ht="15">
      <c r="A1075" s="84" t="s">
        <v>3116</v>
      </c>
      <c r="B1075" s="84">
        <v>2</v>
      </c>
      <c r="C1075" s="122">
        <v>0</v>
      </c>
      <c r="D1075" s="84" t="s">
        <v>2980</v>
      </c>
      <c r="E1075" s="84" t="b">
        <v>0</v>
      </c>
      <c r="F1075" s="84" t="b">
        <v>0</v>
      </c>
      <c r="G1075" s="84" t="b">
        <v>0</v>
      </c>
    </row>
    <row r="1076" spans="1:7" ht="15">
      <c r="A1076" s="84" t="s">
        <v>3117</v>
      </c>
      <c r="B1076" s="84">
        <v>2</v>
      </c>
      <c r="C1076" s="122">
        <v>0</v>
      </c>
      <c r="D1076" s="84" t="s">
        <v>2980</v>
      </c>
      <c r="E1076" s="84" t="b">
        <v>0</v>
      </c>
      <c r="F1076" s="84" t="b">
        <v>0</v>
      </c>
      <c r="G1076" s="84" t="b">
        <v>0</v>
      </c>
    </row>
    <row r="1077" spans="1:7" ht="15">
      <c r="A1077" s="84" t="s">
        <v>3724</v>
      </c>
      <c r="B1077" s="84">
        <v>2</v>
      </c>
      <c r="C1077" s="122">
        <v>0</v>
      </c>
      <c r="D1077" s="84" t="s">
        <v>2980</v>
      </c>
      <c r="E1077" s="84" t="b">
        <v>0</v>
      </c>
      <c r="F1077" s="84" t="b">
        <v>0</v>
      </c>
      <c r="G1077" s="84" t="b">
        <v>0</v>
      </c>
    </row>
    <row r="1078" spans="1:7" ht="15">
      <c r="A1078" s="84" t="s">
        <v>3635</v>
      </c>
      <c r="B1078" s="84">
        <v>2</v>
      </c>
      <c r="C1078" s="122">
        <v>0</v>
      </c>
      <c r="D1078" s="84" t="s">
        <v>2980</v>
      </c>
      <c r="E1078" s="84" t="b">
        <v>0</v>
      </c>
      <c r="F1078" s="84" t="b">
        <v>0</v>
      </c>
      <c r="G1078" s="84" t="b">
        <v>0</v>
      </c>
    </row>
    <row r="1079" spans="1:7" ht="15">
      <c r="A1079" s="84" t="s">
        <v>3634</v>
      </c>
      <c r="B1079" s="84">
        <v>2</v>
      </c>
      <c r="C1079" s="122">
        <v>0</v>
      </c>
      <c r="D1079" s="84" t="s">
        <v>2980</v>
      </c>
      <c r="E1079" s="84" t="b">
        <v>0</v>
      </c>
      <c r="F1079" s="84" t="b">
        <v>0</v>
      </c>
      <c r="G1079" s="84" t="b">
        <v>0</v>
      </c>
    </row>
    <row r="1080" spans="1:7" ht="15">
      <c r="A1080" s="84" t="s">
        <v>3764</v>
      </c>
      <c r="B1080" s="84">
        <v>2</v>
      </c>
      <c r="C1080" s="122">
        <v>0</v>
      </c>
      <c r="D1080" s="84" t="s">
        <v>2980</v>
      </c>
      <c r="E1080" s="84" t="b">
        <v>0</v>
      </c>
      <c r="F1080" s="84" t="b">
        <v>0</v>
      </c>
      <c r="G1080" s="84" t="b">
        <v>0</v>
      </c>
    </row>
    <row r="1081" spans="1:7" ht="15">
      <c r="A1081" s="84" t="s">
        <v>3157</v>
      </c>
      <c r="B1081" s="84">
        <v>2</v>
      </c>
      <c r="C1081" s="122">
        <v>0</v>
      </c>
      <c r="D1081" s="84" t="s">
        <v>2980</v>
      </c>
      <c r="E1081" s="84" t="b">
        <v>0</v>
      </c>
      <c r="F1081" s="84" t="b">
        <v>0</v>
      </c>
      <c r="G1081" s="84" t="b">
        <v>0</v>
      </c>
    </row>
    <row r="1082" spans="1:7" ht="15">
      <c r="A1082" s="84" t="s">
        <v>3151</v>
      </c>
      <c r="B1082" s="84">
        <v>2</v>
      </c>
      <c r="C1082" s="122">
        <v>0</v>
      </c>
      <c r="D1082" s="84" t="s">
        <v>2980</v>
      </c>
      <c r="E1082" s="84" t="b">
        <v>0</v>
      </c>
      <c r="F1082" s="84" t="b">
        <v>0</v>
      </c>
      <c r="G108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4009</v>
      </c>
      <c r="B1" s="13" t="s">
        <v>4010</v>
      </c>
      <c r="C1" s="13" t="s">
        <v>4003</v>
      </c>
      <c r="D1" s="13" t="s">
        <v>4004</v>
      </c>
      <c r="E1" s="13" t="s">
        <v>4011</v>
      </c>
      <c r="F1" s="13" t="s">
        <v>144</v>
      </c>
      <c r="G1" s="13" t="s">
        <v>4012</v>
      </c>
      <c r="H1" s="13" t="s">
        <v>4013</v>
      </c>
      <c r="I1" s="13" t="s">
        <v>4014</v>
      </c>
      <c r="J1" s="13" t="s">
        <v>4015</v>
      </c>
      <c r="K1" s="13" t="s">
        <v>4016</v>
      </c>
      <c r="L1" s="13" t="s">
        <v>4017</v>
      </c>
    </row>
    <row r="2" spans="1:12" ht="15">
      <c r="A2" s="84" t="s">
        <v>3088</v>
      </c>
      <c r="B2" s="84" t="s">
        <v>3099</v>
      </c>
      <c r="C2" s="84">
        <v>176</v>
      </c>
      <c r="D2" s="122">
        <v>0.013232564296653777</v>
      </c>
      <c r="E2" s="122">
        <v>1.1055292799344578</v>
      </c>
      <c r="F2" s="84" t="s">
        <v>4005</v>
      </c>
      <c r="G2" s="84" t="b">
        <v>0</v>
      </c>
      <c r="H2" s="84" t="b">
        <v>0</v>
      </c>
      <c r="I2" s="84" t="b">
        <v>0</v>
      </c>
      <c r="J2" s="84" t="b">
        <v>0</v>
      </c>
      <c r="K2" s="84" t="b">
        <v>0</v>
      </c>
      <c r="L2" s="84" t="b">
        <v>0</v>
      </c>
    </row>
    <row r="3" spans="1:12" ht="15">
      <c r="A3" s="84" t="s">
        <v>3116</v>
      </c>
      <c r="B3" s="84" t="s">
        <v>3117</v>
      </c>
      <c r="C3" s="84">
        <v>81</v>
      </c>
      <c r="D3" s="122">
        <v>0.011965131906492643</v>
      </c>
      <c r="E3" s="122">
        <v>1.340200340762345</v>
      </c>
      <c r="F3" s="84" t="s">
        <v>4005</v>
      </c>
      <c r="G3" s="84" t="b">
        <v>0</v>
      </c>
      <c r="H3" s="84" t="b">
        <v>0</v>
      </c>
      <c r="I3" s="84" t="b">
        <v>0</v>
      </c>
      <c r="J3" s="84" t="b">
        <v>0</v>
      </c>
      <c r="K3" s="84" t="b">
        <v>0</v>
      </c>
      <c r="L3" s="84" t="b">
        <v>0</v>
      </c>
    </row>
    <row r="4" spans="1:12" ht="15">
      <c r="A4" s="84" t="s">
        <v>3102</v>
      </c>
      <c r="B4" s="84" t="s">
        <v>3122</v>
      </c>
      <c r="C4" s="84">
        <v>52</v>
      </c>
      <c r="D4" s="122">
        <v>0.010116451290681585</v>
      </c>
      <c r="E4" s="122">
        <v>1.7297677276092227</v>
      </c>
      <c r="F4" s="84" t="s">
        <v>4005</v>
      </c>
      <c r="G4" s="84" t="b">
        <v>0</v>
      </c>
      <c r="H4" s="84" t="b">
        <v>0</v>
      </c>
      <c r="I4" s="84" t="b">
        <v>0</v>
      </c>
      <c r="J4" s="84" t="b">
        <v>0</v>
      </c>
      <c r="K4" s="84" t="b">
        <v>0</v>
      </c>
      <c r="L4" s="84" t="b">
        <v>0</v>
      </c>
    </row>
    <row r="5" spans="1:12" ht="15">
      <c r="A5" s="84" t="s">
        <v>3125</v>
      </c>
      <c r="B5" s="84" t="s">
        <v>3088</v>
      </c>
      <c r="C5" s="84">
        <v>41</v>
      </c>
      <c r="D5" s="122">
        <v>0.008766247690815316</v>
      </c>
      <c r="E5" s="122">
        <v>1.1811104994302057</v>
      </c>
      <c r="F5" s="84" t="s">
        <v>4005</v>
      </c>
      <c r="G5" s="84" t="b">
        <v>0</v>
      </c>
      <c r="H5" s="84" t="b">
        <v>0</v>
      </c>
      <c r="I5" s="84" t="b">
        <v>0</v>
      </c>
      <c r="J5" s="84" t="b">
        <v>0</v>
      </c>
      <c r="K5" s="84" t="b">
        <v>0</v>
      </c>
      <c r="L5" s="84" t="b">
        <v>0</v>
      </c>
    </row>
    <row r="6" spans="1:12" ht="15">
      <c r="A6" s="84" t="s">
        <v>3126</v>
      </c>
      <c r="B6" s="84" t="s">
        <v>3127</v>
      </c>
      <c r="C6" s="84">
        <v>40</v>
      </c>
      <c r="D6" s="122">
        <v>0.0086483139766391</v>
      </c>
      <c r="E6" s="122">
        <v>2.0110415256389502</v>
      </c>
      <c r="F6" s="84" t="s">
        <v>4005</v>
      </c>
      <c r="G6" s="84" t="b">
        <v>1</v>
      </c>
      <c r="H6" s="84" t="b">
        <v>0</v>
      </c>
      <c r="I6" s="84" t="b">
        <v>0</v>
      </c>
      <c r="J6" s="84" t="b">
        <v>0</v>
      </c>
      <c r="K6" s="84" t="b">
        <v>0</v>
      </c>
      <c r="L6" s="84" t="b">
        <v>0</v>
      </c>
    </row>
    <row r="7" spans="1:12" ht="15">
      <c r="A7" s="84" t="s">
        <v>3127</v>
      </c>
      <c r="B7" s="84" t="s">
        <v>3088</v>
      </c>
      <c r="C7" s="84">
        <v>40</v>
      </c>
      <c r="D7" s="122">
        <v>0.0086483139766391</v>
      </c>
      <c r="E7" s="122">
        <v>1.2310844743920442</v>
      </c>
      <c r="F7" s="84" t="s">
        <v>4005</v>
      </c>
      <c r="G7" s="84" t="b">
        <v>0</v>
      </c>
      <c r="H7" s="84" t="b">
        <v>0</v>
      </c>
      <c r="I7" s="84" t="b">
        <v>0</v>
      </c>
      <c r="J7" s="84" t="b">
        <v>0</v>
      </c>
      <c r="K7" s="84" t="b">
        <v>0</v>
      </c>
      <c r="L7" s="84" t="b">
        <v>0</v>
      </c>
    </row>
    <row r="8" spans="1:12" ht="15">
      <c r="A8" s="84" t="s">
        <v>3117</v>
      </c>
      <c r="B8" s="84" t="s">
        <v>3125</v>
      </c>
      <c r="C8" s="84">
        <v>40</v>
      </c>
      <c r="D8" s="122">
        <v>0.0086483139766391</v>
      </c>
      <c r="E8" s="122">
        <v>1.5576276207368889</v>
      </c>
      <c r="F8" s="84" t="s">
        <v>4005</v>
      </c>
      <c r="G8" s="84" t="b">
        <v>0</v>
      </c>
      <c r="H8" s="84" t="b">
        <v>0</v>
      </c>
      <c r="I8" s="84" t="b">
        <v>0</v>
      </c>
      <c r="J8" s="84" t="b">
        <v>0</v>
      </c>
      <c r="K8" s="84" t="b">
        <v>0</v>
      </c>
      <c r="L8" s="84" t="b">
        <v>0</v>
      </c>
    </row>
    <row r="9" spans="1:12" ht="15">
      <c r="A9" s="84" t="s">
        <v>3117</v>
      </c>
      <c r="B9" s="84" t="s">
        <v>3126</v>
      </c>
      <c r="C9" s="84">
        <v>37</v>
      </c>
      <c r="D9" s="122">
        <v>0.008279698449995055</v>
      </c>
      <c r="E9" s="122">
        <v>1.60878014318427</v>
      </c>
      <c r="F9" s="84" t="s">
        <v>4005</v>
      </c>
      <c r="G9" s="84" t="b">
        <v>0</v>
      </c>
      <c r="H9" s="84" t="b">
        <v>0</v>
      </c>
      <c r="I9" s="84" t="b">
        <v>0</v>
      </c>
      <c r="J9" s="84" t="b">
        <v>1</v>
      </c>
      <c r="K9" s="84" t="b">
        <v>0</v>
      </c>
      <c r="L9" s="84" t="b">
        <v>0</v>
      </c>
    </row>
    <row r="10" spans="1:12" ht="15">
      <c r="A10" s="84" t="s">
        <v>3062</v>
      </c>
      <c r="B10" s="84" t="s">
        <v>3120</v>
      </c>
      <c r="C10" s="84">
        <v>36</v>
      </c>
      <c r="D10" s="122">
        <v>0.00815166980744732</v>
      </c>
      <c r="E10" s="122">
        <v>1.7119763247877153</v>
      </c>
      <c r="F10" s="84" t="s">
        <v>4005</v>
      </c>
      <c r="G10" s="84" t="b">
        <v>0</v>
      </c>
      <c r="H10" s="84" t="b">
        <v>0</v>
      </c>
      <c r="I10" s="84" t="b">
        <v>0</v>
      </c>
      <c r="J10" s="84" t="b">
        <v>0</v>
      </c>
      <c r="K10" s="84" t="b">
        <v>0</v>
      </c>
      <c r="L10" s="84" t="b">
        <v>0</v>
      </c>
    </row>
    <row r="11" spans="1:12" ht="15">
      <c r="A11" s="84" t="s">
        <v>3612</v>
      </c>
      <c r="B11" s="84" t="s">
        <v>3121</v>
      </c>
      <c r="C11" s="84">
        <v>29</v>
      </c>
      <c r="D11" s="122">
        <v>0.007175302065213814</v>
      </c>
      <c r="E11" s="122">
        <v>2.0003176602471773</v>
      </c>
      <c r="F11" s="84" t="s">
        <v>4005</v>
      </c>
      <c r="G11" s="84" t="b">
        <v>0</v>
      </c>
      <c r="H11" s="84" t="b">
        <v>0</v>
      </c>
      <c r="I11" s="84" t="b">
        <v>0</v>
      </c>
      <c r="J11" s="84" t="b">
        <v>0</v>
      </c>
      <c r="K11" s="84" t="b">
        <v>0</v>
      </c>
      <c r="L11" s="84" t="b">
        <v>0</v>
      </c>
    </row>
    <row r="12" spans="1:12" ht="15">
      <c r="A12" s="84" t="s">
        <v>3121</v>
      </c>
      <c r="B12" s="84" t="s">
        <v>3119</v>
      </c>
      <c r="C12" s="84">
        <v>29</v>
      </c>
      <c r="D12" s="122">
        <v>0.007175302065213814</v>
      </c>
      <c r="E12" s="122">
        <v>1.7854649035033507</v>
      </c>
      <c r="F12" s="84" t="s">
        <v>4005</v>
      </c>
      <c r="G12" s="84" t="b">
        <v>0</v>
      </c>
      <c r="H12" s="84" t="b">
        <v>0</v>
      </c>
      <c r="I12" s="84" t="b">
        <v>0</v>
      </c>
      <c r="J12" s="84" t="b">
        <v>0</v>
      </c>
      <c r="K12" s="84" t="b">
        <v>0</v>
      </c>
      <c r="L12" s="84" t="b">
        <v>0</v>
      </c>
    </row>
    <row r="13" spans="1:12" ht="15">
      <c r="A13" s="84" t="s">
        <v>3116</v>
      </c>
      <c r="B13" s="84" t="s">
        <v>3062</v>
      </c>
      <c r="C13" s="84">
        <v>28</v>
      </c>
      <c r="D13" s="122">
        <v>0.007023255384809823</v>
      </c>
      <c r="E13" s="122">
        <v>1.2238088345889773</v>
      </c>
      <c r="F13" s="84" t="s">
        <v>4005</v>
      </c>
      <c r="G13" s="84" t="b">
        <v>0</v>
      </c>
      <c r="H13" s="84" t="b">
        <v>0</v>
      </c>
      <c r="I13" s="84" t="b">
        <v>0</v>
      </c>
      <c r="J13" s="84" t="b">
        <v>0</v>
      </c>
      <c r="K13" s="84" t="b">
        <v>0</v>
      </c>
      <c r="L13" s="84" t="b">
        <v>0</v>
      </c>
    </row>
    <row r="14" spans="1:12" ht="15">
      <c r="A14" s="84" t="s">
        <v>3613</v>
      </c>
      <c r="B14" s="84" t="s">
        <v>3088</v>
      </c>
      <c r="C14" s="84">
        <v>26</v>
      </c>
      <c r="D14" s="122">
        <v>0.00670863089019891</v>
      </c>
      <c r="E14" s="122">
        <v>1.2310844743920442</v>
      </c>
      <c r="F14" s="84" t="s">
        <v>4005</v>
      </c>
      <c r="G14" s="84" t="b">
        <v>0</v>
      </c>
      <c r="H14" s="84" t="b">
        <v>0</v>
      </c>
      <c r="I14" s="84" t="b">
        <v>0</v>
      </c>
      <c r="J14" s="84" t="b">
        <v>0</v>
      </c>
      <c r="K14" s="84" t="b">
        <v>0</v>
      </c>
      <c r="L14" s="84" t="b">
        <v>0</v>
      </c>
    </row>
    <row r="15" spans="1:12" ht="15">
      <c r="A15" s="84" t="s">
        <v>3099</v>
      </c>
      <c r="B15" s="84" t="s">
        <v>3123</v>
      </c>
      <c r="C15" s="84">
        <v>26</v>
      </c>
      <c r="D15" s="122">
        <v>0.00670863089019891</v>
      </c>
      <c r="E15" s="122">
        <v>1.2239354326023801</v>
      </c>
      <c r="F15" s="84" t="s">
        <v>4005</v>
      </c>
      <c r="G15" s="84" t="b">
        <v>0</v>
      </c>
      <c r="H15" s="84" t="b">
        <v>0</v>
      </c>
      <c r="I15" s="84" t="b">
        <v>0</v>
      </c>
      <c r="J15" s="84" t="b">
        <v>0</v>
      </c>
      <c r="K15" s="84" t="b">
        <v>0</v>
      </c>
      <c r="L15" s="84" t="b">
        <v>0</v>
      </c>
    </row>
    <row r="16" spans="1:12" ht="15">
      <c r="A16" s="84" t="s">
        <v>3123</v>
      </c>
      <c r="B16" s="84" t="s">
        <v>3611</v>
      </c>
      <c r="C16" s="84">
        <v>26</v>
      </c>
      <c r="D16" s="122">
        <v>0.00670863089019891</v>
      </c>
      <c r="E16" s="122">
        <v>1.9666223858505374</v>
      </c>
      <c r="F16" s="84" t="s">
        <v>4005</v>
      </c>
      <c r="G16" s="84" t="b">
        <v>0</v>
      </c>
      <c r="H16" s="84" t="b">
        <v>0</v>
      </c>
      <c r="I16" s="84" t="b">
        <v>0</v>
      </c>
      <c r="J16" s="84" t="b">
        <v>0</v>
      </c>
      <c r="K16" s="84" t="b">
        <v>0</v>
      </c>
      <c r="L16" s="84" t="b">
        <v>0</v>
      </c>
    </row>
    <row r="17" spans="1:12" ht="15">
      <c r="A17" s="84" t="s">
        <v>3611</v>
      </c>
      <c r="B17" s="84" t="s">
        <v>3612</v>
      </c>
      <c r="C17" s="84">
        <v>26</v>
      </c>
      <c r="D17" s="122">
        <v>0.00670863089019891</v>
      </c>
      <c r="E17" s="122">
        <v>2.0605268887188686</v>
      </c>
      <c r="F17" s="84" t="s">
        <v>4005</v>
      </c>
      <c r="G17" s="84" t="b">
        <v>0</v>
      </c>
      <c r="H17" s="84" t="b">
        <v>0</v>
      </c>
      <c r="I17" s="84" t="b">
        <v>0</v>
      </c>
      <c r="J17" s="84" t="b">
        <v>0</v>
      </c>
      <c r="K17" s="84" t="b">
        <v>0</v>
      </c>
      <c r="L17" s="84" t="b">
        <v>0</v>
      </c>
    </row>
    <row r="18" spans="1:12" ht="15">
      <c r="A18" s="84" t="s">
        <v>3119</v>
      </c>
      <c r="B18" s="84" t="s">
        <v>3116</v>
      </c>
      <c r="C18" s="84">
        <v>25</v>
      </c>
      <c r="D18" s="122">
        <v>0.006545786214478142</v>
      </c>
      <c r="E18" s="122">
        <v>0.9202898359940472</v>
      </c>
      <c r="F18" s="84" t="s">
        <v>4005</v>
      </c>
      <c r="G18" s="84" t="b">
        <v>0</v>
      </c>
      <c r="H18" s="84" t="b">
        <v>0</v>
      </c>
      <c r="I18" s="84" t="b">
        <v>0</v>
      </c>
      <c r="J18" s="84" t="b">
        <v>0</v>
      </c>
      <c r="K18" s="84" t="b">
        <v>0</v>
      </c>
      <c r="L18" s="84" t="b">
        <v>0</v>
      </c>
    </row>
    <row r="19" spans="1:12" ht="15">
      <c r="A19" s="84" t="s">
        <v>3099</v>
      </c>
      <c r="B19" s="84" t="s">
        <v>3102</v>
      </c>
      <c r="C19" s="84">
        <v>22</v>
      </c>
      <c r="D19" s="122">
        <v>0.006033287222494965</v>
      </c>
      <c r="E19" s="122">
        <v>0.8033582071135636</v>
      </c>
      <c r="F19" s="84" t="s">
        <v>4005</v>
      </c>
      <c r="G19" s="84" t="b">
        <v>0</v>
      </c>
      <c r="H19" s="84" t="b">
        <v>0</v>
      </c>
      <c r="I19" s="84" t="b">
        <v>0</v>
      </c>
      <c r="J19" s="84" t="b">
        <v>0</v>
      </c>
      <c r="K19" s="84" t="b">
        <v>0</v>
      </c>
      <c r="L19" s="84" t="b">
        <v>0</v>
      </c>
    </row>
    <row r="20" spans="1:12" ht="15">
      <c r="A20" s="84" t="s">
        <v>354</v>
      </c>
      <c r="B20" s="84" t="s">
        <v>3613</v>
      </c>
      <c r="C20" s="84">
        <v>20</v>
      </c>
      <c r="D20" s="122">
        <v>0.0056698431557937615</v>
      </c>
      <c r="E20" s="122">
        <v>1.2794527604522115</v>
      </c>
      <c r="F20" s="84" t="s">
        <v>4005</v>
      </c>
      <c r="G20" s="84" t="b">
        <v>0</v>
      </c>
      <c r="H20" s="84" t="b">
        <v>0</v>
      </c>
      <c r="I20" s="84" t="b">
        <v>0</v>
      </c>
      <c r="J20" s="84" t="b">
        <v>0</v>
      </c>
      <c r="K20" s="84" t="b">
        <v>0</v>
      </c>
      <c r="L20" s="84" t="b">
        <v>0</v>
      </c>
    </row>
    <row r="21" spans="1:12" ht="15">
      <c r="A21" s="84" t="s">
        <v>3119</v>
      </c>
      <c r="B21" s="84" t="s">
        <v>3616</v>
      </c>
      <c r="C21" s="84">
        <v>20</v>
      </c>
      <c r="D21" s="122">
        <v>0.0056698431557937615</v>
      </c>
      <c r="E21" s="122">
        <v>1.8970981733321135</v>
      </c>
      <c r="F21" s="84" t="s">
        <v>4005</v>
      </c>
      <c r="G21" s="84" t="b">
        <v>0</v>
      </c>
      <c r="H21" s="84" t="b">
        <v>0</v>
      </c>
      <c r="I21" s="84" t="b">
        <v>0</v>
      </c>
      <c r="J21" s="84" t="b">
        <v>0</v>
      </c>
      <c r="K21" s="84" t="b">
        <v>0</v>
      </c>
      <c r="L21" s="84" t="b">
        <v>0</v>
      </c>
    </row>
    <row r="22" spans="1:12" ht="15">
      <c r="A22" s="84" t="s">
        <v>354</v>
      </c>
      <c r="B22" s="84" t="s">
        <v>3618</v>
      </c>
      <c r="C22" s="84">
        <v>17</v>
      </c>
      <c r="D22" s="122">
        <v>0.005087555833711472</v>
      </c>
      <c r="E22" s="122">
        <v>1.3208454456104366</v>
      </c>
      <c r="F22" s="84" t="s">
        <v>4005</v>
      </c>
      <c r="G22" s="84" t="b">
        <v>0</v>
      </c>
      <c r="H22" s="84" t="b">
        <v>0</v>
      </c>
      <c r="I22" s="84" t="b">
        <v>0</v>
      </c>
      <c r="J22" s="84" t="b">
        <v>0</v>
      </c>
      <c r="K22" s="84" t="b">
        <v>0</v>
      </c>
      <c r="L22" s="84" t="b">
        <v>0</v>
      </c>
    </row>
    <row r="23" spans="1:12" ht="15">
      <c r="A23" s="84" t="s">
        <v>3099</v>
      </c>
      <c r="B23" s="84" t="s">
        <v>3617</v>
      </c>
      <c r="C23" s="84">
        <v>16</v>
      </c>
      <c r="D23" s="122">
        <v>0.004882445872004009</v>
      </c>
      <c r="E23" s="122">
        <v>1.2561201159737814</v>
      </c>
      <c r="F23" s="84" t="s">
        <v>4005</v>
      </c>
      <c r="G23" s="84" t="b">
        <v>0</v>
      </c>
      <c r="H23" s="84" t="b">
        <v>0</v>
      </c>
      <c r="I23" s="84" t="b">
        <v>0</v>
      </c>
      <c r="J23" s="84" t="b">
        <v>0</v>
      </c>
      <c r="K23" s="84" t="b">
        <v>0</v>
      </c>
      <c r="L23" s="84" t="b">
        <v>0</v>
      </c>
    </row>
    <row r="24" spans="1:12" ht="15">
      <c r="A24" s="84" t="s">
        <v>3617</v>
      </c>
      <c r="B24" s="84" t="s">
        <v>3117</v>
      </c>
      <c r="C24" s="84">
        <v>16</v>
      </c>
      <c r="D24" s="122">
        <v>0.004882445872004009</v>
      </c>
      <c r="E24" s="122">
        <v>1.4991581646600758</v>
      </c>
      <c r="F24" s="84" t="s">
        <v>4005</v>
      </c>
      <c r="G24" s="84" t="b">
        <v>0</v>
      </c>
      <c r="H24" s="84" t="b">
        <v>0</v>
      </c>
      <c r="I24" s="84" t="b">
        <v>0</v>
      </c>
      <c r="J24" s="84" t="b">
        <v>0</v>
      </c>
      <c r="K24" s="84" t="b">
        <v>0</v>
      </c>
      <c r="L24" s="84" t="b">
        <v>0</v>
      </c>
    </row>
    <row r="25" spans="1:12" ht="15">
      <c r="A25" s="84" t="s">
        <v>3088</v>
      </c>
      <c r="B25" s="84" t="s">
        <v>3131</v>
      </c>
      <c r="C25" s="84">
        <v>15</v>
      </c>
      <c r="D25" s="122">
        <v>0.0046712650331672935</v>
      </c>
      <c r="E25" s="122">
        <v>0.9600177021055062</v>
      </c>
      <c r="F25" s="84" t="s">
        <v>4005</v>
      </c>
      <c r="G25" s="84" t="b">
        <v>0</v>
      </c>
      <c r="H25" s="84" t="b">
        <v>0</v>
      </c>
      <c r="I25" s="84" t="b">
        <v>0</v>
      </c>
      <c r="J25" s="84" t="b">
        <v>0</v>
      </c>
      <c r="K25" s="84" t="b">
        <v>0</v>
      </c>
      <c r="L25" s="84" t="b">
        <v>0</v>
      </c>
    </row>
    <row r="26" spans="1:12" ht="15">
      <c r="A26" s="84" t="s">
        <v>3625</v>
      </c>
      <c r="B26" s="84" t="s">
        <v>3626</v>
      </c>
      <c r="C26" s="84">
        <v>14</v>
      </c>
      <c r="D26" s="122">
        <v>0.00445360800963686</v>
      </c>
      <c r="E26" s="122">
        <v>2.4669734812886746</v>
      </c>
      <c r="F26" s="84" t="s">
        <v>4005</v>
      </c>
      <c r="G26" s="84" t="b">
        <v>0</v>
      </c>
      <c r="H26" s="84" t="b">
        <v>0</v>
      </c>
      <c r="I26" s="84" t="b">
        <v>0</v>
      </c>
      <c r="J26" s="84" t="b">
        <v>0</v>
      </c>
      <c r="K26" s="84" t="b">
        <v>0</v>
      </c>
      <c r="L26" s="84" t="b">
        <v>0</v>
      </c>
    </row>
    <row r="27" spans="1:12" ht="15">
      <c r="A27" s="84" t="s">
        <v>3626</v>
      </c>
      <c r="B27" s="84" t="s">
        <v>3099</v>
      </c>
      <c r="C27" s="84">
        <v>14</v>
      </c>
      <c r="D27" s="122">
        <v>0.00445360800963686</v>
      </c>
      <c r="E27" s="122">
        <v>1.2420336546951765</v>
      </c>
      <c r="F27" s="84" t="s">
        <v>4005</v>
      </c>
      <c r="G27" s="84" t="b">
        <v>0</v>
      </c>
      <c r="H27" s="84" t="b">
        <v>0</v>
      </c>
      <c r="I27" s="84" t="b">
        <v>0</v>
      </c>
      <c r="J27" s="84" t="b">
        <v>0</v>
      </c>
      <c r="K27" s="84" t="b">
        <v>0</v>
      </c>
      <c r="L27" s="84" t="b">
        <v>0</v>
      </c>
    </row>
    <row r="28" spans="1:12" ht="15">
      <c r="A28" s="84" t="s">
        <v>354</v>
      </c>
      <c r="B28" s="84" t="s">
        <v>3130</v>
      </c>
      <c r="C28" s="84">
        <v>14</v>
      </c>
      <c r="D28" s="122">
        <v>0.00445360800963686</v>
      </c>
      <c r="E28" s="122">
        <v>1.3208454456104366</v>
      </c>
      <c r="F28" s="84" t="s">
        <v>4005</v>
      </c>
      <c r="G28" s="84" t="b">
        <v>0</v>
      </c>
      <c r="H28" s="84" t="b">
        <v>0</v>
      </c>
      <c r="I28" s="84" t="b">
        <v>0</v>
      </c>
      <c r="J28" s="84" t="b">
        <v>0</v>
      </c>
      <c r="K28" s="84" t="b">
        <v>0</v>
      </c>
      <c r="L28" s="84" t="b">
        <v>0</v>
      </c>
    </row>
    <row r="29" spans="1:12" ht="15">
      <c r="A29" s="84" t="s">
        <v>354</v>
      </c>
      <c r="B29" s="84" t="s">
        <v>3149</v>
      </c>
      <c r="C29" s="84">
        <v>14</v>
      </c>
      <c r="D29" s="122">
        <v>0.00445360800963686</v>
      </c>
      <c r="E29" s="122">
        <v>1.3208454456104366</v>
      </c>
      <c r="F29" s="84" t="s">
        <v>4005</v>
      </c>
      <c r="G29" s="84" t="b">
        <v>0</v>
      </c>
      <c r="H29" s="84" t="b">
        <v>0</v>
      </c>
      <c r="I29" s="84" t="b">
        <v>0</v>
      </c>
      <c r="J29" s="84" t="b">
        <v>0</v>
      </c>
      <c r="K29" s="84" t="b">
        <v>0</v>
      </c>
      <c r="L29" s="84" t="b">
        <v>0</v>
      </c>
    </row>
    <row r="30" spans="1:12" ht="15">
      <c r="A30" s="84" t="s">
        <v>354</v>
      </c>
      <c r="B30" s="84" t="s">
        <v>3133</v>
      </c>
      <c r="C30" s="84">
        <v>14</v>
      </c>
      <c r="D30" s="122">
        <v>0.00445360800963686</v>
      </c>
      <c r="E30" s="122">
        <v>1.2365245599104007</v>
      </c>
      <c r="F30" s="84" t="s">
        <v>4005</v>
      </c>
      <c r="G30" s="84" t="b">
        <v>0</v>
      </c>
      <c r="H30" s="84" t="b">
        <v>0</v>
      </c>
      <c r="I30" s="84" t="b">
        <v>0</v>
      </c>
      <c r="J30" s="84" t="b">
        <v>0</v>
      </c>
      <c r="K30" s="84" t="b">
        <v>0</v>
      </c>
      <c r="L30" s="84" t="b">
        <v>0</v>
      </c>
    </row>
    <row r="31" spans="1:12" ht="15">
      <c r="A31" s="84" t="s">
        <v>3099</v>
      </c>
      <c r="B31" s="84" t="s">
        <v>3151</v>
      </c>
      <c r="C31" s="84">
        <v>13</v>
      </c>
      <c r="D31" s="122">
        <v>0.004229011453957693</v>
      </c>
      <c r="E31" s="122">
        <v>1.0520001333178566</v>
      </c>
      <c r="F31" s="84" t="s">
        <v>4005</v>
      </c>
      <c r="G31" s="84" t="b">
        <v>0</v>
      </c>
      <c r="H31" s="84" t="b">
        <v>0</v>
      </c>
      <c r="I31" s="84" t="b">
        <v>0</v>
      </c>
      <c r="J31" s="84" t="b">
        <v>0</v>
      </c>
      <c r="K31" s="84" t="b">
        <v>0</v>
      </c>
      <c r="L31" s="84" t="b">
        <v>0</v>
      </c>
    </row>
    <row r="32" spans="1:12" ht="15">
      <c r="A32" s="84" t="s">
        <v>3122</v>
      </c>
      <c r="B32" s="84" t="s">
        <v>3089</v>
      </c>
      <c r="C32" s="84">
        <v>13</v>
      </c>
      <c r="D32" s="122">
        <v>0.004229011453957693</v>
      </c>
      <c r="E32" s="122">
        <v>1.37951970927506</v>
      </c>
      <c r="F32" s="84" t="s">
        <v>4005</v>
      </c>
      <c r="G32" s="84" t="b">
        <v>0</v>
      </c>
      <c r="H32" s="84" t="b">
        <v>0</v>
      </c>
      <c r="I32" s="84" t="b">
        <v>0</v>
      </c>
      <c r="J32" s="84" t="b">
        <v>0</v>
      </c>
      <c r="K32" s="84" t="b">
        <v>0</v>
      </c>
      <c r="L32" s="84" t="b">
        <v>0</v>
      </c>
    </row>
    <row r="33" spans="1:12" ht="15">
      <c r="A33" s="84" t="s">
        <v>3089</v>
      </c>
      <c r="B33" s="84" t="s">
        <v>3625</v>
      </c>
      <c r="C33" s="84">
        <v>13</v>
      </c>
      <c r="D33" s="122">
        <v>0.004229011453957693</v>
      </c>
      <c r="E33" s="122">
        <v>1.957667543197611</v>
      </c>
      <c r="F33" s="84" t="s">
        <v>4005</v>
      </c>
      <c r="G33" s="84" t="b">
        <v>0</v>
      </c>
      <c r="H33" s="84" t="b">
        <v>0</v>
      </c>
      <c r="I33" s="84" t="b">
        <v>0</v>
      </c>
      <c r="J33" s="84" t="b">
        <v>0</v>
      </c>
      <c r="K33" s="84" t="b">
        <v>0</v>
      </c>
      <c r="L33" s="84" t="b">
        <v>0</v>
      </c>
    </row>
    <row r="34" spans="1:12" ht="15">
      <c r="A34" s="84" t="s">
        <v>354</v>
      </c>
      <c r="B34" s="84" t="s">
        <v>3620</v>
      </c>
      <c r="C34" s="84">
        <v>13</v>
      </c>
      <c r="D34" s="122">
        <v>0.004229011453957693</v>
      </c>
      <c r="E34" s="122">
        <v>1.3208454456104366</v>
      </c>
      <c r="F34" s="84" t="s">
        <v>4005</v>
      </c>
      <c r="G34" s="84" t="b">
        <v>0</v>
      </c>
      <c r="H34" s="84" t="b">
        <v>0</v>
      </c>
      <c r="I34" s="84" t="b">
        <v>0</v>
      </c>
      <c r="J34" s="84" t="b">
        <v>0</v>
      </c>
      <c r="K34" s="84" t="b">
        <v>0</v>
      </c>
      <c r="L34" s="84" t="b">
        <v>0</v>
      </c>
    </row>
    <row r="35" spans="1:12" ht="15">
      <c r="A35" s="84" t="s">
        <v>3120</v>
      </c>
      <c r="B35" s="84" t="s">
        <v>3614</v>
      </c>
      <c r="C35" s="84">
        <v>12</v>
      </c>
      <c r="D35" s="122">
        <v>0.003996940537060584</v>
      </c>
      <c r="E35" s="122">
        <v>1.552403676613301</v>
      </c>
      <c r="F35" s="84" t="s">
        <v>4005</v>
      </c>
      <c r="G35" s="84" t="b">
        <v>0</v>
      </c>
      <c r="H35" s="84" t="b">
        <v>0</v>
      </c>
      <c r="I35" s="84" t="b">
        <v>0</v>
      </c>
      <c r="J35" s="84" t="b">
        <v>0</v>
      </c>
      <c r="K35" s="84" t="b">
        <v>0</v>
      </c>
      <c r="L35" s="84" t="b">
        <v>0</v>
      </c>
    </row>
    <row r="36" spans="1:12" ht="15">
      <c r="A36" s="84" t="s">
        <v>3089</v>
      </c>
      <c r="B36" s="84" t="s">
        <v>3116</v>
      </c>
      <c r="C36" s="84">
        <v>12</v>
      </c>
      <c r="D36" s="122">
        <v>0.003996940537060584</v>
      </c>
      <c r="E36" s="122">
        <v>0.6942851266065332</v>
      </c>
      <c r="F36" s="84" t="s">
        <v>4005</v>
      </c>
      <c r="G36" s="84" t="b">
        <v>0</v>
      </c>
      <c r="H36" s="84" t="b">
        <v>0</v>
      </c>
      <c r="I36" s="84" t="b">
        <v>0</v>
      </c>
      <c r="J36" s="84" t="b">
        <v>0</v>
      </c>
      <c r="K36" s="84" t="b">
        <v>0</v>
      </c>
      <c r="L36" s="84" t="b">
        <v>0</v>
      </c>
    </row>
    <row r="37" spans="1:12" ht="15">
      <c r="A37" s="84" t="s">
        <v>3133</v>
      </c>
      <c r="B37" s="84" t="s">
        <v>3088</v>
      </c>
      <c r="C37" s="84">
        <v>12</v>
      </c>
      <c r="D37" s="122">
        <v>0.003996940537060584</v>
      </c>
      <c r="E37" s="122">
        <v>0.9880464257057497</v>
      </c>
      <c r="F37" s="84" t="s">
        <v>4005</v>
      </c>
      <c r="G37" s="84" t="b">
        <v>0</v>
      </c>
      <c r="H37" s="84" t="b">
        <v>0</v>
      </c>
      <c r="I37" s="84" t="b">
        <v>0</v>
      </c>
      <c r="J37" s="84" t="b">
        <v>0</v>
      </c>
      <c r="K37" s="84" t="b">
        <v>0</v>
      </c>
      <c r="L37" s="84" t="b">
        <v>0</v>
      </c>
    </row>
    <row r="38" spans="1:12" ht="15">
      <c r="A38" s="84" t="s">
        <v>3062</v>
      </c>
      <c r="B38" s="84" t="s">
        <v>3139</v>
      </c>
      <c r="C38" s="84">
        <v>11</v>
      </c>
      <c r="D38" s="122">
        <v>0.0037567710033582988</v>
      </c>
      <c r="E38" s="122">
        <v>1.8684529918825834</v>
      </c>
      <c r="F38" s="84" t="s">
        <v>4005</v>
      </c>
      <c r="G38" s="84" t="b">
        <v>0</v>
      </c>
      <c r="H38" s="84" t="b">
        <v>0</v>
      </c>
      <c r="I38" s="84" t="b">
        <v>0</v>
      </c>
      <c r="J38" s="84" t="b">
        <v>0</v>
      </c>
      <c r="K38" s="84" t="b">
        <v>0</v>
      </c>
      <c r="L38" s="84" t="b">
        <v>0</v>
      </c>
    </row>
    <row r="39" spans="1:12" ht="15">
      <c r="A39" s="84" t="s">
        <v>3623</v>
      </c>
      <c r="B39" s="84" t="s">
        <v>3638</v>
      </c>
      <c r="C39" s="84">
        <v>11</v>
      </c>
      <c r="D39" s="122">
        <v>0.0037567710033582988</v>
      </c>
      <c r="E39" s="122">
        <v>2.4370102579112314</v>
      </c>
      <c r="F39" s="84" t="s">
        <v>4005</v>
      </c>
      <c r="G39" s="84" t="b">
        <v>0</v>
      </c>
      <c r="H39" s="84" t="b">
        <v>0</v>
      </c>
      <c r="I39" s="84" t="b">
        <v>0</v>
      </c>
      <c r="J39" s="84" t="b">
        <v>0</v>
      </c>
      <c r="K39" s="84" t="b">
        <v>1</v>
      </c>
      <c r="L39" s="84" t="b">
        <v>0</v>
      </c>
    </row>
    <row r="40" spans="1:12" ht="15">
      <c r="A40" s="84" t="s">
        <v>3638</v>
      </c>
      <c r="B40" s="84" t="s">
        <v>3088</v>
      </c>
      <c r="C40" s="84">
        <v>11</v>
      </c>
      <c r="D40" s="122">
        <v>0.0037567710033582988</v>
      </c>
      <c r="E40" s="122">
        <v>1.2310844743920442</v>
      </c>
      <c r="F40" s="84" t="s">
        <v>4005</v>
      </c>
      <c r="G40" s="84" t="b">
        <v>0</v>
      </c>
      <c r="H40" s="84" t="b">
        <v>1</v>
      </c>
      <c r="I40" s="84" t="b">
        <v>0</v>
      </c>
      <c r="J40" s="84" t="b">
        <v>0</v>
      </c>
      <c r="K40" s="84" t="b">
        <v>0</v>
      </c>
      <c r="L40" s="84" t="b">
        <v>0</v>
      </c>
    </row>
    <row r="41" spans="1:12" ht="15">
      <c r="A41" s="84" t="s">
        <v>3630</v>
      </c>
      <c r="B41" s="84" t="s">
        <v>3120</v>
      </c>
      <c r="C41" s="84">
        <v>11</v>
      </c>
      <c r="D41" s="122">
        <v>0.0037567710033582988</v>
      </c>
      <c r="E41" s="122">
        <v>1.755221014807534</v>
      </c>
      <c r="F41" s="84" t="s">
        <v>4005</v>
      </c>
      <c r="G41" s="84" t="b">
        <v>0</v>
      </c>
      <c r="H41" s="84" t="b">
        <v>0</v>
      </c>
      <c r="I41" s="84" t="b">
        <v>0</v>
      </c>
      <c r="J41" s="84" t="b">
        <v>0</v>
      </c>
      <c r="K41" s="84" t="b">
        <v>0</v>
      </c>
      <c r="L41" s="84" t="b">
        <v>0</v>
      </c>
    </row>
    <row r="42" spans="1:12" ht="15">
      <c r="A42" s="84" t="s">
        <v>3120</v>
      </c>
      <c r="B42" s="84" t="s">
        <v>3632</v>
      </c>
      <c r="C42" s="84">
        <v>11</v>
      </c>
      <c r="D42" s="122">
        <v>0.0037567710033582988</v>
      </c>
      <c r="E42" s="122">
        <v>1.7971617056938691</v>
      </c>
      <c r="F42" s="84" t="s">
        <v>4005</v>
      </c>
      <c r="G42" s="84" t="b">
        <v>0</v>
      </c>
      <c r="H42" s="84" t="b">
        <v>0</v>
      </c>
      <c r="I42" s="84" t="b">
        <v>0</v>
      </c>
      <c r="J42" s="84" t="b">
        <v>0</v>
      </c>
      <c r="K42" s="84" t="b">
        <v>0</v>
      </c>
      <c r="L42" s="84" t="b">
        <v>0</v>
      </c>
    </row>
    <row r="43" spans="1:12" ht="15">
      <c r="A43" s="84" t="s">
        <v>3632</v>
      </c>
      <c r="B43" s="84" t="s">
        <v>3102</v>
      </c>
      <c r="C43" s="84">
        <v>11</v>
      </c>
      <c r="D43" s="122">
        <v>0.0037567710033582988</v>
      </c>
      <c r="E43" s="122">
        <v>1.6832183533870324</v>
      </c>
      <c r="F43" s="84" t="s">
        <v>4005</v>
      </c>
      <c r="G43" s="84" t="b">
        <v>0</v>
      </c>
      <c r="H43" s="84" t="b">
        <v>0</v>
      </c>
      <c r="I43" s="84" t="b">
        <v>0</v>
      </c>
      <c r="J43" s="84" t="b">
        <v>0</v>
      </c>
      <c r="K43" s="84" t="b">
        <v>0</v>
      </c>
      <c r="L43" s="84" t="b">
        <v>0</v>
      </c>
    </row>
    <row r="44" spans="1:12" ht="15">
      <c r="A44" s="84" t="s">
        <v>3099</v>
      </c>
      <c r="B44" s="84" t="s">
        <v>3640</v>
      </c>
      <c r="C44" s="84">
        <v>11</v>
      </c>
      <c r="D44" s="122">
        <v>0.0037567710033582988</v>
      </c>
      <c r="E44" s="122">
        <v>1.3530301289818378</v>
      </c>
      <c r="F44" s="84" t="s">
        <v>4005</v>
      </c>
      <c r="G44" s="84" t="b">
        <v>0</v>
      </c>
      <c r="H44" s="84" t="b">
        <v>0</v>
      </c>
      <c r="I44" s="84" t="b">
        <v>0</v>
      </c>
      <c r="J44" s="84" t="b">
        <v>0</v>
      </c>
      <c r="K44" s="84" t="b">
        <v>0</v>
      </c>
      <c r="L44" s="84" t="b">
        <v>0</v>
      </c>
    </row>
    <row r="45" spans="1:12" ht="15">
      <c r="A45" s="84" t="s">
        <v>3640</v>
      </c>
      <c r="B45" s="84" t="s">
        <v>3627</v>
      </c>
      <c r="C45" s="84">
        <v>11</v>
      </c>
      <c r="D45" s="122">
        <v>0.0037567710033582988</v>
      </c>
      <c r="E45" s="122">
        <v>2.4669734812886746</v>
      </c>
      <c r="F45" s="84" t="s">
        <v>4005</v>
      </c>
      <c r="G45" s="84" t="b">
        <v>0</v>
      </c>
      <c r="H45" s="84" t="b">
        <v>0</v>
      </c>
      <c r="I45" s="84" t="b">
        <v>0</v>
      </c>
      <c r="J45" s="84" t="b">
        <v>0</v>
      </c>
      <c r="K45" s="84" t="b">
        <v>0</v>
      </c>
      <c r="L45" s="84" t="b">
        <v>0</v>
      </c>
    </row>
    <row r="46" spans="1:12" ht="15">
      <c r="A46" s="84" t="s">
        <v>3627</v>
      </c>
      <c r="B46" s="84" t="s">
        <v>3631</v>
      </c>
      <c r="C46" s="84">
        <v>11</v>
      </c>
      <c r="D46" s="122">
        <v>0.0037567710033582988</v>
      </c>
      <c r="E46" s="122">
        <v>2.394422814140063</v>
      </c>
      <c r="F46" s="84" t="s">
        <v>4005</v>
      </c>
      <c r="G46" s="84" t="b">
        <v>0</v>
      </c>
      <c r="H46" s="84" t="b">
        <v>0</v>
      </c>
      <c r="I46" s="84" t="b">
        <v>0</v>
      </c>
      <c r="J46" s="84" t="b">
        <v>0</v>
      </c>
      <c r="K46" s="84" t="b">
        <v>0</v>
      </c>
      <c r="L46" s="84" t="b">
        <v>0</v>
      </c>
    </row>
    <row r="47" spans="1:12" ht="15">
      <c r="A47" s="84" t="s">
        <v>3631</v>
      </c>
      <c r="B47" s="84" t="s">
        <v>3641</v>
      </c>
      <c r="C47" s="84">
        <v>11</v>
      </c>
      <c r="D47" s="122">
        <v>0.0037567710033582988</v>
      </c>
      <c r="E47" s="122">
        <v>2.499158164660076</v>
      </c>
      <c r="F47" s="84" t="s">
        <v>4005</v>
      </c>
      <c r="G47" s="84" t="b">
        <v>0</v>
      </c>
      <c r="H47" s="84" t="b">
        <v>0</v>
      </c>
      <c r="I47" s="84" t="b">
        <v>0</v>
      </c>
      <c r="J47" s="84" t="b">
        <v>0</v>
      </c>
      <c r="K47" s="84" t="b">
        <v>0</v>
      </c>
      <c r="L47" s="84" t="b">
        <v>0</v>
      </c>
    </row>
    <row r="48" spans="1:12" ht="15">
      <c r="A48" s="84" t="s">
        <v>3641</v>
      </c>
      <c r="B48" s="84" t="s">
        <v>3633</v>
      </c>
      <c r="C48" s="84">
        <v>11</v>
      </c>
      <c r="D48" s="122">
        <v>0.0037567710033582988</v>
      </c>
      <c r="E48" s="122">
        <v>2.571708831808688</v>
      </c>
      <c r="F48" s="84" t="s">
        <v>4005</v>
      </c>
      <c r="G48" s="84" t="b">
        <v>0</v>
      </c>
      <c r="H48" s="84" t="b">
        <v>0</v>
      </c>
      <c r="I48" s="84" t="b">
        <v>0</v>
      </c>
      <c r="J48" s="84" t="b">
        <v>0</v>
      </c>
      <c r="K48" s="84" t="b">
        <v>0</v>
      </c>
      <c r="L48" s="84" t="b">
        <v>0</v>
      </c>
    </row>
    <row r="49" spans="1:12" ht="15">
      <c r="A49" s="84" t="s">
        <v>3643</v>
      </c>
      <c r="B49" s="84" t="s">
        <v>3088</v>
      </c>
      <c r="C49" s="84">
        <v>10</v>
      </c>
      <c r="D49" s="122">
        <v>0.0035077646616339868</v>
      </c>
      <c r="E49" s="122">
        <v>1.2310844743920442</v>
      </c>
      <c r="F49" s="84" t="s">
        <v>4005</v>
      </c>
      <c r="G49" s="84" t="b">
        <v>0</v>
      </c>
      <c r="H49" s="84" t="b">
        <v>0</v>
      </c>
      <c r="I49" s="84" t="b">
        <v>0</v>
      </c>
      <c r="J49" s="84" t="b">
        <v>0</v>
      </c>
      <c r="K49" s="84" t="b">
        <v>0</v>
      </c>
      <c r="L49" s="84" t="b">
        <v>0</v>
      </c>
    </row>
    <row r="50" spans="1:12" ht="15">
      <c r="A50" s="84" t="s">
        <v>3646</v>
      </c>
      <c r="B50" s="84" t="s">
        <v>3623</v>
      </c>
      <c r="C50" s="84">
        <v>10</v>
      </c>
      <c r="D50" s="122">
        <v>0.0035077646616339868</v>
      </c>
      <c r="E50" s="122">
        <v>2.4370102579112314</v>
      </c>
      <c r="F50" s="84" t="s">
        <v>4005</v>
      </c>
      <c r="G50" s="84" t="b">
        <v>0</v>
      </c>
      <c r="H50" s="84" t="b">
        <v>0</v>
      </c>
      <c r="I50" s="84" t="b">
        <v>0</v>
      </c>
      <c r="J50" s="84" t="b">
        <v>0</v>
      </c>
      <c r="K50" s="84" t="b">
        <v>0</v>
      </c>
      <c r="L50" s="84" t="b">
        <v>0</v>
      </c>
    </row>
    <row r="51" spans="1:12" ht="15">
      <c r="A51" s="84" t="s">
        <v>3131</v>
      </c>
      <c r="B51" s="84" t="s">
        <v>3102</v>
      </c>
      <c r="C51" s="84">
        <v>10</v>
      </c>
      <c r="D51" s="122">
        <v>0.0035077646616339868</v>
      </c>
      <c r="E51" s="122">
        <v>1.273848882934213</v>
      </c>
      <c r="F51" s="84" t="s">
        <v>4005</v>
      </c>
      <c r="G51" s="84" t="b">
        <v>0</v>
      </c>
      <c r="H51" s="84" t="b">
        <v>0</v>
      </c>
      <c r="I51" s="84" t="b">
        <v>0</v>
      </c>
      <c r="J51" s="84" t="b">
        <v>0</v>
      </c>
      <c r="K51" s="84" t="b">
        <v>0</v>
      </c>
      <c r="L51" s="84" t="b">
        <v>0</v>
      </c>
    </row>
    <row r="52" spans="1:12" ht="15">
      <c r="A52" s="84" t="s">
        <v>3122</v>
      </c>
      <c r="B52" s="84" t="s">
        <v>3639</v>
      </c>
      <c r="C52" s="84">
        <v>10</v>
      </c>
      <c r="D52" s="122">
        <v>0.0035077646616339868</v>
      </c>
      <c r="E52" s="122">
        <v>1.8474329622078984</v>
      </c>
      <c r="F52" s="84" t="s">
        <v>4005</v>
      </c>
      <c r="G52" s="84" t="b">
        <v>0</v>
      </c>
      <c r="H52" s="84" t="b">
        <v>0</v>
      </c>
      <c r="I52" s="84" t="b">
        <v>0</v>
      </c>
      <c r="J52" s="84" t="b">
        <v>0</v>
      </c>
      <c r="K52" s="84" t="b">
        <v>0</v>
      </c>
      <c r="L52" s="84" t="b">
        <v>0</v>
      </c>
    </row>
    <row r="53" spans="1:12" ht="15">
      <c r="A53" s="84" t="s">
        <v>3639</v>
      </c>
      <c r="B53" s="84" t="s">
        <v>3099</v>
      </c>
      <c r="C53" s="84">
        <v>10</v>
      </c>
      <c r="D53" s="122">
        <v>0.0035077646616339868</v>
      </c>
      <c r="E53" s="122">
        <v>1.2006409695369513</v>
      </c>
      <c r="F53" s="84" t="s">
        <v>4005</v>
      </c>
      <c r="G53" s="84" t="b">
        <v>0</v>
      </c>
      <c r="H53" s="84" t="b">
        <v>0</v>
      </c>
      <c r="I53" s="84" t="b">
        <v>0</v>
      </c>
      <c r="J53" s="84" t="b">
        <v>0</v>
      </c>
      <c r="K53" s="84" t="b">
        <v>0</v>
      </c>
      <c r="L53" s="84" t="b">
        <v>0</v>
      </c>
    </row>
    <row r="54" spans="1:12" ht="15">
      <c r="A54" s="84" t="s">
        <v>3099</v>
      </c>
      <c r="B54" s="84" t="s">
        <v>3647</v>
      </c>
      <c r="C54" s="84">
        <v>10</v>
      </c>
      <c r="D54" s="122">
        <v>0.0035077646616339868</v>
      </c>
      <c r="E54" s="122">
        <v>1.3530301289818378</v>
      </c>
      <c r="F54" s="84" t="s">
        <v>4005</v>
      </c>
      <c r="G54" s="84" t="b">
        <v>0</v>
      </c>
      <c r="H54" s="84" t="b">
        <v>0</v>
      </c>
      <c r="I54" s="84" t="b">
        <v>0</v>
      </c>
      <c r="J54" s="84" t="b">
        <v>0</v>
      </c>
      <c r="K54" s="84" t="b">
        <v>0</v>
      </c>
      <c r="L54" s="84" t="b">
        <v>0</v>
      </c>
    </row>
    <row r="55" spans="1:12" ht="15">
      <c r="A55" s="84" t="s">
        <v>3647</v>
      </c>
      <c r="B55" s="84" t="s">
        <v>3089</v>
      </c>
      <c r="C55" s="84">
        <v>10</v>
      </c>
      <c r="D55" s="122">
        <v>0.0035077646616339868</v>
      </c>
      <c r="E55" s="122">
        <v>1.9898522265690122</v>
      </c>
      <c r="F55" s="84" t="s">
        <v>4005</v>
      </c>
      <c r="G55" s="84" t="b">
        <v>0</v>
      </c>
      <c r="H55" s="84" t="b">
        <v>0</v>
      </c>
      <c r="I55" s="84" t="b">
        <v>0</v>
      </c>
      <c r="J55" s="84" t="b">
        <v>0</v>
      </c>
      <c r="K55" s="84" t="b">
        <v>0</v>
      </c>
      <c r="L55" s="84" t="b">
        <v>0</v>
      </c>
    </row>
    <row r="56" spans="1:12" ht="15">
      <c r="A56" s="84" t="s">
        <v>3140</v>
      </c>
      <c r="B56" s="84" t="s">
        <v>3141</v>
      </c>
      <c r="C56" s="84">
        <v>9</v>
      </c>
      <c r="D56" s="122">
        <v>0.0032490350025886207</v>
      </c>
      <c r="E56" s="122">
        <v>2.3120715213029315</v>
      </c>
      <c r="F56" s="84" t="s">
        <v>4005</v>
      </c>
      <c r="G56" s="84" t="b">
        <v>0</v>
      </c>
      <c r="H56" s="84" t="b">
        <v>0</v>
      </c>
      <c r="I56" s="84" t="b">
        <v>0</v>
      </c>
      <c r="J56" s="84" t="b">
        <v>0</v>
      </c>
      <c r="K56" s="84" t="b">
        <v>0</v>
      </c>
      <c r="L56" s="84" t="b">
        <v>0</v>
      </c>
    </row>
    <row r="57" spans="1:12" ht="15">
      <c r="A57" s="84" t="s">
        <v>3122</v>
      </c>
      <c r="B57" s="84" t="s">
        <v>3116</v>
      </c>
      <c r="C57" s="84">
        <v>9</v>
      </c>
      <c r="D57" s="122">
        <v>0.0032490350025886207</v>
      </c>
      <c r="E57" s="122">
        <v>0.4683198107953446</v>
      </c>
      <c r="F57" s="84" t="s">
        <v>4005</v>
      </c>
      <c r="G57" s="84" t="b">
        <v>0</v>
      </c>
      <c r="H57" s="84" t="b">
        <v>0</v>
      </c>
      <c r="I57" s="84" t="b">
        <v>0</v>
      </c>
      <c r="J57" s="84" t="b">
        <v>0</v>
      </c>
      <c r="K57" s="84" t="b">
        <v>0</v>
      </c>
      <c r="L57" s="84" t="b">
        <v>0</v>
      </c>
    </row>
    <row r="58" spans="1:12" ht="15">
      <c r="A58" s="84" t="s">
        <v>3146</v>
      </c>
      <c r="B58" s="84" t="s">
        <v>3653</v>
      </c>
      <c r="C58" s="84">
        <v>9</v>
      </c>
      <c r="D58" s="122">
        <v>0.0032490350025886207</v>
      </c>
      <c r="E58" s="122">
        <v>2.2328902752553064</v>
      </c>
      <c r="F58" s="84" t="s">
        <v>4005</v>
      </c>
      <c r="G58" s="84" t="b">
        <v>0</v>
      </c>
      <c r="H58" s="84" t="b">
        <v>0</v>
      </c>
      <c r="I58" s="84" t="b">
        <v>0</v>
      </c>
      <c r="J58" s="84" t="b">
        <v>0</v>
      </c>
      <c r="K58" s="84" t="b">
        <v>0</v>
      </c>
      <c r="L58" s="84" t="b">
        <v>0</v>
      </c>
    </row>
    <row r="59" spans="1:12" ht="15">
      <c r="A59" s="84" t="s">
        <v>3653</v>
      </c>
      <c r="B59" s="84" t="s">
        <v>3619</v>
      </c>
      <c r="C59" s="84">
        <v>9</v>
      </c>
      <c r="D59" s="122">
        <v>0.0032490350025886207</v>
      </c>
      <c r="E59" s="122">
        <v>2.3826525955886386</v>
      </c>
      <c r="F59" s="84" t="s">
        <v>4005</v>
      </c>
      <c r="G59" s="84" t="b">
        <v>0</v>
      </c>
      <c r="H59" s="84" t="b">
        <v>0</v>
      </c>
      <c r="I59" s="84" t="b">
        <v>0</v>
      </c>
      <c r="J59" s="84" t="b">
        <v>1</v>
      </c>
      <c r="K59" s="84" t="b">
        <v>0</v>
      </c>
      <c r="L59" s="84" t="b">
        <v>0</v>
      </c>
    </row>
    <row r="60" spans="1:12" ht="15">
      <c r="A60" s="84" t="s">
        <v>354</v>
      </c>
      <c r="B60" s="84" t="s">
        <v>3630</v>
      </c>
      <c r="C60" s="84">
        <v>9</v>
      </c>
      <c r="D60" s="122">
        <v>0.0032490350025886207</v>
      </c>
      <c r="E60" s="122">
        <v>1.1959067090021365</v>
      </c>
      <c r="F60" s="84" t="s">
        <v>4005</v>
      </c>
      <c r="G60" s="84" t="b">
        <v>0</v>
      </c>
      <c r="H60" s="84" t="b">
        <v>0</v>
      </c>
      <c r="I60" s="84" t="b">
        <v>0</v>
      </c>
      <c r="J60" s="84" t="b">
        <v>0</v>
      </c>
      <c r="K60" s="84" t="b">
        <v>0</v>
      </c>
      <c r="L60" s="84" t="b">
        <v>0</v>
      </c>
    </row>
    <row r="61" spans="1:12" ht="15">
      <c r="A61" s="84" t="s">
        <v>3633</v>
      </c>
      <c r="B61" s="84" t="s">
        <v>3655</v>
      </c>
      <c r="C61" s="84">
        <v>9</v>
      </c>
      <c r="D61" s="122">
        <v>0.0032490350025886207</v>
      </c>
      <c r="E61" s="122">
        <v>2.5339202709192876</v>
      </c>
      <c r="F61" s="84" t="s">
        <v>4005</v>
      </c>
      <c r="G61" s="84" t="b">
        <v>0</v>
      </c>
      <c r="H61" s="84" t="b">
        <v>0</v>
      </c>
      <c r="I61" s="84" t="b">
        <v>0</v>
      </c>
      <c r="J61" s="84" t="b">
        <v>0</v>
      </c>
      <c r="K61" s="84" t="b">
        <v>0</v>
      </c>
      <c r="L61" s="84" t="b">
        <v>0</v>
      </c>
    </row>
    <row r="62" spans="1:12" ht="15">
      <c r="A62" s="84" t="s">
        <v>3099</v>
      </c>
      <c r="B62" s="84" t="s">
        <v>354</v>
      </c>
      <c r="C62" s="84">
        <v>8</v>
      </c>
      <c r="D62" s="122">
        <v>0.0029794974029916897</v>
      </c>
      <c r="E62" s="122">
        <v>0.5157574264795376</v>
      </c>
      <c r="F62" s="84" t="s">
        <v>4005</v>
      </c>
      <c r="G62" s="84" t="b">
        <v>0</v>
      </c>
      <c r="H62" s="84" t="b">
        <v>0</v>
      </c>
      <c r="I62" s="84" t="b">
        <v>0</v>
      </c>
      <c r="J62" s="84" t="b">
        <v>0</v>
      </c>
      <c r="K62" s="84" t="b">
        <v>0</v>
      </c>
      <c r="L62" s="84" t="b">
        <v>0</v>
      </c>
    </row>
    <row r="63" spans="1:12" ht="15">
      <c r="A63" s="84" t="s">
        <v>3116</v>
      </c>
      <c r="B63" s="84" t="s">
        <v>3650</v>
      </c>
      <c r="C63" s="84">
        <v>8</v>
      </c>
      <c r="D63" s="122">
        <v>0.0029794974029916897</v>
      </c>
      <c r="E63" s="122">
        <v>1.3975961387350944</v>
      </c>
      <c r="F63" s="84" t="s">
        <v>4005</v>
      </c>
      <c r="G63" s="84" t="b">
        <v>0</v>
      </c>
      <c r="H63" s="84" t="b">
        <v>0</v>
      </c>
      <c r="I63" s="84" t="b">
        <v>0</v>
      </c>
      <c r="J63" s="84" t="b">
        <v>0</v>
      </c>
      <c r="K63" s="84" t="b">
        <v>0</v>
      </c>
      <c r="L63" s="84" t="b">
        <v>0</v>
      </c>
    </row>
    <row r="64" spans="1:12" ht="15">
      <c r="A64" s="84" t="s">
        <v>3657</v>
      </c>
      <c r="B64" s="84" t="s">
        <v>3119</v>
      </c>
      <c r="C64" s="84">
        <v>8</v>
      </c>
      <c r="D64" s="122">
        <v>0.0029794974029916897</v>
      </c>
      <c r="E64" s="122">
        <v>1.9141315126308938</v>
      </c>
      <c r="F64" s="84" t="s">
        <v>4005</v>
      </c>
      <c r="G64" s="84" t="b">
        <v>0</v>
      </c>
      <c r="H64" s="84" t="b">
        <v>1</v>
      </c>
      <c r="I64" s="84" t="b">
        <v>0</v>
      </c>
      <c r="J64" s="84" t="b">
        <v>0</v>
      </c>
      <c r="K64" s="84" t="b">
        <v>0</v>
      </c>
      <c r="L64" s="84" t="b">
        <v>0</v>
      </c>
    </row>
    <row r="65" spans="1:12" ht="15">
      <c r="A65" s="84" t="s">
        <v>3120</v>
      </c>
      <c r="B65" s="84" t="s">
        <v>3088</v>
      </c>
      <c r="C65" s="84">
        <v>8</v>
      </c>
      <c r="D65" s="122">
        <v>0.0029794974029916897</v>
      </c>
      <c r="E65" s="122">
        <v>0.3560232110003442</v>
      </c>
      <c r="F65" s="84" t="s">
        <v>4005</v>
      </c>
      <c r="G65" s="84" t="b">
        <v>0</v>
      </c>
      <c r="H65" s="84" t="b">
        <v>0</v>
      </c>
      <c r="I65" s="84" t="b">
        <v>0</v>
      </c>
      <c r="J65" s="84" t="b">
        <v>0</v>
      </c>
      <c r="K65" s="84" t="b">
        <v>0</v>
      </c>
      <c r="L65" s="84" t="b">
        <v>0</v>
      </c>
    </row>
    <row r="66" spans="1:12" ht="15">
      <c r="A66" s="84" t="s">
        <v>3117</v>
      </c>
      <c r="B66" s="84" t="s">
        <v>3621</v>
      </c>
      <c r="C66" s="84">
        <v>8</v>
      </c>
      <c r="D66" s="122">
        <v>0.0029794974029916897</v>
      </c>
      <c r="E66" s="122">
        <v>1.3077501475202888</v>
      </c>
      <c r="F66" s="84" t="s">
        <v>4005</v>
      </c>
      <c r="G66" s="84" t="b">
        <v>0</v>
      </c>
      <c r="H66" s="84" t="b">
        <v>0</v>
      </c>
      <c r="I66" s="84" t="b">
        <v>0</v>
      </c>
      <c r="J66" s="84" t="b">
        <v>0</v>
      </c>
      <c r="K66" s="84" t="b">
        <v>0</v>
      </c>
      <c r="L66" s="84" t="b">
        <v>0</v>
      </c>
    </row>
    <row r="67" spans="1:12" ht="15">
      <c r="A67" s="84" t="s">
        <v>3621</v>
      </c>
      <c r="B67" s="84" t="s">
        <v>3157</v>
      </c>
      <c r="C67" s="84">
        <v>8</v>
      </c>
      <c r="D67" s="122">
        <v>0.0029794974029916897</v>
      </c>
      <c r="E67" s="122">
        <v>2.0567990161996255</v>
      </c>
      <c r="F67" s="84" t="s">
        <v>4005</v>
      </c>
      <c r="G67" s="84" t="b">
        <v>0</v>
      </c>
      <c r="H67" s="84" t="b">
        <v>0</v>
      </c>
      <c r="I67" s="84" t="b">
        <v>0</v>
      </c>
      <c r="J67" s="84" t="b">
        <v>0</v>
      </c>
      <c r="K67" s="84" t="b">
        <v>0</v>
      </c>
      <c r="L67" s="84" t="b">
        <v>0</v>
      </c>
    </row>
    <row r="68" spans="1:12" ht="15">
      <c r="A68" s="84" t="s">
        <v>3120</v>
      </c>
      <c r="B68" s="84" t="s">
        <v>3651</v>
      </c>
      <c r="C68" s="84">
        <v>8</v>
      </c>
      <c r="D68" s="122">
        <v>0.0029794974029916897</v>
      </c>
      <c r="E68" s="122">
        <v>1.7837977441358879</v>
      </c>
      <c r="F68" s="84" t="s">
        <v>4005</v>
      </c>
      <c r="G68" s="84" t="b">
        <v>0</v>
      </c>
      <c r="H68" s="84" t="b">
        <v>0</v>
      </c>
      <c r="I68" s="84" t="b">
        <v>0</v>
      </c>
      <c r="J68" s="84" t="b">
        <v>1</v>
      </c>
      <c r="K68" s="84" t="b">
        <v>0</v>
      </c>
      <c r="L68" s="84" t="b">
        <v>0</v>
      </c>
    </row>
    <row r="69" spans="1:12" ht="15">
      <c r="A69" s="84" t="s">
        <v>3651</v>
      </c>
      <c r="B69" s="84" t="s">
        <v>3621</v>
      </c>
      <c r="C69" s="84">
        <v>8</v>
      </c>
      <c r="D69" s="122">
        <v>0.0029794974029916897</v>
      </c>
      <c r="E69" s="122">
        <v>2.3578290118636067</v>
      </c>
      <c r="F69" s="84" t="s">
        <v>4005</v>
      </c>
      <c r="G69" s="84" t="b">
        <v>1</v>
      </c>
      <c r="H69" s="84" t="b">
        <v>0</v>
      </c>
      <c r="I69" s="84" t="b">
        <v>0</v>
      </c>
      <c r="J69" s="84" t="b">
        <v>0</v>
      </c>
      <c r="K69" s="84" t="b">
        <v>0</v>
      </c>
      <c r="L69" s="84" t="b">
        <v>0</v>
      </c>
    </row>
    <row r="70" spans="1:12" ht="15">
      <c r="A70" s="84" t="s">
        <v>3621</v>
      </c>
      <c r="B70" s="84" t="s">
        <v>3088</v>
      </c>
      <c r="C70" s="84">
        <v>8</v>
      </c>
      <c r="D70" s="122">
        <v>0.0029794974029916897</v>
      </c>
      <c r="E70" s="122">
        <v>0.930054478728063</v>
      </c>
      <c r="F70" s="84" t="s">
        <v>4005</v>
      </c>
      <c r="G70" s="84" t="b">
        <v>0</v>
      </c>
      <c r="H70" s="84" t="b">
        <v>0</v>
      </c>
      <c r="I70" s="84" t="b">
        <v>0</v>
      </c>
      <c r="J70" s="84" t="b">
        <v>0</v>
      </c>
      <c r="K70" s="84" t="b">
        <v>0</v>
      </c>
      <c r="L70" s="84" t="b">
        <v>0</v>
      </c>
    </row>
    <row r="71" spans="1:12" ht="15">
      <c r="A71" s="84" t="s">
        <v>3624</v>
      </c>
      <c r="B71" s="84" t="s">
        <v>3146</v>
      </c>
      <c r="C71" s="84">
        <v>8</v>
      </c>
      <c r="D71" s="122">
        <v>0.0029794974029916897</v>
      </c>
      <c r="E71" s="122">
        <v>1.9898522265690122</v>
      </c>
      <c r="F71" s="84" t="s">
        <v>4005</v>
      </c>
      <c r="G71" s="84" t="b">
        <v>0</v>
      </c>
      <c r="H71" s="84" t="b">
        <v>0</v>
      </c>
      <c r="I71" s="84" t="b">
        <v>0</v>
      </c>
      <c r="J71" s="84" t="b">
        <v>0</v>
      </c>
      <c r="K71" s="84" t="b">
        <v>0</v>
      </c>
      <c r="L71" s="84" t="b">
        <v>0</v>
      </c>
    </row>
    <row r="72" spans="1:12" ht="15">
      <c r="A72" s="84" t="s">
        <v>3160</v>
      </c>
      <c r="B72" s="84" t="s">
        <v>3628</v>
      </c>
      <c r="C72" s="84">
        <v>8</v>
      </c>
      <c r="D72" s="122">
        <v>0.0029794974029916897</v>
      </c>
      <c r="E72" s="122">
        <v>2.226156892596338</v>
      </c>
      <c r="F72" s="84" t="s">
        <v>4005</v>
      </c>
      <c r="G72" s="84" t="b">
        <v>0</v>
      </c>
      <c r="H72" s="84" t="b">
        <v>0</v>
      </c>
      <c r="I72" s="84" t="b">
        <v>0</v>
      </c>
      <c r="J72" s="84" t="b">
        <v>0</v>
      </c>
      <c r="K72" s="84" t="b">
        <v>0</v>
      </c>
      <c r="L72" s="84" t="b">
        <v>0</v>
      </c>
    </row>
    <row r="73" spans="1:12" ht="15">
      <c r="A73" s="84" t="s">
        <v>3654</v>
      </c>
      <c r="B73" s="84" t="s">
        <v>3088</v>
      </c>
      <c r="C73" s="84">
        <v>8</v>
      </c>
      <c r="D73" s="122">
        <v>0.0029794974029916897</v>
      </c>
      <c r="E73" s="122">
        <v>1.179931951944663</v>
      </c>
      <c r="F73" s="84" t="s">
        <v>4005</v>
      </c>
      <c r="G73" s="84" t="b">
        <v>0</v>
      </c>
      <c r="H73" s="84" t="b">
        <v>0</v>
      </c>
      <c r="I73" s="84" t="b">
        <v>0</v>
      </c>
      <c r="J73" s="84" t="b">
        <v>0</v>
      </c>
      <c r="K73" s="84" t="b">
        <v>0</v>
      </c>
      <c r="L73" s="84" t="b">
        <v>0</v>
      </c>
    </row>
    <row r="74" spans="1:12" ht="15">
      <c r="A74" s="84" t="s">
        <v>354</v>
      </c>
      <c r="B74" s="84" t="s">
        <v>3646</v>
      </c>
      <c r="C74" s="84">
        <v>8</v>
      </c>
      <c r="D74" s="122">
        <v>0.0029794974029916897</v>
      </c>
      <c r="E74" s="122">
        <v>1.2696929231630554</v>
      </c>
      <c r="F74" s="84" t="s">
        <v>4005</v>
      </c>
      <c r="G74" s="84" t="b">
        <v>0</v>
      </c>
      <c r="H74" s="84" t="b">
        <v>0</v>
      </c>
      <c r="I74" s="84" t="b">
        <v>0</v>
      </c>
      <c r="J74" s="84" t="b">
        <v>0</v>
      </c>
      <c r="K74" s="84" t="b">
        <v>0</v>
      </c>
      <c r="L74" s="84" t="b">
        <v>0</v>
      </c>
    </row>
    <row r="75" spans="1:12" ht="15">
      <c r="A75" s="84" t="s">
        <v>354</v>
      </c>
      <c r="B75" s="84" t="s">
        <v>3649</v>
      </c>
      <c r="C75" s="84">
        <v>8</v>
      </c>
      <c r="D75" s="122">
        <v>0.0029794974029916897</v>
      </c>
      <c r="E75" s="122">
        <v>1.3208454456104366</v>
      </c>
      <c r="F75" s="84" t="s">
        <v>4005</v>
      </c>
      <c r="G75" s="84" t="b">
        <v>0</v>
      </c>
      <c r="H75" s="84" t="b">
        <v>0</v>
      </c>
      <c r="I75" s="84" t="b">
        <v>0</v>
      </c>
      <c r="J75" s="84" t="b">
        <v>0</v>
      </c>
      <c r="K75" s="84" t="b">
        <v>0</v>
      </c>
      <c r="L75" s="84" t="b">
        <v>0</v>
      </c>
    </row>
    <row r="76" spans="1:12" ht="15">
      <c r="A76" s="84" t="s">
        <v>3137</v>
      </c>
      <c r="B76" s="84" t="s">
        <v>3138</v>
      </c>
      <c r="C76" s="84">
        <v>7</v>
      </c>
      <c r="D76" s="122">
        <v>0.002697794163434404</v>
      </c>
      <c r="E76" s="122">
        <v>2.571708831808688</v>
      </c>
      <c r="F76" s="84" t="s">
        <v>4005</v>
      </c>
      <c r="G76" s="84" t="b">
        <v>1</v>
      </c>
      <c r="H76" s="84" t="b">
        <v>0</v>
      </c>
      <c r="I76" s="84" t="b">
        <v>0</v>
      </c>
      <c r="J76" s="84" t="b">
        <v>0</v>
      </c>
      <c r="K76" s="84" t="b">
        <v>0</v>
      </c>
      <c r="L76" s="84" t="b">
        <v>0</v>
      </c>
    </row>
    <row r="77" spans="1:12" ht="15">
      <c r="A77" s="84" t="s">
        <v>3138</v>
      </c>
      <c r="B77" s="84" t="s">
        <v>3062</v>
      </c>
      <c r="C77" s="84">
        <v>7</v>
      </c>
      <c r="D77" s="122">
        <v>0.002697794163434404</v>
      </c>
      <c r="E77" s="122">
        <v>1.9410036590311952</v>
      </c>
      <c r="F77" s="84" t="s">
        <v>4005</v>
      </c>
      <c r="G77" s="84" t="b">
        <v>0</v>
      </c>
      <c r="H77" s="84" t="b">
        <v>0</v>
      </c>
      <c r="I77" s="84" t="b">
        <v>0</v>
      </c>
      <c r="J77" s="84" t="b">
        <v>0</v>
      </c>
      <c r="K77" s="84" t="b">
        <v>0</v>
      </c>
      <c r="L77" s="84" t="b">
        <v>0</v>
      </c>
    </row>
    <row r="78" spans="1:12" ht="15">
      <c r="A78" s="84" t="s">
        <v>3139</v>
      </c>
      <c r="B78" s="84" t="s">
        <v>366</v>
      </c>
      <c r="C78" s="84">
        <v>7</v>
      </c>
      <c r="D78" s="122">
        <v>0.002697794163434404</v>
      </c>
      <c r="E78" s="122">
        <v>2.499158164660076</v>
      </c>
      <c r="F78" s="84" t="s">
        <v>4005</v>
      </c>
      <c r="G78" s="84" t="b">
        <v>0</v>
      </c>
      <c r="H78" s="84" t="b">
        <v>0</v>
      </c>
      <c r="I78" s="84" t="b">
        <v>0</v>
      </c>
      <c r="J78" s="84" t="b">
        <v>0</v>
      </c>
      <c r="K78" s="84" t="b">
        <v>0</v>
      </c>
      <c r="L78" s="84" t="b">
        <v>0</v>
      </c>
    </row>
    <row r="79" spans="1:12" ht="15">
      <c r="A79" s="84" t="s">
        <v>366</v>
      </c>
      <c r="B79" s="84" t="s">
        <v>3140</v>
      </c>
      <c r="C79" s="84">
        <v>7</v>
      </c>
      <c r="D79" s="122">
        <v>0.002697794163434404</v>
      </c>
      <c r="E79" s="122">
        <v>2.710011529974969</v>
      </c>
      <c r="F79" s="84" t="s">
        <v>4005</v>
      </c>
      <c r="G79" s="84" t="b">
        <v>0</v>
      </c>
      <c r="H79" s="84" t="b">
        <v>0</v>
      </c>
      <c r="I79" s="84" t="b">
        <v>0</v>
      </c>
      <c r="J79" s="84" t="b">
        <v>0</v>
      </c>
      <c r="K79" s="84" t="b">
        <v>0</v>
      </c>
      <c r="L79" s="84" t="b">
        <v>0</v>
      </c>
    </row>
    <row r="80" spans="1:12" ht="15">
      <c r="A80" s="84" t="s">
        <v>3141</v>
      </c>
      <c r="B80" s="84" t="s">
        <v>3142</v>
      </c>
      <c r="C80" s="84">
        <v>7</v>
      </c>
      <c r="D80" s="122">
        <v>0.002697794163434404</v>
      </c>
      <c r="E80" s="122">
        <v>2.3120715213029315</v>
      </c>
      <c r="F80" s="84" t="s">
        <v>4005</v>
      </c>
      <c r="G80" s="84" t="b">
        <v>0</v>
      </c>
      <c r="H80" s="84" t="b">
        <v>0</v>
      </c>
      <c r="I80" s="84" t="b">
        <v>0</v>
      </c>
      <c r="J80" s="84" t="b">
        <v>0</v>
      </c>
      <c r="K80" s="84" t="b">
        <v>0</v>
      </c>
      <c r="L80" s="84" t="b">
        <v>0</v>
      </c>
    </row>
    <row r="81" spans="1:12" ht="15">
      <c r="A81" s="84" t="s">
        <v>3142</v>
      </c>
      <c r="B81" s="84" t="s">
        <v>3143</v>
      </c>
      <c r="C81" s="84">
        <v>7</v>
      </c>
      <c r="D81" s="122">
        <v>0.002697794163434404</v>
      </c>
      <c r="E81" s="122">
        <v>2.768003476952656</v>
      </c>
      <c r="F81" s="84" t="s">
        <v>4005</v>
      </c>
      <c r="G81" s="84" t="b">
        <v>0</v>
      </c>
      <c r="H81" s="84" t="b">
        <v>0</v>
      </c>
      <c r="I81" s="84" t="b">
        <v>0</v>
      </c>
      <c r="J81" s="84" t="b">
        <v>0</v>
      </c>
      <c r="K81" s="84" t="b">
        <v>0</v>
      </c>
      <c r="L81" s="84" t="b">
        <v>0</v>
      </c>
    </row>
    <row r="82" spans="1:12" ht="15">
      <c r="A82" s="84" t="s">
        <v>3143</v>
      </c>
      <c r="B82" s="84" t="s">
        <v>3144</v>
      </c>
      <c r="C82" s="84">
        <v>7</v>
      </c>
      <c r="D82" s="122">
        <v>0.002697794163434404</v>
      </c>
      <c r="E82" s="122">
        <v>2.768003476952656</v>
      </c>
      <c r="F82" s="84" t="s">
        <v>4005</v>
      </c>
      <c r="G82" s="84" t="b">
        <v>0</v>
      </c>
      <c r="H82" s="84" t="b">
        <v>0</v>
      </c>
      <c r="I82" s="84" t="b">
        <v>0</v>
      </c>
      <c r="J82" s="84" t="b">
        <v>0</v>
      </c>
      <c r="K82" s="84" t="b">
        <v>0</v>
      </c>
      <c r="L82" s="84" t="b">
        <v>0</v>
      </c>
    </row>
    <row r="83" spans="1:12" ht="15">
      <c r="A83" s="84" t="s">
        <v>3144</v>
      </c>
      <c r="B83" s="84" t="s">
        <v>3665</v>
      </c>
      <c r="C83" s="84">
        <v>7</v>
      </c>
      <c r="D83" s="122">
        <v>0.002697794163434404</v>
      </c>
      <c r="E83" s="122">
        <v>2.768003476952656</v>
      </c>
      <c r="F83" s="84" t="s">
        <v>4005</v>
      </c>
      <c r="G83" s="84" t="b">
        <v>0</v>
      </c>
      <c r="H83" s="84" t="b">
        <v>0</v>
      </c>
      <c r="I83" s="84" t="b">
        <v>0</v>
      </c>
      <c r="J83" s="84" t="b">
        <v>0</v>
      </c>
      <c r="K83" s="84" t="b">
        <v>0</v>
      </c>
      <c r="L83" s="84" t="b">
        <v>0</v>
      </c>
    </row>
    <row r="84" spans="1:12" ht="15">
      <c r="A84" s="84" t="s">
        <v>3665</v>
      </c>
      <c r="B84" s="84" t="s">
        <v>3666</v>
      </c>
      <c r="C84" s="84">
        <v>7</v>
      </c>
      <c r="D84" s="122">
        <v>0.002697794163434404</v>
      </c>
      <c r="E84" s="122">
        <v>2.768003476952656</v>
      </c>
      <c r="F84" s="84" t="s">
        <v>4005</v>
      </c>
      <c r="G84" s="84" t="b">
        <v>0</v>
      </c>
      <c r="H84" s="84" t="b">
        <v>0</v>
      </c>
      <c r="I84" s="84" t="b">
        <v>0</v>
      </c>
      <c r="J84" s="84" t="b">
        <v>0</v>
      </c>
      <c r="K84" s="84" t="b">
        <v>0</v>
      </c>
      <c r="L84" s="84" t="b">
        <v>0</v>
      </c>
    </row>
    <row r="85" spans="1:12" ht="15">
      <c r="A85" s="84" t="s">
        <v>3650</v>
      </c>
      <c r="B85" s="84" t="s">
        <v>3656</v>
      </c>
      <c r="C85" s="84">
        <v>7</v>
      </c>
      <c r="D85" s="122">
        <v>0.002697794163434404</v>
      </c>
      <c r="E85" s="122">
        <v>2.600867060549901</v>
      </c>
      <c r="F85" s="84" t="s">
        <v>4005</v>
      </c>
      <c r="G85" s="84" t="b">
        <v>0</v>
      </c>
      <c r="H85" s="84" t="b">
        <v>0</v>
      </c>
      <c r="I85" s="84" t="b">
        <v>0</v>
      </c>
      <c r="J85" s="84" t="b">
        <v>0</v>
      </c>
      <c r="K85" s="84" t="b">
        <v>0</v>
      </c>
      <c r="L85" s="84" t="b">
        <v>0</v>
      </c>
    </row>
    <row r="86" spans="1:12" ht="15">
      <c r="A86" s="84" t="s">
        <v>3656</v>
      </c>
      <c r="B86" s="84" t="s">
        <v>3622</v>
      </c>
      <c r="C86" s="84">
        <v>7</v>
      </c>
      <c r="D86" s="122">
        <v>0.002697794163434404</v>
      </c>
      <c r="E86" s="122">
        <v>2.3790183109335445</v>
      </c>
      <c r="F86" s="84" t="s">
        <v>4005</v>
      </c>
      <c r="G86" s="84" t="b">
        <v>0</v>
      </c>
      <c r="H86" s="84" t="b">
        <v>0</v>
      </c>
      <c r="I86" s="84" t="b">
        <v>0</v>
      </c>
      <c r="J86" s="84" t="b">
        <v>1</v>
      </c>
      <c r="K86" s="84" t="b">
        <v>0</v>
      </c>
      <c r="L86" s="84" t="b">
        <v>0</v>
      </c>
    </row>
    <row r="87" spans="1:12" ht="15">
      <c r="A87" s="84" t="s">
        <v>3622</v>
      </c>
      <c r="B87" s="84" t="s">
        <v>3667</v>
      </c>
      <c r="C87" s="84">
        <v>7</v>
      </c>
      <c r="D87" s="122">
        <v>0.002697794163434404</v>
      </c>
      <c r="E87" s="122">
        <v>2.4370102579112314</v>
      </c>
      <c r="F87" s="84" t="s">
        <v>4005</v>
      </c>
      <c r="G87" s="84" t="b">
        <v>1</v>
      </c>
      <c r="H87" s="84" t="b">
        <v>0</v>
      </c>
      <c r="I87" s="84" t="b">
        <v>0</v>
      </c>
      <c r="J87" s="84" t="b">
        <v>0</v>
      </c>
      <c r="K87" s="84" t="b">
        <v>0</v>
      </c>
      <c r="L87" s="84" t="b">
        <v>0</v>
      </c>
    </row>
    <row r="88" spans="1:12" ht="15">
      <c r="A88" s="84" t="s">
        <v>3667</v>
      </c>
      <c r="B88" s="84" t="s">
        <v>3643</v>
      </c>
      <c r="C88" s="84">
        <v>7</v>
      </c>
      <c r="D88" s="122">
        <v>0.002697794163434404</v>
      </c>
      <c r="E88" s="122">
        <v>2.6131015169669127</v>
      </c>
      <c r="F88" s="84" t="s">
        <v>4005</v>
      </c>
      <c r="G88" s="84" t="b">
        <v>0</v>
      </c>
      <c r="H88" s="84" t="b">
        <v>0</v>
      </c>
      <c r="I88" s="84" t="b">
        <v>0</v>
      </c>
      <c r="J88" s="84" t="b">
        <v>0</v>
      </c>
      <c r="K88" s="84" t="b">
        <v>0</v>
      </c>
      <c r="L88" s="84" t="b">
        <v>0</v>
      </c>
    </row>
    <row r="89" spans="1:12" ht="15">
      <c r="A89" s="84" t="s">
        <v>3099</v>
      </c>
      <c r="B89" s="84" t="s">
        <v>3119</v>
      </c>
      <c r="C89" s="84">
        <v>7</v>
      </c>
      <c r="D89" s="122">
        <v>0.002697794163434404</v>
      </c>
      <c r="E89" s="122">
        <v>0.49915816466007584</v>
      </c>
      <c r="F89" s="84" t="s">
        <v>4005</v>
      </c>
      <c r="G89" s="84" t="b">
        <v>0</v>
      </c>
      <c r="H89" s="84" t="b">
        <v>0</v>
      </c>
      <c r="I89" s="84" t="b">
        <v>0</v>
      </c>
      <c r="J89" s="84" t="b">
        <v>0</v>
      </c>
      <c r="K89" s="84" t="b">
        <v>0</v>
      </c>
      <c r="L89" s="84" t="b">
        <v>0</v>
      </c>
    </row>
    <row r="90" spans="1:12" ht="15">
      <c r="A90" s="84" t="s">
        <v>3119</v>
      </c>
      <c r="B90" s="84" t="s">
        <v>3062</v>
      </c>
      <c r="C90" s="84">
        <v>7</v>
      </c>
      <c r="D90" s="122">
        <v>0.002697794163434404</v>
      </c>
      <c r="E90" s="122">
        <v>1.070098355410653</v>
      </c>
      <c r="F90" s="84" t="s">
        <v>4005</v>
      </c>
      <c r="G90" s="84" t="b">
        <v>0</v>
      </c>
      <c r="H90" s="84" t="b">
        <v>0</v>
      </c>
      <c r="I90" s="84" t="b">
        <v>0</v>
      </c>
      <c r="J90" s="84" t="b">
        <v>0</v>
      </c>
      <c r="K90" s="84" t="b">
        <v>0</v>
      </c>
      <c r="L90" s="84" t="b">
        <v>0</v>
      </c>
    </row>
    <row r="91" spans="1:12" ht="15">
      <c r="A91" s="84" t="s">
        <v>3673</v>
      </c>
      <c r="B91" s="84" t="s">
        <v>3674</v>
      </c>
      <c r="C91" s="84">
        <v>7</v>
      </c>
      <c r="D91" s="122">
        <v>0.002697794163434404</v>
      </c>
      <c r="E91" s="122">
        <v>2.768003476952656</v>
      </c>
      <c r="F91" s="84" t="s">
        <v>4005</v>
      </c>
      <c r="G91" s="84" t="b">
        <v>0</v>
      </c>
      <c r="H91" s="84" t="b">
        <v>0</v>
      </c>
      <c r="I91" s="84" t="b">
        <v>0</v>
      </c>
      <c r="J91" s="84" t="b">
        <v>0</v>
      </c>
      <c r="K91" s="84" t="b">
        <v>0</v>
      </c>
      <c r="L91" s="84" t="b">
        <v>0</v>
      </c>
    </row>
    <row r="92" spans="1:12" ht="15">
      <c r="A92" s="84" t="s">
        <v>3674</v>
      </c>
      <c r="B92" s="84" t="s">
        <v>3624</v>
      </c>
      <c r="C92" s="84">
        <v>7</v>
      </c>
      <c r="D92" s="122">
        <v>0.002697794163434404</v>
      </c>
      <c r="E92" s="122">
        <v>2.4669734812886746</v>
      </c>
      <c r="F92" s="84" t="s">
        <v>4005</v>
      </c>
      <c r="G92" s="84" t="b">
        <v>0</v>
      </c>
      <c r="H92" s="84" t="b">
        <v>0</v>
      </c>
      <c r="I92" s="84" t="b">
        <v>0</v>
      </c>
      <c r="J92" s="84" t="b">
        <v>0</v>
      </c>
      <c r="K92" s="84" t="b">
        <v>0</v>
      </c>
      <c r="L92" s="84" t="b">
        <v>0</v>
      </c>
    </row>
    <row r="93" spans="1:12" ht="15">
      <c r="A93" s="84" t="s">
        <v>3619</v>
      </c>
      <c r="B93" s="84" t="s">
        <v>3102</v>
      </c>
      <c r="C93" s="84">
        <v>7</v>
      </c>
      <c r="D93" s="122">
        <v>0.002697794163434404</v>
      </c>
      <c r="E93" s="122">
        <v>1.3356560329124152</v>
      </c>
      <c r="F93" s="84" t="s">
        <v>4005</v>
      </c>
      <c r="G93" s="84" t="b">
        <v>1</v>
      </c>
      <c r="H93" s="84" t="b">
        <v>0</v>
      </c>
      <c r="I93" s="84" t="b">
        <v>0</v>
      </c>
      <c r="J93" s="84" t="b">
        <v>0</v>
      </c>
      <c r="K93" s="84" t="b">
        <v>0</v>
      </c>
      <c r="L93" s="84" t="b">
        <v>0</v>
      </c>
    </row>
    <row r="94" spans="1:12" ht="15">
      <c r="A94" s="84" t="s">
        <v>3675</v>
      </c>
      <c r="B94" s="84" t="s">
        <v>3160</v>
      </c>
      <c r="C94" s="84">
        <v>7</v>
      </c>
      <c r="D94" s="122">
        <v>0.002697794163434404</v>
      </c>
      <c r="E94" s="122">
        <v>2.4370102579112314</v>
      </c>
      <c r="F94" s="84" t="s">
        <v>4005</v>
      </c>
      <c r="G94" s="84" t="b">
        <v>0</v>
      </c>
      <c r="H94" s="84" t="b">
        <v>0</v>
      </c>
      <c r="I94" s="84" t="b">
        <v>0</v>
      </c>
      <c r="J94" s="84" t="b">
        <v>0</v>
      </c>
      <c r="K94" s="84" t="b">
        <v>0</v>
      </c>
      <c r="L94" s="84" t="b">
        <v>0</v>
      </c>
    </row>
    <row r="95" spans="1:12" ht="15">
      <c r="A95" s="84" t="s">
        <v>3628</v>
      </c>
      <c r="B95" s="84" t="s">
        <v>3654</v>
      </c>
      <c r="C95" s="84">
        <v>7</v>
      </c>
      <c r="D95" s="122">
        <v>0.002697794163434404</v>
      </c>
      <c r="E95" s="122">
        <v>2.390013695235008</v>
      </c>
      <c r="F95" s="84" t="s">
        <v>4005</v>
      </c>
      <c r="G95" s="84" t="b">
        <v>0</v>
      </c>
      <c r="H95" s="84" t="b">
        <v>0</v>
      </c>
      <c r="I95" s="84" t="b">
        <v>0</v>
      </c>
      <c r="J95" s="84" t="b">
        <v>0</v>
      </c>
      <c r="K95" s="84" t="b">
        <v>0</v>
      </c>
      <c r="L95" s="84" t="b">
        <v>0</v>
      </c>
    </row>
    <row r="96" spans="1:12" ht="15">
      <c r="A96" s="84" t="s">
        <v>3102</v>
      </c>
      <c r="B96" s="84" t="s">
        <v>3116</v>
      </c>
      <c r="C96" s="84">
        <v>7</v>
      </c>
      <c r="D96" s="122">
        <v>0.002697794163434404</v>
      </c>
      <c r="E96" s="122">
        <v>0.20838994757936555</v>
      </c>
      <c r="F96" s="84" t="s">
        <v>4005</v>
      </c>
      <c r="G96" s="84" t="b">
        <v>0</v>
      </c>
      <c r="H96" s="84" t="b">
        <v>0</v>
      </c>
      <c r="I96" s="84" t="b">
        <v>0</v>
      </c>
      <c r="J96" s="84" t="b">
        <v>0</v>
      </c>
      <c r="K96" s="84" t="b">
        <v>0</v>
      </c>
      <c r="L96" s="84" t="b">
        <v>0</v>
      </c>
    </row>
    <row r="97" spans="1:12" ht="15">
      <c r="A97" s="84" t="s">
        <v>338</v>
      </c>
      <c r="B97" s="84" t="s">
        <v>354</v>
      </c>
      <c r="C97" s="84">
        <v>7</v>
      </c>
      <c r="D97" s="122">
        <v>0.002697794163434404</v>
      </c>
      <c r="E97" s="122">
        <v>1.8727388274726688</v>
      </c>
      <c r="F97" s="84" t="s">
        <v>4005</v>
      </c>
      <c r="G97" s="84" t="b">
        <v>0</v>
      </c>
      <c r="H97" s="84" t="b">
        <v>0</v>
      </c>
      <c r="I97" s="84" t="b">
        <v>0</v>
      </c>
      <c r="J97" s="84" t="b">
        <v>0</v>
      </c>
      <c r="K97" s="84" t="b">
        <v>0</v>
      </c>
      <c r="L97" s="84" t="b">
        <v>0</v>
      </c>
    </row>
    <row r="98" spans="1:12" ht="15">
      <c r="A98" s="84" t="s">
        <v>362</v>
      </c>
      <c r="B98" s="84" t="s">
        <v>3137</v>
      </c>
      <c r="C98" s="84">
        <v>6</v>
      </c>
      <c r="D98" s="122">
        <v>0.002402176118772556</v>
      </c>
      <c r="E98" s="122">
        <v>2.5919122178969745</v>
      </c>
      <c r="F98" s="84" t="s">
        <v>4005</v>
      </c>
      <c r="G98" s="84" t="b">
        <v>0</v>
      </c>
      <c r="H98" s="84" t="b">
        <v>0</v>
      </c>
      <c r="I98" s="84" t="b">
        <v>0</v>
      </c>
      <c r="J98" s="84" t="b">
        <v>1</v>
      </c>
      <c r="K98" s="84" t="b">
        <v>0</v>
      </c>
      <c r="L98" s="84" t="b">
        <v>0</v>
      </c>
    </row>
    <row r="99" spans="1:12" ht="15">
      <c r="A99" s="84" t="s">
        <v>3666</v>
      </c>
      <c r="B99" s="84" t="s">
        <v>3684</v>
      </c>
      <c r="C99" s="84">
        <v>6</v>
      </c>
      <c r="D99" s="122">
        <v>0.002402176118772556</v>
      </c>
      <c r="E99" s="122">
        <v>2.768003476952656</v>
      </c>
      <c r="F99" s="84" t="s">
        <v>4005</v>
      </c>
      <c r="G99" s="84" t="b">
        <v>0</v>
      </c>
      <c r="H99" s="84" t="b">
        <v>0</v>
      </c>
      <c r="I99" s="84" t="b">
        <v>0</v>
      </c>
      <c r="J99" s="84" t="b">
        <v>0</v>
      </c>
      <c r="K99" s="84" t="b">
        <v>0</v>
      </c>
      <c r="L99" s="84" t="b">
        <v>0</v>
      </c>
    </row>
    <row r="100" spans="1:12" ht="15">
      <c r="A100" s="84" t="s">
        <v>354</v>
      </c>
      <c r="B100" s="84" t="s">
        <v>3116</v>
      </c>
      <c r="C100" s="84">
        <v>6</v>
      </c>
      <c r="D100" s="122">
        <v>0.002402176118772556</v>
      </c>
      <c r="E100" s="122">
        <v>-0.27575165001602353</v>
      </c>
      <c r="F100" s="84" t="s">
        <v>4005</v>
      </c>
      <c r="G100" s="84" t="b">
        <v>0</v>
      </c>
      <c r="H100" s="84" t="b">
        <v>0</v>
      </c>
      <c r="I100" s="84" t="b">
        <v>0</v>
      </c>
      <c r="J100" s="84" t="b">
        <v>0</v>
      </c>
      <c r="K100" s="84" t="b">
        <v>0</v>
      </c>
      <c r="L100" s="84" t="b">
        <v>0</v>
      </c>
    </row>
    <row r="101" spans="1:12" ht="15">
      <c r="A101" s="84" t="s">
        <v>354</v>
      </c>
      <c r="B101" s="84" t="s">
        <v>3157</v>
      </c>
      <c r="C101" s="84">
        <v>5</v>
      </c>
      <c r="D101" s="122">
        <v>0.0020903038726855466</v>
      </c>
      <c r="E101" s="122">
        <v>0.7645429448431493</v>
      </c>
      <c r="F101" s="84" t="s">
        <v>4005</v>
      </c>
      <c r="G101" s="84" t="b">
        <v>0</v>
      </c>
      <c r="H101" s="84" t="b">
        <v>0</v>
      </c>
      <c r="I101" s="84" t="b">
        <v>0</v>
      </c>
      <c r="J101" s="84" t="b">
        <v>0</v>
      </c>
      <c r="K101" s="84" t="b">
        <v>0</v>
      </c>
      <c r="L101" s="84" t="b">
        <v>0</v>
      </c>
    </row>
    <row r="102" spans="1:12" ht="15">
      <c r="A102" s="84" t="s">
        <v>3703</v>
      </c>
      <c r="B102" s="84" t="s">
        <v>3704</v>
      </c>
      <c r="C102" s="84">
        <v>5</v>
      </c>
      <c r="D102" s="122">
        <v>0.0020903038726855466</v>
      </c>
      <c r="E102" s="122">
        <v>2.914131512630894</v>
      </c>
      <c r="F102" s="84" t="s">
        <v>4005</v>
      </c>
      <c r="G102" s="84" t="b">
        <v>0</v>
      </c>
      <c r="H102" s="84" t="b">
        <v>0</v>
      </c>
      <c r="I102" s="84" t="b">
        <v>0</v>
      </c>
      <c r="J102" s="84" t="b">
        <v>0</v>
      </c>
      <c r="K102" s="84" t="b">
        <v>0</v>
      </c>
      <c r="L102" s="84" t="b">
        <v>0</v>
      </c>
    </row>
    <row r="103" spans="1:12" ht="15">
      <c r="A103" s="84" t="s">
        <v>3152</v>
      </c>
      <c r="B103" s="84" t="s">
        <v>3088</v>
      </c>
      <c r="C103" s="84">
        <v>5</v>
      </c>
      <c r="D103" s="122">
        <v>0.0020903038726855466</v>
      </c>
      <c r="E103" s="122">
        <v>0.8508732326804382</v>
      </c>
      <c r="F103" s="84" t="s">
        <v>4005</v>
      </c>
      <c r="G103" s="84" t="b">
        <v>0</v>
      </c>
      <c r="H103" s="84" t="b">
        <v>0</v>
      </c>
      <c r="I103" s="84" t="b">
        <v>0</v>
      </c>
      <c r="J103" s="84" t="b">
        <v>0</v>
      </c>
      <c r="K103" s="84" t="b">
        <v>0</v>
      </c>
      <c r="L103" s="84" t="b">
        <v>0</v>
      </c>
    </row>
    <row r="104" spans="1:12" ht="15">
      <c r="A104" s="84" t="s">
        <v>355</v>
      </c>
      <c r="B104" s="84" t="s">
        <v>377</v>
      </c>
      <c r="C104" s="84">
        <v>5</v>
      </c>
      <c r="D104" s="122">
        <v>0.0020903038726855466</v>
      </c>
      <c r="E104" s="122">
        <v>2.710011529974969</v>
      </c>
      <c r="F104" s="84" t="s">
        <v>4005</v>
      </c>
      <c r="G104" s="84" t="b">
        <v>0</v>
      </c>
      <c r="H104" s="84" t="b">
        <v>0</v>
      </c>
      <c r="I104" s="84" t="b">
        <v>0</v>
      </c>
      <c r="J104" s="84" t="b">
        <v>0</v>
      </c>
      <c r="K104" s="84" t="b">
        <v>0</v>
      </c>
      <c r="L104" s="84" t="b">
        <v>0</v>
      </c>
    </row>
    <row r="105" spans="1:12" ht="15">
      <c r="A105" s="84" t="s">
        <v>3709</v>
      </c>
      <c r="B105" s="84" t="s">
        <v>3131</v>
      </c>
      <c r="C105" s="84">
        <v>5</v>
      </c>
      <c r="D105" s="122">
        <v>0.0020903038726855466</v>
      </c>
      <c r="E105" s="122">
        <v>2.1659434856246933</v>
      </c>
      <c r="F105" s="84" t="s">
        <v>4005</v>
      </c>
      <c r="G105" s="84" t="b">
        <v>0</v>
      </c>
      <c r="H105" s="84" t="b">
        <v>0</v>
      </c>
      <c r="I105" s="84" t="b">
        <v>0</v>
      </c>
      <c r="J105" s="84" t="b">
        <v>0</v>
      </c>
      <c r="K105" s="84" t="b">
        <v>0</v>
      </c>
      <c r="L105" s="84" t="b">
        <v>0</v>
      </c>
    </row>
    <row r="106" spans="1:12" ht="15">
      <c r="A106" s="84" t="s">
        <v>3131</v>
      </c>
      <c r="B106" s="84" t="s">
        <v>3099</v>
      </c>
      <c r="C106" s="84">
        <v>5</v>
      </c>
      <c r="D106" s="122">
        <v>0.0020903038726855466</v>
      </c>
      <c r="E106" s="122">
        <v>0.493845627688976</v>
      </c>
      <c r="F106" s="84" t="s">
        <v>4005</v>
      </c>
      <c r="G106" s="84" t="b">
        <v>0</v>
      </c>
      <c r="H106" s="84" t="b">
        <v>0</v>
      </c>
      <c r="I106" s="84" t="b">
        <v>0</v>
      </c>
      <c r="J106" s="84" t="b">
        <v>0</v>
      </c>
      <c r="K106" s="84" t="b">
        <v>0</v>
      </c>
      <c r="L106" s="84" t="b">
        <v>0</v>
      </c>
    </row>
    <row r="107" spans="1:12" ht="15">
      <c r="A107" s="84" t="s">
        <v>3122</v>
      </c>
      <c r="B107" s="84" t="s">
        <v>3629</v>
      </c>
      <c r="C107" s="84">
        <v>5</v>
      </c>
      <c r="D107" s="122">
        <v>0.0020903038726855466</v>
      </c>
      <c r="E107" s="122">
        <v>1.4738522993953056</v>
      </c>
      <c r="F107" s="84" t="s">
        <v>4005</v>
      </c>
      <c r="G107" s="84" t="b">
        <v>0</v>
      </c>
      <c r="H107" s="84" t="b">
        <v>0</v>
      </c>
      <c r="I107" s="84" t="b">
        <v>0</v>
      </c>
      <c r="J107" s="84" t="b">
        <v>0</v>
      </c>
      <c r="K107" s="84" t="b">
        <v>0</v>
      </c>
      <c r="L107" s="84" t="b">
        <v>0</v>
      </c>
    </row>
    <row r="108" spans="1:12" ht="15">
      <c r="A108" s="84" t="s">
        <v>3629</v>
      </c>
      <c r="B108" s="84" t="s">
        <v>3710</v>
      </c>
      <c r="C108" s="84">
        <v>5</v>
      </c>
      <c r="D108" s="122">
        <v>0.0020903038726855466</v>
      </c>
      <c r="E108" s="122">
        <v>2.499158164660076</v>
      </c>
      <c r="F108" s="84" t="s">
        <v>4005</v>
      </c>
      <c r="G108" s="84" t="b">
        <v>0</v>
      </c>
      <c r="H108" s="84" t="b">
        <v>0</v>
      </c>
      <c r="I108" s="84" t="b">
        <v>0</v>
      </c>
      <c r="J108" s="84" t="b">
        <v>0</v>
      </c>
      <c r="K108" s="84" t="b">
        <v>0</v>
      </c>
      <c r="L108" s="84" t="b">
        <v>0</v>
      </c>
    </row>
    <row r="109" spans="1:12" ht="15">
      <c r="A109" s="84" t="s">
        <v>3710</v>
      </c>
      <c r="B109" s="84" t="s">
        <v>3116</v>
      </c>
      <c r="C109" s="84">
        <v>5</v>
      </c>
      <c r="D109" s="122">
        <v>0.0020903038726855466</v>
      </c>
      <c r="E109" s="122">
        <v>1.2383531709568087</v>
      </c>
      <c r="F109" s="84" t="s">
        <v>4005</v>
      </c>
      <c r="G109" s="84" t="b">
        <v>0</v>
      </c>
      <c r="H109" s="84" t="b">
        <v>0</v>
      </c>
      <c r="I109" s="84" t="b">
        <v>0</v>
      </c>
      <c r="J109" s="84" t="b">
        <v>0</v>
      </c>
      <c r="K109" s="84" t="b">
        <v>0</v>
      </c>
      <c r="L109" s="84" t="b">
        <v>0</v>
      </c>
    </row>
    <row r="110" spans="1:12" ht="15">
      <c r="A110" s="84" t="s">
        <v>228</v>
      </c>
      <c r="B110" s="84" t="s">
        <v>354</v>
      </c>
      <c r="C110" s="84">
        <v>5</v>
      </c>
      <c r="D110" s="122">
        <v>0.0020903038726855466</v>
      </c>
      <c r="E110" s="122">
        <v>1.5717088318086876</v>
      </c>
      <c r="F110" s="84" t="s">
        <v>4005</v>
      </c>
      <c r="G110" s="84" t="b">
        <v>0</v>
      </c>
      <c r="H110" s="84" t="b">
        <v>0</v>
      </c>
      <c r="I110" s="84" t="b">
        <v>0</v>
      </c>
      <c r="J110" s="84" t="b">
        <v>0</v>
      </c>
      <c r="K110" s="84" t="b">
        <v>0</v>
      </c>
      <c r="L110" s="84" t="b">
        <v>0</v>
      </c>
    </row>
    <row r="111" spans="1:12" ht="15">
      <c r="A111" s="84" t="s">
        <v>354</v>
      </c>
      <c r="B111" s="84" t="s">
        <v>3675</v>
      </c>
      <c r="C111" s="84">
        <v>5</v>
      </c>
      <c r="D111" s="122">
        <v>0.0020903038726855466</v>
      </c>
      <c r="E111" s="122">
        <v>1.2416641995628117</v>
      </c>
      <c r="F111" s="84" t="s">
        <v>4005</v>
      </c>
      <c r="G111" s="84" t="b">
        <v>0</v>
      </c>
      <c r="H111" s="84" t="b">
        <v>0</v>
      </c>
      <c r="I111" s="84" t="b">
        <v>0</v>
      </c>
      <c r="J111" s="84" t="b">
        <v>0</v>
      </c>
      <c r="K111" s="84" t="b">
        <v>0</v>
      </c>
      <c r="L111" s="84" t="b">
        <v>0</v>
      </c>
    </row>
    <row r="112" spans="1:12" ht="15">
      <c r="A112" s="84" t="s">
        <v>333</v>
      </c>
      <c r="B112" s="84" t="s">
        <v>354</v>
      </c>
      <c r="C112" s="84">
        <v>5</v>
      </c>
      <c r="D112" s="122">
        <v>0.0020903038726855466</v>
      </c>
      <c r="E112" s="122">
        <v>1.8727388274726688</v>
      </c>
      <c r="F112" s="84" t="s">
        <v>4005</v>
      </c>
      <c r="G112" s="84" t="b">
        <v>0</v>
      </c>
      <c r="H112" s="84" t="b">
        <v>0</v>
      </c>
      <c r="I112" s="84" t="b">
        <v>0</v>
      </c>
      <c r="J112" s="84" t="b">
        <v>0</v>
      </c>
      <c r="K112" s="84" t="b">
        <v>0</v>
      </c>
      <c r="L112" s="84" t="b">
        <v>0</v>
      </c>
    </row>
    <row r="113" spans="1:12" ht="15">
      <c r="A113" s="84" t="s">
        <v>3149</v>
      </c>
      <c r="B113" s="84" t="s">
        <v>3642</v>
      </c>
      <c r="C113" s="84">
        <v>5</v>
      </c>
      <c r="D113" s="122">
        <v>0.0020903038726855466</v>
      </c>
      <c r="E113" s="122">
        <v>2.094587577089025</v>
      </c>
      <c r="F113" s="84" t="s">
        <v>4005</v>
      </c>
      <c r="G113" s="84" t="b">
        <v>0</v>
      </c>
      <c r="H113" s="84" t="b">
        <v>0</v>
      </c>
      <c r="I113" s="84" t="b">
        <v>0</v>
      </c>
      <c r="J113" s="84" t="b">
        <v>0</v>
      </c>
      <c r="K113" s="84" t="b">
        <v>0</v>
      </c>
      <c r="L113" s="84" t="b">
        <v>0</v>
      </c>
    </row>
    <row r="114" spans="1:12" ht="15">
      <c r="A114" s="84" t="s">
        <v>3135</v>
      </c>
      <c r="B114" s="84" t="s">
        <v>3695</v>
      </c>
      <c r="C114" s="84">
        <v>5</v>
      </c>
      <c r="D114" s="122">
        <v>0.0020903038726855466</v>
      </c>
      <c r="E114" s="122">
        <v>2.329800288263363</v>
      </c>
      <c r="F114" s="84" t="s">
        <v>4005</v>
      </c>
      <c r="G114" s="84" t="b">
        <v>0</v>
      </c>
      <c r="H114" s="84" t="b">
        <v>0</v>
      </c>
      <c r="I114" s="84" t="b">
        <v>0</v>
      </c>
      <c r="J114" s="84" t="b">
        <v>0</v>
      </c>
      <c r="K114" s="84" t="b">
        <v>0</v>
      </c>
      <c r="L114" s="84" t="b">
        <v>0</v>
      </c>
    </row>
    <row r="115" spans="1:12" ht="15">
      <c r="A115" s="84" t="s">
        <v>354</v>
      </c>
      <c r="B115" s="84" t="s">
        <v>3673</v>
      </c>
      <c r="C115" s="84">
        <v>5</v>
      </c>
      <c r="D115" s="122">
        <v>0.0020903038726855466</v>
      </c>
      <c r="E115" s="122">
        <v>1.2416641995628117</v>
      </c>
      <c r="F115" s="84" t="s">
        <v>4005</v>
      </c>
      <c r="G115" s="84" t="b">
        <v>0</v>
      </c>
      <c r="H115" s="84" t="b">
        <v>0</v>
      </c>
      <c r="I115" s="84" t="b">
        <v>0</v>
      </c>
      <c r="J115" s="84" t="b">
        <v>0</v>
      </c>
      <c r="K115" s="84" t="b">
        <v>0</v>
      </c>
      <c r="L115" s="84" t="b">
        <v>0</v>
      </c>
    </row>
    <row r="116" spans="1:12" ht="15">
      <c r="A116" s="84" t="s">
        <v>3683</v>
      </c>
      <c r="B116" s="84" t="s">
        <v>3148</v>
      </c>
      <c r="C116" s="84">
        <v>5</v>
      </c>
      <c r="D116" s="122">
        <v>0.0020903038726855466</v>
      </c>
      <c r="E116" s="122">
        <v>2.1659434856246933</v>
      </c>
      <c r="F116" s="84" t="s">
        <v>4005</v>
      </c>
      <c r="G116" s="84" t="b">
        <v>0</v>
      </c>
      <c r="H116" s="84" t="b">
        <v>0</v>
      </c>
      <c r="I116" s="84" t="b">
        <v>0</v>
      </c>
      <c r="J116" s="84" t="b">
        <v>0</v>
      </c>
      <c r="K116" s="84" t="b">
        <v>0</v>
      </c>
      <c r="L116" s="84" t="b">
        <v>0</v>
      </c>
    </row>
    <row r="117" spans="1:12" ht="15">
      <c r="A117" s="84" t="s">
        <v>3618</v>
      </c>
      <c r="B117" s="84" t="s">
        <v>3623</v>
      </c>
      <c r="C117" s="84">
        <v>5</v>
      </c>
      <c r="D117" s="122">
        <v>0.0020903038726855466</v>
      </c>
      <c r="E117" s="122">
        <v>1.8807077571439441</v>
      </c>
      <c r="F117" s="84" t="s">
        <v>4005</v>
      </c>
      <c r="G117" s="84" t="b">
        <v>0</v>
      </c>
      <c r="H117" s="84" t="b">
        <v>0</v>
      </c>
      <c r="I117" s="84" t="b">
        <v>0</v>
      </c>
      <c r="J117" s="84" t="b">
        <v>0</v>
      </c>
      <c r="K117" s="84" t="b">
        <v>0</v>
      </c>
      <c r="L117" s="84" t="b">
        <v>0</v>
      </c>
    </row>
    <row r="118" spans="1:12" ht="15">
      <c r="A118" s="84" t="s">
        <v>3151</v>
      </c>
      <c r="B118" s="84" t="s">
        <v>3116</v>
      </c>
      <c r="C118" s="84">
        <v>4</v>
      </c>
      <c r="D118" s="122">
        <v>0.0017588859349906873</v>
      </c>
      <c r="E118" s="122">
        <v>0.5851406571814651</v>
      </c>
      <c r="F118" s="84" t="s">
        <v>4005</v>
      </c>
      <c r="G118" s="84" t="b">
        <v>0</v>
      </c>
      <c r="H118" s="84" t="b">
        <v>0</v>
      </c>
      <c r="I118" s="84" t="b">
        <v>0</v>
      </c>
      <c r="J118" s="84" t="b">
        <v>0</v>
      </c>
      <c r="K118" s="84" t="b">
        <v>0</v>
      </c>
      <c r="L118" s="84" t="b">
        <v>0</v>
      </c>
    </row>
    <row r="119" spans="1:12" ht="15">
      <c r="A119" s="84" t="s">
        <v>357</v>
      </c>
      <c r="B119" s="84" t="s">
        <v>3116</v>
      </c>
      <c r="C119" s="84">
        <v>4</v>
      </c>
      <c r="D119" s="122">
        <v>0.0017588859349906873</v>
      </c>
      <c r="E119" s="122">
        <v>1.2383531709568087</v>
      </c>
      <c r="F119" s="84" t="s">
        <v>4005</v>
      </c>
      <c r="G119" s="84" t="b">
        <v>0</v>
      </c>
      <c r="H119" s="84" t="b">
        <v>0</v>
      </c>
      <c r="I119" s="84" t="b">
        <v>0</v>
      </c>
      <c r="J119" s="84" t="b">
        <v>0</v>
      </c>
      <c r="K119" s="84" t="b">
        <v>0</v>
      </c>
      <c r="L119" s="84" t="b">
        <v>0</v>
      </c>
    </row>
    <row r="120" spans="1:12" ht="15">
      <c r="A120" s="84" t="s">
        <v>3117</v>
      </c>
      <c r="B120" s="84" t="s">
        <v>3614</v>
      </c>
      <c r="C120" s="84">
        <v>4</v>
      </c>
      <c r="D120" s="122">
        <v>0.0017588859349906873</v>
      </c>
      <c r="E120" s="122">
        <v>0.8491122984946395</v>
      </c>
      <c r="F120" s="84" t="s">
        <v>4005</v>
      </c>
      <c r="G120" s="84" t="b">
        <v>0</v>
      </c>
      <c r="H120" s="84" t="b">
        <v>0</v>
      </c>
      <c r="I120" s="84" t="b">
        <v>0</v>
      </c>
      <c r="J120" s="84" t="b">
        <v>0</v>
      </c>
      <c r="K120" s="84" t="b">
        <v>0</v>
      </c>
      <c r="L120" s="84" t="b">
        <v>0</v>
      </c>
    </row>
    <row r="121" spans="1:12" ht="15">
      <c r="A121" s="84" t="s">
        <v>3141</v>
      </c>
      <c r="B121" s="84" t="s">
        <v>3117</v>
      </c>
      <c r="C121" s="84">
        <v>4</v>
      </c>
      <c r="D121" s="122">
        <v>0.0017588859349906873</v>
      </c>
      <c r="E121" s="122">
        <v>0.8970981733321135</v>
      </c>
      <c r="F121" s="84" t="s">
        <v>4005</v>
      </c>
      <c r="G121" s="84" t="b">
        <v>0</v>
      </c>
      <c r="H121" s="84" t="b">
        <v>0</v>
      </c>
      <c r="I121" s="84" t="b">
        <v>0</v>
      </c>
      <c r="J121" s="84" t="b">
        <v>0</v>
      </c>
      <c r="K121" s="84" t="b">
        <v>0</v>
      </c>
      <c r="L121" s="84" t="b">
        <v>0</v>
      </c>
    </row>
    <row r="122" spans="1:12" ht="15">
      <c r="A122" s="84" t="s">
        <v>3137</v>
      </c>
      <c r="B122" s="84" t="s">
        <v>3671</v>
      </c>
      <c r="C122" s="84">
        <v>4</v>
      </c>
      <c r="D122" s="122">
        <v>0.0017588859349906873</v>
      </c>
      <c r="E122" s="122">
        <v>2.3286707831223934</v>
      </c>
      <c r="F122" s="84" t="s">
        <v>4005</v>
      </c>
      <c r="G122" s="84" t="b">
        <v>1</v>
      </c>
      <c r="H122" s="84" t="b">
        <v>0</v>
      </c>
      <c r="I122" s="84" t="b">
        <v>0</v>
      </c>
      <c r="J122" s="84" t="b">
        <v>0</v>
      </c>
      <c r="K122" s="84" t="b">
        <v>0</v>
      </c>
      <c r="L122" s="84" t="b">
        <v>0</v>
      </c>
    </row>
    <row r="123" spans="1:12" ht="15">
      <c r="A123" s="84" t="s">
        <v>3671</v>
      </c>
      <c r="B123" s="84" t="s">
        <v>3730</v>
      </c>
      <c r="C123" s="84">
        <v>4</v>
      </c>
      <c r="D123" s="122">
        <v>0.0017588859349906873</v>
      </c>
      <c r="E123" s="122">
        <v>2.768003476952656</v>
      </c>
      <c r="F123" s="84" t="s">
        <v>4005</v>
      </c>
      <c r="G123" s="84" t="b">
        <v>0</v>
      </c>
      <c r="H123" s="84" t="b">
        <v>0</v>
      </c>
      <c r="I123" s="84" t="b">
        <v>0</v>
      </c>
      <c r="J123" s="84" t="b">
        <v>1</v>
      </c>
      <c r="K123" s="84" t="b">
        <v>0</v>
      </c>
      <c r="L123" s="84" t="b">
        <v>0</v>
      </c>
    </row>
    <row r="124" spans="1:12" ht="15">
      <c r="A124" s="84" t="s">
        <v>3730</v>
      </c>
      <c r="B124" s="84" t="s">
        <v>3687</v>
      </c>
      <c r="C124" s="84">
        <v>4</v>
      </c>
      <c r="D124" s="122">
        <v>0.0017588859349906873</v>
      </c>
      <c r="E124" s="122">
        <v>2.834950266583269</v>
      </c>
      <c r="F124" s="84" t="s">
        <v>4005</v>
      </c>
      <c r="G124" s="84" t="b">
        <v>1</v>
      </c>
      <c r="H124" s="84" t="b">
        <v>0</v>
      </c>
      <c r="I124" s="84" t="b">
        <v>0</v>
      </c>
      <c r="J124" s="84" t="b">
        <v>0</v>
      </c>
      <c r="K124" s="84" t="b">
        <v>0</v>
      </c>
      <c r="L124" s="84" t="b">
        <v>0</v>
      </c>
    </row>
    <row r="125" spans="1:12" ht="15">
      <c r="A125" s="84" t="s">
        <v>3687</v>
      </c>
      <c r="B125" s="84" t="s">
        <v>3652</v>
      </c>
      <c r="C125" s="84">
        <v>4</v>
      </c>
      <c r="D125" s="122">
        <v>0.0017588859349906873</v>
      </c>
      <c r="E125" s="122">
        <v>2.4827677484719066</v>
      </c>
      <c r="F125" s="84" t="s">
        <v>4005</v>
      </c>
      <c r="G125" s="84" t="b">
        <v>0</v>
      </c>
      <c r="H125" s="84" t="b">
        <v>0</v>
      </c>
      <c r="I125" s="84" t="b">
        <v>0</v>
      </c>
      <c r="J125" s="84" t="b">
        <v>0</v>
      </c>
      <c r="K125" s="84" t="b">
        <v>0</v>
      </c>
      <c r="L125" s="84" t="b">
        <v>0</v>
      </c>
    </row>
    <row r="126" spans="1:12" ht="15">
      <c r="A126" s="84" t="s">
        <v>3652</v>
      </c>
      <c r="B126" s="84" t="s">
        <v>3690</v>
      </c>
      <c r="C126" s="84">
        <v>4</v>
      </c>
      <c r="D126" s="122">
        <v>0.0017588859349906873</v>
      </c>
      <c r="E126" s="122">
        <v>2.4827677484719066</v>
      </c>
      <c r="F126" s="84" t="s">
        <v>4005</v>
      </c>
      <c r="G126" s="84" t="b">
        <v>0</v>
      </c>
      <c r="H126" s="84" t="b">
        <v>0</v>
      </c>
      <c r="I126" s="84" t="b">
        <v>0</v>
      </c>
      <c r="J126" s="84" t="b">
        <v>0</v>
      </c>
      <c r="K126" s="84" t="b">
        <v>0</v>
      </c>
      <c r="L126" s="84" t="b">
        <v>0</v>
      </c>
    </row>
    <row r="127" spans="1:12" ht="15">
      <c r="A127" s="84" t="s">
        <v>3690</v>
      </c>
      <c r="B127" s="84" t="s">
        <v>3165</v>
      </c>
      <c r="C127" s="84">
        <v>4</v>
      </c>
      <c r="D127" s="122">
        <v>0.0017588859349906873</v>
      </c>
      <c r="E127" s="122">
        <v>2.26091899885555</v>
      </c>
      <c r="F127" s="84" t="s">
        <v>4005</v>
      </c>
      <c r="G127" s="84" t="b">
        <v>0</v>
      </c>
      <c r="H127" s="84" t="b">
        <v>0</v>
      </c>
      <c r="I127" s="84" t="b">
        <v>0</v>
      </c>
      <c r="J127" s="84" t="b">
        <v>0</v>
      </c>
      <c r="K127" s="84" t="b">
        <v>0</v>
      </c>
      <c r="L127" s="84" t="b">
        <v>0</v>
      </c>
    </row>
    <row r="128" spans="1:12" ht="15">
      <c r="A128" s="84" t="s">
        <v>3165</v>
      </c>
      <c r="B128" s="84" t="s">
        <v>3731</v>
      </c>
      <c r="C128" s="84">
        <v>4</v>
      </c>
      <c r="D128" s="122">
        <v>0.0017588859349906873</v>
      </c>
      <c r="E128" s="122">
        <v>2.4089815343109877</v>
      </c>
      <c r="F128" s="84" t="s">
        <v>4005</v>
      </c>
      <c r="G128" s="84" t="b">
        <v>0</v>
      </c>
      <c r="H128" s="84" t="b">
        <v>0</v>
      </c>
      <c r="I128" s="84" t="b">
        <v>0</v>
      </c>
      <c r="J128" s="84" t="b">
        <v>0</v>
      </c>
      <c r="K128" s="84" t="b">
        <v>0</v>
      </c>
      <c r="L128" s="84" t="b">
        <v>0</v>
      </c>
    </row>
    <row r="129" spans="1:12" ht="15">
      <c r="A129" s="84" t="s">
        <v>3731</v>
      </c>
      <c r="B129" s="84" t="s">
        <v>3732</v>
      </c>
      <c r="C129" s="84">
        <v>4</v>
      </c>
      <c r="D129" s="122">
        <v>0.0017588859349906873</v>
      </c>
      <c r="E129" s="122">
        <v>3.0110415256389502</v>
      </c>
      <c r="F129" s="84" t="s">
        <v>4005</v>
      </c>
      <c r="G129" s="84" t="b">
        <v>0</v>
      </c>
      <c r="H129" s="84" t="b">
        <v>0</v>
      </c>
      <c r="I129" s="84" t="b">
        <v>0</v>
      </c>
      <c r="J129" s="84" t="b">
        <v>0</v>
      </c>
      <c r="K129" s="84" t="b">
        <v>0</v>
      </c>
      <c r="L129" s="84" t="b">
        <v>0</v>
      </c>
    </row>
    <row r="130" spans="1:12" ht="15">
      <c r="A130" s="84" t="s">
        <v>3737</v>
      </c>
      <c r="B130" s="84" t="s">
        <v>3738</v>
      </c>
      <c r="C130" s="84">
        <v>4</v>
      </c>
      <c r="D130" s="122">
        <v>0.0017588859349906873</v>
      </c>
      <c r="E130" s="122">
        <v>3.0110415256389502</v>
      </c>
      <c r="F130" s="84" t="s">
        <v>4005</v>
      </c>
      <c r="G130" s="84" t="b">
        <v>0</v>
      </c>
      <c r="H130" s="84" t="b">
        <v>0</v>
      </c>
      <c r="I130" s="84" t="b">
        <v>0</v>
      </c>
      <c r="J130" s="84" t="b">
        <v>0</v>
      </c>
      <c r="K130" s="84" t="b">
        <v>0</v>
      </c>
      <c r="L130" s="84" t="b">
        <v>0</v>
      </c>
    </row>
    <row r="131" spans="1:12" ht="15">
      <c r="A131" s="84" t="s">
        <v>3738</v>
      </c>
      <c r="B131" s="84" t="s">
        <v>3116</v>
      </c>
      <c r="C131" s="84">
        <v>4</v>
      </c>
      <c r="D131" s="122">
        <v>0.0017588859349906873</v>
      </c>
      <c r="E131" s="122">
        <v>1.2383531709568087</v>
      </c>
      <c r="F131" s="84" t="s">
        <v>4005</v>
      </c>
      <c r="G131" s="84" t="b">
        <v>0</v>
      </c>
      <c r="H131" s="84" t="b">
        <v>0</v>
      </c>
      <c r="I131" s="84" t="b">
        <v>0</v>
      </c>
      <c r="J131" s="84" t="b">
        <v>0</v>
      </c>
      <c r="K131" s="84" t="b">
        <v>0</v>
      </c>
      <c r="L131" s="84" t="b">
        <v>0</v>
      </c>
    </row>
    <row r="132" spans="1:12" ht="15">
      <c r="A132" s="84" t="s">
        <v>3116</v>
      </c>
      <c r="B132" s="84" t="s">
        <v>3617</v>
      </c>
      <c r="C132" s="84">
        <v>4</v>
      </c>
      <c r="D132" s="122">
        <v>0.0017588859349906873</v>
      </c>
      <c r="E132" s="122">
        <v>0.7497786568464568</v>
      </c>
      <c r="F132" s="84" t="s">
        <v>4005</v>
      </c>
      <c r="G132" s="84" t="b">
        <v>0</v>
      </c>
      <c r="H132" s="84" t="b">
        <v>0</v>
      </c>
      <c r="I132" s="84" t="b">
        <v>0</v>
      </c>
      <c r="J132" s="84" t="b">
        <v>0</v>
      </c>
      <c r="K132" s="84" t="b">
        <v>0</v>
      </c>
      <c r="L132" s="84" t="b">
        <v>0</v>
      </c>
    </row>
    <row r="133" spans="1:12" ht="15">
      <c r="A133" s="84" t="s">
        <v>3617</v>
      </c>
      <c r="B133" s="84" t="s">
        <v>3691</v>
      </c>
      <c r="C133" s="84">
        <v>4</v>
      </c>
      <c r="D133" s="122">
        <v>0.0017588859349906873</v>
      </c>
      <c r="E133" s="122">
        <v>2.2151615082948752</v>
      </c>
      <c r="F133" s="84" t="s">
        <v>4005</v>
      </c>
      <c r="G133" s="84" t="b">
        <v>0</v>
      </c>
      <c r="H133" s="84" t="b">
        <v>0</v>
      </c>
      <c r="I133" s="84" t="b">
        <v>0</v>
      </c>
      <c r="J133" s="84" t="b">
        <v>0</v>
      </c>
      <c r="K133" s="84" t="b">
        <v>0</v>
      </c>
      <c r="L133" s="84" t="b">
        <v>0</v>
      </c>
    </row>
    <row r="134" spans="1:12" ht="15">
      <c r="A134" s="84" t="s">
        <v>354</v>
      </c>
      <c r="B134" s="84" t="s">
        <v>3657</v>
      </c>
      <c r="C134" s="84">
        <v>4</v>
      </c>
      <c r="D134" s="122">
        <v>0.0017588859349906873</v>
      </c>
      <c r="E134" s="122">
        <v>1.1447541865547552</v>
      </c>
      <c r="F134" s="84" t="s">
        <v>4005</v>
      </c>
      <c r="G134" s="84" t="b">
        <v>0</v>
      </c>
      <c r="H134" s="84" t="b">
        <v>0</v>
      </c>
      <c r="I134" s="84" t="b">
        <v>0</v>
      </c>
      <c r="J134" s="84" t="b">
        <v>0</v>
      </c>
      <c r="K134" s="84" t="b">
        <v>1</v>
      </c>
      <c r="L134" s="84" t="b">
        <v>0</v>
      </c>
    </row>
    <row r="135" spans="1:12" ht="15">
      <c r="A135" s="84" t="s">
        <v>354</v>
      </c>
      <c r="B135" s="84" t="s">
        <v>376</v>
      </c>
      <c r="C135" s="84">
        <v>4</v>
      </c>
      <c r="D135" s="122">
        <v>0.0017588859349906873</v>
      </c>
      <c r="E135" s="122">
        <v>1.3208454456104366</v>
      </c>
      <c r="F135" s="84" t="s">
        <v>4005</v>
      </c>
      <c r="G135" s="84" t="b">
        <v>0</v>
      </c>
      <c r="H135" s="84" t="b">
        <v>0</v>
      </c>
      <c r="I135" s="84" t="b">
        <v>0</v>
      </c>
      <c r="J135" s="84" t="b">
        <v>0</v>
      </c>
      <c r="K135" s="84" t="b">
        <v>0</v>
      </c>
      <c r="L135" s="84" t="b">
        <v>0</v>
      </c>
    </row>
    <row r="136" spans="1:12" ht="15">
      <c r="A136" s="84" t="s">
        <v>376</v>
      </c>
      <c r="B136" s="84" t="s">
        <v>375</v>
      </c>
      <c r="C136" s="84">
        <v>4</v>
      </c>
      <c r="D136" s="122">
        <v>0.0017588859349906873</v>
      </c>
      <c r="E136" s="122">
        <v>2.914131512630894</v>
      </c>
      <c r="F136" s="84" t="s">
        <v>4005</v>
      </c>
      <c r="G136" s="84" t="b">
        <v>0</v>
      </c>
      <c r="H136" s="84" t="b">
        <v>0</v>
      </c>
      <c r="I136" s="84" t="b">
        <v>0</v>
      </c>
      <c r="J136" s="84" t="b">
        <v>0</v>
      </c>
      <c r="K136" s="84" t="b">
        <v>0</v>
      </c>
      <c r="L136" s="84" t="b">
        <v>0</v>
      </c>
    </row>
    <row r="137" spans="1:12" ht="15">
      <c r="A137" s="84" t="s">
        <v>3642</v>
      </c>
      <c r="B137" s="84" t="s">
        <v>3717</v>
      </c>
      <c r="C137" s="84">
        <v>4</v>
      </c>
      <c r="D137" s="122">
        <v>0.0017588859349906873</v>
      </c>
      <c r="E137" s="122">
        <v>2.474798818800631</v>
      </c>
      <c r="F137" s="84" t="s">
        <v>4005</v>
      </c>
      <c r="G137" s="84" t="b">
        <v>0</v>
      </c>
      <c r="H137" s="84" t="b">
        <v>0</v>
      </c>
      <c r="I137" s="84" t="b">
        <v>0</v>
      </c>
      <c r="J137" s="84" t="b">
        <v>0</v>
      </c>
      <c r="K137" s="84" t="b">
        <v>0</v>
      </c>
      <c r="L137" s="84" t="b">
        <v>0</v>
      </c>
    </row>
    <row r="138" spans="1:12" ht="15">
      <c r="A138" s="84" t="s">
        <v>3717</v>
      </c>
      <c r="B138" s="84" t="s">
        <v>3659</v>
      </c>
      <c r="C138" s="84">
        <v>4</v>
      </c>
      <c r="D138" s="122">
        <v>0.0017588859349906873</v>
      </c>
      <c r="E138" s="122">
        <v>2.6131015169669127</v>
      </c>
      <c r="F138" s="84" t="s">
        <v>4005</v>
      </c>
      <c r="G138" s="84" t="b">
        <v>0</v>
      </c>
      <c r="H138" s="84" t="b">
        <v>0</v>
      </c>
      <c r="I138" s="84" t="b">
        <v>0</v>
      </c>
      <c r="J138" s="84" t="b">
        <v>0</v>
      </c>
      <c r="K138" s="84" t="b">
        <v>0</v>
      </c>
      <c r="L138" s="84" t="b">
        <v>0</v>
      </c>
    </row>
    <row r="139" spans="1:12" ht="15">
      <c r="A139" s="84" t="s">
        <v>3659</v>
      </c>
      <c r="B139" s="84" t="s">
        <v>3088</v>
      </c>
      <c r="C139" s="84">
        <v>4</v>
      </c>
      <c r="D139" s="122">
        <v>0.0017588859349906873</v>
      </c>
      <c r="E139" s="122">
        <v>0.930054478728063</v>
      </c>
      <c r="F139" s="84" t="s">
        <v>4005</v>
      </c>
      <c r="G139" s="84" t="b">
        <v>0</v>
      </c>
      <c r="H139" s="84" t="b">
        <v>0</v>
      </c>
      <c r="I139" s="84" t="b">
        <v>0</v>
      </c>
      <c r="J139" s="84" t="b">
        <v>0</v>
      </c>
      <c r="K139" s="84" t="b">
        <v>0</v>
      </c>
      <c r="L139" s="84" t="b">
        <v>0</v>
      </c>
    </row>
    <row r="140" spans="1:12" ht="15">
      <c r="A140" s="84" t="s">
        <v>3088</v>
      </c>
      <c r="B140" s="84" t="s">
        <v>3754</v>
      </c>
      <c r="C140" s="84">
        <v>4</v>
      </c>
      <c r="D140" s="122">
        <v>0.0017588859349906873</v>
      </c>
      <c r="E140" s="122">
        <v>1.2310844743920442</v>
      </c>
      <c r="F140" s="84" t="s">
        <v>4005</v>
      </c>
      <c r="G140" s="84" t="b">
        <v>0</v>
      </c>
      <c r="H140" s="84" t="b">
        <v>0</v>
      </c>
      <c r="I140" s="84" t="b">
        <v>0</v>
      </c>
      <c r="J140" s="84" t="b">
        <v>0</v>
      </c>
      <c r="K140" s="84" t="b">
        <v>0</v>
      </c>
      <c r="L140" s="84" t="b">
        <v>0</v>
      </c>
    </row>
    <row r="141" spans="1:12" ht="15">
      <c r="A141" s="84" t="s">
        <v>3754</v>
      </c>
      <c r="B141" s="84" t="s">
        <v>3718</v>
      </c>
      <c r="C141" s="84">
        <v>4</v>
      </c>
      <c r="D141" s="122">
        <v>0.0017588859349906873</v>
      </c>
      <c r="E141" s="122">
        <v>2.914131512630894</v>
      </c>
      <c r="F141" s="84" t="s">
        <v>4005</v>
      </c>
      <c r="G141" s="84" t="b">
        <v>0</v>
      </c>
      <c r="H141" s="84" t="b">
        <v>0</v>
      </c>
      <c r="I141" s="84" t="b">
        <v>0</v>
      </c>
      <c r="J141" s="84" t="b">
        <v>0</v>
      </c>
      <c r="K141" s="84" t="b">
        <v>0</v>
      </c>
      <c r="L141" s="84" t="b">
        <v>0</v>
      </c>
    </row>
    <row r="142" spans="1:12" ht="15">
      <c r="A142" s="84" t="s">
        <v>3718</v>
      </c>
      <c r="B142" s="84" t="s">
        <v>3099</v>
      </c>
      <c r="C142" s="84">
        <v>4</v>
      </c>
      <c r="D142" s="122">
        <v>0.0017588859349906873</v>
      </c>
      <c r="E142" s="122">
        <v>1.14512364168712</v>
      </c>
      <c r="F142" s="84" t="s">
        <v>4005</v>
      </c>
      <c r="G142" s="84" t="b">
        <v>0</v>
      </c>
      <c r="H142" s="84" t="b">
        <v>0</v>
      </c>
      <c r="I142" s="84" t="b">
        <v>0</v>
      </c>
      <c r="J142" s="84" t="b">
        <v>0</v>
      </c>
      <c r="K142" s="84" t="b">
        <v>0</v>
      </c>
      <c r="L142" s="84" t="b">
        <v>0</v>
      </c>
    </row>
    <row r="143" spans="1:12" ht="15">
      <c r="A143" s="84" t="s">
        <v>3099</v>
      </c>
      <c r="B143" s="84" t="s">
        <v>3755</v>
      </c>
      <c r="C143" s="84">
        <v>4</v>
      </c>
      <c r="D143" s="122">
        <v>0.0017588859349906873</v>
      </c>
      <c r="E143" s="122">
        <v>1.3530301289818378</v>
      </c>
      <c r="F143" s="84" t="s">
        <v>4005</v>
      </c>
      <c r="G143" s="84" t="b">
        <v>0</v>
      </c>
      <c r="H143" s="84" t="b">
        <v>0</v>
      </c>
      <c r="I143" s="84" t="b">
        <v>0</v>
      </c>
      <c r="J143" s="84" t="b">
        <v>0</v>
      </c>
      <c r="K143" s="84" t="b">
        <v>0</v>
      </c>
      <c r="L143" s="84" t="b">
        <v>0</v>
      </c>
    </row>
    <row r="144" spans="1:12" ht="15">
      <c r="A144" s="84" t="s">
        <v>3755</v>
      </c>
      <c r="B144" s="84" t="s">
        <v>3102</v>
      </c>
      <c r="C144" s="84">
        <v>4</v>
      </c>
      <c r="D144" s="122">
        <v>0.0017588859349906873</v>
      </c>
      <c r="E144" s="122">
        <v>1.7210069142764322</v>
      </c>
      <c r="F144" s="84" t="s">
        <v>4005</v>
      </c>
      <c r="G144" s="84" t="b">
        <v>0</v>
      </c>
      <c r="H144" s="84" t="b">
        <v>0</v>
      </c>
      <c r="I144" s="84" t="b">
        <v>0</v>
      </c>
      <c r="J144" s="84" t="b">
        <v>0</v>
      </c>
      <c r="K144" s="84" t="b">
        <v>0</v>
      </c>
      <c r="L144" s="84" t="b">
        <v>0</v>
      </c>
    </row>
    <row r="145" spans="1:12" ht="15">
      <c r="A145" s="84" t="s">
        <v>3135</v>
      </c>
      <c r="B145" s="84" t="s">
        <v>3152</v>
      </c>
      <c r="C145" s="84">
        <v>4</v>
      </c>
      <c r="D145" s="122">
        <v>0.0017588859349906873</v>
      </c>
      <c r="E145" s="122">
        <v>1.9318602795913253</v>
      </c>
      <c r="F145" s="84" t="s">
        <v>4005</v>
      </c>
      <c r="G145" s="84" t="b">
        <v>0</v>
      </c>
      <c r="H145" s="84" t="b">
        <v>0</v>
      </c>
      <c r="I145" s="84" t="b">
        <v>0</v>
      </c>
      <c r="J145" s="84" t="b">
        <v>0</v>
      </c>
      <c r="K145" s="84" t="b">
        <v>0</v>
      </c>
      <c r="L145" s="84" t="b">
        <v>0</v>
      </c>
    </row>
    <row r="146" spans="1:12" ht="15">
      <c r="A146" s="84" t="s">
        <v>3133</v>
      </c>
      <c r="B146" s="84" t="s">
        <v>3135</v>
      </c>
      <c r="C146" s="84">
        <v>4</v>
      </c>
      <c r="D146" s="122">
        <v>0.0017588859349906873</v>
      </c>
      <c r="E146" s="122">
        <v>1.688822230905031</v>
      </c>
      <c r="F146" s="84" t="s">
        <v>4005</v>
      </c>
      <c r="G146" s="84" t="b">
        <v>0</v>
      </c>
      <c r="H146" s="84" t="b">
        <v>0</v>
      </c>
      <c r="I146" s="84" t="b">
        <v>0</v>
      </c>
      <c r="J146" s="84" t="b">
        <v>0</v>
      </c>
      <c r="K146" s="84" t="b">
        <v>0</v>
      </c>
      <c r="L146" s="84" t="b">
        <v>0</v>
      </c>
    </row>
    <row r="147" spans="1:12" ht="15">
      <c r="A147" s="84" t="s">
        <v>3130</v>
      </c>
      <c r="B147" s="84" t="s">
        <v>3758</v>
      </c>
      <c r="C147" s="84">
        <v>4</v>
      </c>
      <c r="D147" s="122">
        <v>0.0017588859349906873</v>
      </c>
      <c r="E147" s="122">
        <v>2.4089815343109877</v>
      </c>
      <c r="F147" s="84" t="s">
        <v>4005</v>
      </c>
      <c r="G147" s="84" t="b">
        <v>0</v>
      </c>
      <c r="H147" s="84" t="b">
        <v>0</v>
      </c>
      <c r="I147" s="84" t="b">
        <v>0</v>
      </c>
      <c r="J147" s="84" t="b">
        <v>0</v>
      </c>
      <c r="K147" s="84" t="b">
        <v>0</v>
      </c>
      <c r="L147" s="84" t="b">
        <v>0</v>
      </c>
    </row>
    <row r="148" spans="1:12" ht="15">
      <c r="A148" s="84" t="s">
        <v>3758</v>
      </c>
      <c r="B148" s="84" t="s">
        <v>3628</v>
      </c>
      <c r="C148" s="84">
        <v>4</v>
      </c>
      <c r="D148" s="122">
        <v>0.0017588859349906873</v>
      </c>
      <c r="E148" s="122">
        <v>2.499158164660076</v>
      </c>
      <c r="F148" s="84" t="s">
        <v>4005</v>
      </c>
      <c r="G148" s="84" t="b">
        <v>0</v>
      </c>
      <c r="H148" s="84" t="b">
        <v>0</v>
      </c>
      <c r="I148" s="84" t="b">
        <v>0</v>
      </c>
      <c r="J148" s="84" t="b">
        <v>0</v>
      </c>
      <c r="K148" s="84" t="b">
        <v>0</v>
      </c>
      <c r="L148" s="84" t="b">
        <v>0</v>
      </c>
    </row>
    <row r="149" spans="1:12" ht="15">
      <c r="A149" s="84" t="s">
        <v>3628</v>
      </c>
      <c r="B149" s="84" t="s">
        <v>3645</v>
      </c>
      <c r="C149" s="84">
        <v>4</v>
      </c>
      <c r="D149" s="122">
        <v>0.0017588859349906873</v>
      </c>
      <c r="E149" s="122">
        <v>2.1012181559880383</v>
      </c>
      <c r="F149" s="84" t="s">
        <v>4005</v>
      </c>
      <c r="G149" s="84" t="b">
        <v>0</v>
      </c>
      <c r="H149" s="84" t="b">
        <v>0</v>
      </c>
      <c r="I149" s="84" t="b">
        <v>0</v>
      </c>
      <c r="J149" s="84" t="b">
        <v>0</v>
      </c>
      <c r="K149" s="84" t="b">
        <v>0</v>
      </c>
      <c r="L149" s="84" t="b">
        <v>0</v>
      </c>
    </row>
    <row r="150" spans="1:12" ht="15">
      <c r="A150" s="84" t="s">
        <v>3645</v>
      </c>
      <c r="B150" s="84" t="s">
        <v>3672</v>
      </c>
      <c r="C150" s="84">
        <v>4</v>
      </c>
      <c r="D150" s="122">
        <v>0.0017588859349906873</v>
      </c>
      <c r="E150" s="122">
        <v>2.3700634682806183</v>
      </c>
      <c r="F150" s="84" t="s">
        <v>4005</v>
      </c>
      <c r="G150" s="84" t="b">
        <v>0</v>
      </c>
      <c r="H150" s="84" t="b">
        <v>0</v>
      </c>
      <c r="I150" s="84" t="b">
        <v>0</v>
      </c>
      <c r="J150" s="84" t="b">
        <v>0</v>
      </c>
      <c r="K150" s="84" t="b">
        <v>0</v>
      </c>
      <c r="L150" s="84" t="b">
        <v>0</v>
      </c>
    </row>
    <row r="151" spans="1:12" ht="15">
      <c r="A151" s="84" t="s">
        <v>3672</v>
      </c>
      <c r="B151" s="84" t="s">
        <v>3722</v>
      </c>
      <c r="C151" s="84">
        <v>4</v>
      </c>
      <c r="D151" s="122">
        <v>0.0017588859349906873</v>
      </c>
      <c r="E151" s="122">
        <v>2.6710934639445996</v>
      </c>
      <c r="F151" s="84" t="s">
        <v>4005</v>
      </c>
      <c r="G151" s="84" t="b">
        <v>0</v>
      </c>
      <c r="H151" s="84" t="b">
        <v>0</v>
      </c>
      <c r="I151" s="84" t="b">
        <v>0</v>
      </c>
      <c r="J151" s="84" t="b">
        <v>0</v>
      </c>
      <c r="K151" s="84" t="b">
        <v>0</v>
      </c>
      <c r="L151" s="84" t="b">
        <v>0</v>
      </c>
    </row>
    <row r="152" spans="1:12" ht="15">
      <c r="A152" s="84" t="s">
        <v>3722</v>
      </c>
      <c r="B152" s="84" t="s">
        <v>3759</v>
      </c>
      <c r="C152" s="84">
        <v>4</v>
      </c>
      <c r="D152" s="122">
        <v>0.0017588859349906873</v>
      </c>
      <c r="E152" s="122">
        <v>2.914131512630894</v>
      </c>
      <c r="F152" s="84" t="s">
        <v>4005</v>
      </c>
      <c r="G152" s="84" t="b">
        <v>0</v>
      </c>
      <c r="H152" s="84" t="b">
        <v>0</v>
      </c>
      <c r="I152" s="84" t="b">
        <v>0</v>
      </c>
      <c r="J152" s="84" t="b">
        <v>0</v>
      </c>
      <c r="K152" s="84" t="b">
        <v>0</v>
      </c>
      <c r="L152" s="84" t="b">
        <v>0</v>
      </c>
    </row>
    <row r="153" spans="1:12" ht="15">
      <c r="A153" s="84" t="s">
        <v>3759</v>
      </c>
      <c r="B153" s="84" t="s">
        <v>3680</v>
      </c>
      <c r="C153" s="84">
        <v>4</v>
      </c>
      <c r="D153" s="122">
        <v>0.0017588859349906873</v>
      </c>
      <c r="E153" s="122">
        <v>2.768003476952656</v>
      </c>
      <c r="F153" s="84" t="s">
        <v>4005</v>
      </c>
      <c r="G153" s="84" t="b">
        <v>0</v>
      </c>
      <c r="H153" s="84" t="b">
        <v>0</v>
      </c>
      <c r="I153" s="84" t="b">
        <v>0</v>
      </c>
      <c r="J153" s="84" t="b">
        <v>0</v>
      </c>
      <c r="K153" s="84" t="b">
        <v>0</v>
      </c>
      <c r="L153" s="84" t="b">
        <v>0</v>
      </c>
    </row>
    <row r="154" spans="1:12" ht="15">
      <c r="A154" s="84" t="s">
        <v>3680</v>
      </c>
      <c r="B154" s="84" t="s">
        <v>3125</v>
      </c>
      <c r="C154" s="84">
        <v>4</v>
      </c>
      <c r="D154" s="122">
        <v>0.0017588859349906873</v>
      </c>
      <c r="E154" s="122">
        <v>1.7168509545052746</v>
      </c>
      <c r="F154" s="84" t="s">
        <v>4005</v>
      </c>
      <c r="G154" s="84" t="b">
        <v>0</v>
      </c>
      <c r="H154" s="84" t="b">
        <v>0</v>
      </c>
      <c r="I154" s="84" t="b">
        <v>0</v>
      </c>
      <c r="J154" s="84" t="b">
        <v>0</v>
      </c>
      <c r="K154" s="84" t="b">
        <v>0</v>
      </c>
      <c r="L154" s="84" t="b">
        <v>0</v>
      </c>
    </row>
    <row r="155" spans="1:12" ht="15">
      <c r="A155" s="84" t="s">
        <v>3125</v>
      </c>
      <c r="B155" s="84" t="s">
        <v>3723</v>
      </c>
      <c r="C155" s="84">
        <v>4</v>
      </c>
      <c r="D155" s="122">
        <v>0.0017588859349906873</v>
      </c>
      <c r="E155" s="122">
        <v>1.8534336722772822</v>
      </c>
      <c r="F155" s="84" t="s">
        <v>4005</v>
      </c>
      <c r="G155" s="84" t="b">
        <v>0</v>
      </c>
      <c r="H155" s="84" t="b">
        <v>0</v>
      </c>
      <c r="I155" s="84" t="b">
        <v>0</v>
      </c>
      <c r="J155" s="84" t="b">
        <v>0</v>
      </c>
      <c r="K155" s="84" t="b">
        <v>0</v>
      </c>
      <c r="L155" s="84" t="b">
        <v>0</v>
      </c>
    </row>
    <row r="156" spans="1:12" ht="15">
      <c r="A156" s="84" t="s">
        <v>3723</v>
      </c>
      <c r="B156" s="84" t="s">
        <v>3088</v>
      </c>
      <c r="C156" s="84">
        <v>4</v>
      </c>
      <c r="D156" s="122">
        <v>0.0017588859349906873</v>
      </c>
      <c r="E156" s="122">
        <v>1.134174461383988</v>
      </c>
      <c r="F156" s="84" t="s">
        <v>4005</v>
      </c>
      <c r="G156" s="84" t="b">
        <v>0</v>
      </c>
      <c r="H156" s="84" t="b">
        <v>0</v>
      </c>
      <c r="I156" s="84" t="b">
        <v>0</v>
      </c>
      <c r="J156" s="84" t="b">
        <v>0</v>
      </c>
      <c r="K156" s="84" t="b">
        <v>0</v>
      </c>
      <c r="L156" s="84" t="b">
        <v>0</v>
      </c>
    </row>
    <row r="157" spans="1:12" ht="15">
      <c r="A157" s="84" t="s">
        <v>354</v>
      </c>
      <c r="B157" s="84" t="s">
        <v>3119</v>
      </c>
      <c r="C157" s="84">
        <v>4</v>
      </c>
      <c r="D157" s="122">
        <v>0.0017588859349906873</v>
      </c>
      <c r="E157" s="122">
        <v>0.22393543260238022</v>
      </c>
      <c r="F157" s="84" t="s">
        <v>4005</v>
      </c>
      <c r="G157" s="84" t="b">
        <v>0</v>
      </c>
      <c r="H157" s="84" t="b">
        <v>0</v>
      </c>
      <c r="I157" s="84" t="b">
        <v>0</v>
      </c>
      <c r="J157" s="84" t="b">
        <v>0</v>
      </c>
      <c r="K157" s="84" t="b">
        <v>0</v>
      </c>
      <c r="L157" s="84" t="b">
        <v>0</v>
      </c>
    </row>
    <row r="158" spans="1:12" ht="15">
      <c r="A158" s="84" t="s">
        <v>3117</v>
      </c>
      <c r="B158" s="84" t="s">
        <v>3724</v>
      </c>
      <c r="C158" s="84">
        <v>4</v>
      </c>
      <c r="D158" s="122">
        <v>0.0017588859349906873</v>
      </c>
      <c r="E158" s="122">
        <v>1.5118701301762136</v>
      </c>
      <c r="F158" s="84" t="s">
        <v>4005</v>
      </c>
      <c r="G158" s="84" t="b">
        <v>0</v>
      </c>
      <c r="H158" s="84" t="b">
        <v>0</v>
      </c>
      <c r="I158" s="84" t="b">
        <v>0</v>
      </c>
      <c r="J158" s="84" t="b">
        <v>0</v>
      </c>
      <c r="K158" s="84" t="b">
        <v>0</v>
      </c>
      <c r="L158" s="84" t="b">
        <v>0</v>
      </c>
    </row>
    <row r="159" spans="1:12" ht="15">
      <c r="A159" s="84" t="s">
        <v>3724</v>
      </c>
      <c r="B159" s="84" t="s">
        <v>3635</v>
      </c>
      <c r="C159" s="84">
        <v>4</v>
      </c>
      <c r="D159" s="122">
        <v>0.0017588859349906873</v>
      </c>
      <c r="E159" s="122">
        <v>2.474798818800631</v>
      </c>
      <c r="F159" s="84" t="s">
        <v>4005</v>
      </c>
      <c r="G159" s="84" t="b">
        <v>0</v>
      </c>
      <c r="H159" s="84" t="b">
        <v>0</v>
      </c>
      <c r="I159" s="84" t="b">
        <v>0</v>
      </c>
      <c r="J159" s="84" t="b">
        <v>0</v>
      </c>
      <c r="K159" s="84" t="b">
        <v>0</v>
      </c>
      <c r="L159" s="84" t="b">
        <v>0</v>
      </c>
    </row>
    <row r="160" spans="1:12" ht="15">
      <c r="A160" s="84" t="s">
        <v>3635</v>
      </c>
      <c r="B160" s="84" t="s">
        <v>3634</v>
      </c>
      <c r="C160" s="84">
        <v>4</v>
      </c>
      <c r="D160" s="122">
        <v>0.0017588859349906873</v>
      </c>
      <c r="E160" s="122">
        <v>2.094587577089025</v>
      </c>
      <c r="F160" s="84" t="s">
        <v>4005</v>
      </c>
      <c r="G160" s="84" t="b">
        <v>0</v>
      </c>
      <c r="H160" s="84" t="b">
        <v>0</v>
      </c>
      <c r="I160" s="84" t="b">
        <v>0</v>
      </c>
      <c r="J160" s="84" t="b">
        <v>0</v>
      </c>
      <c r="K160" s="84" t="b">
        <v>0</v>
      </c>
      <c r="L160" s="84" t="b">
        <v>0</v>
      </c>
    </row>
    <row r="161" spans="1:12" ht="15">
      <c r="A161" s="84" t="s">
        <v>3634</v>
      </c>
      <c r="B161" s="84" t="s">
        <v>3764</v>
      </c>
      <c r="C161" s="84">
        <v>4</v>
      </c>
      <c r="D161" s="122">
        <v>0.0017588859349906873</v>
      </c>
      <c r="E161" s="122">
        <v>2.5339202709192876</v>
      </c>
      <c r="F161" s="84" t="s">
        <v>4005</v>
      </c>
      <c r="G161" s="84" t="b">
        <v>0</v>
      </c>
      <c r="H161" s="84" t="b">
        <v>0</v>
      </c>
      <c r="I161" s="84" t="b">
        <v>0</v>
      </c>
      <c r="J161" s="84" t="b">
        <v>0</v>
      </c>
      <c r="K161" s="84" t="b">
        <v>0</v>
      </c>
      <c r="L161" s="84" t="b">
        <v>0</v>
      </c>
    </row>
    <row r="162" spans="1:12" ht="15">
      <c r="A162" s="84" t="s">
        <v>3099</v>
      </c>
      <c r="B162" s="84" t="s">
        <v>3683</v>
      </c>
      <c r="C162" s="84">
        <v>4</v>
      </c>
      <c r="D162" s="122">
        <v>0.0017588859349906873</v>
      </c>
      <c r="E162" s="122">
        <v>1.1099920802955434</v>
      </c>
      <c r="F162" s="84" t="s">
        <v>4005</v>
      </c>
      <c r="G162" s="84" t="b">
        <v>0</v>
      </c>
      <c r="H162" s="84" t="b">
        <v>0</v>
      </c>
      <c r="I162" s="84" t="b">
        <v>0</v>
      </c>
      <c r="J162" s="84" t="b">
        <v>0</v>
      </c>
      <c r="K162" s="84" t="b">
        <v>0</v>
      </c>
      <c r="L162" s="84" t="b">
        <v>0</v>
      </c>
    </row>
    <row r="163" spans="1:12" ht="15">
      <c r="A163" s="84" t="s">
        <v>3148</v>
      </c>
      <c r="B163" s="84" t="s">
        <v>3681</v>
      </c>
      <c r="C163" s="84">
        <v>4</v>
      </c>
      <c r="D163" s="122">
        <v>0.0017588859349906873</v>
      </c>
      <c r="E163" s="122">
        <v>2.069033472616637</v>
      </c>
      <c r="F163" s="84" t="s">
        <v>4005</v>
      </c>
      <c r="G163" s="84" t="b">
        <v>0</v>
      </c>
      <c r="H163" s="84" t="b">
        <v>0</v>
      </c>
      <c r="I163" s="84" t="b">
        <v>0</v>
      </c>
      <c r="J163" s="84" t="b">
        <v>0</v>
      </c>
      <c r="K163" s="84" t="b">
        <v>0</v>
      </c>
      <c r="L163" s="84" t="b">
        <v>0</v>
      </c>
    </row>
    <row r="164" spans="1:12" ht="15">
      <c r="A164" s="84" t="s">
        <v>3681</v>
      </c>
      <c r="B164" s="84" t="s">
        <v>3697</v>
      </c>
      <c r="C164" s="84">
        <v>4</v>
      </c>
      <c r="D164" s="122">
        <v>0.0017588859349906873</v>
      </c>
      <c r="E164" s="122">
        <v>2.5919122178969745</v>
      </c>
      <c r="F164" s="84" t="s">
        <v>4005</v>
      </c>
      <c r="G164" s="84" t="b">
        <v>0</v>
      </c>
      <c r="H164" s="84" t="b">
        <v>0</v>
      </c>
      <c r="I164" s="84" t="b">
        <v>0</v>
      </c>
      <c r="J164" s="84" t="b">
        <v>0</v>
      </c>
      <c r="K164" s="84" t="b">
        <v>0</v>
      </c>
      <c r="L164" s="84" t="b">
        <v>0</v>
      </c>
    </row>
    <row r="165" spans="1:12" ht="15">
      <c r="A165" s="84" t="s">
        <v>3697</v>
      </c>
      <c r="B165" s="84" t="s">
        <v>3766</v>
      </c>
      <c r="C165" s="84">
        <v>4</v>
      </c>
      <c r="D165" s="122">
        <v>0.0017588859349906873</v>
      </c>
      <c r="E165" s="122">
        <v>2.834950266583269</v>
      </c>
      <c r="F165" s="84" t="s">
        <v>4005</v>
      </c>
      <c r="G165" s="84" t="b">
        <v>0</v>
      </c>
      <c r="H165" s="84" t="b">
        <v>0</v>
      </c>
      <c r="I165" s="84" t="b">
        <v>0</v>
      </c>
      <c r="J165" s="84" t="b">
        <v>0</v>
      </c>
      <c r="K165" s="84" t="b">
        <v>0</v>
      </c>
      <c r="L165" s="84" t="b">
        <v>0</v>
      </c>
    </row>
    <row r="166" spans="1:12" ht="15">
      <c r="A166" s="84" t="s">
        <v>3766</v>
      </c>
      <c r="B166" s="84" t="s">
        <v>3648</v>
      </c>
      <c r="C166" s="84">
        <v>4</v>
      </c>
      <c r="D166" s="122">
        <v>0.0017588859349906873</v>
      </c>
      <c r="E166" s="122">
        <v>2.6131015169669127</v>
      </c>
      <c r="F166" s="84" t="s">
        <v>4005</v>
      </c>
      <c r="G166" s="84" t="b">
        <v>0</v>
      </c>
      <c r="H166" s="84" t="b">
        <v>0</v>
      </c>
      <c r="I166" s="84" t="b">
        <v>0</v>
      </c>
      <c r="J166" s="84" t="b">
        <v>0</v>
      </c>
      <c r="K166" s="84" t="b">
        <v>0</v>
      </c>
      <c r="L166" s="84" t="b">
        <v>0</v>
      </c>
    </row>
    <row r="167" spans="1:12" ht="15">
      <c r="A167" s="84" t="s">
        <v>3648</v>
      </c>
      <c r="B167" s="84" t="s">
        <v>3725</v>
      </c>
      <c r="C167" s="84">
        <v>4</v>
      </c>
      <c r="D167" s="122">
        <v>0.0017588859349906873</v>
      </c>
      <c r="E167" s="122">
        <v>2.516191503958856</v>
      </c>
      <c r="F167" s="84" t="s">
        <v>4005</v>
      </c>
      <c r="G167" s="84" t="b">
        <v>0</v>
      </c>
      <c r="H167" s="84" t="b">
        <v>0</v>
      </c>
      <c r="I167" s="84" t="b">
        <v>0</v>
      </c>
      <c r="J167" s="84" t="b">
        <v>0</v>
      </c>
      <c r="K167" s="84" t="b">
        <v>0</v>
      </c>
      <c r="L167" s="84" t="b">
        <v>0</v>
      </c>
    </row>
    <row r="168" spans="1:12" ht="15">
      <c r="A168" s="84" t="s">
        <v>3623</v>
      </c>
      <c r="B168" s="84" t="s">
        <v>3696</v>
      </c>
      <c r="C168" s="84">
        <v>4</v>
      </c>
      <c r="D168" s="122">
        <v>0.0017588859349906873</v>
      </c>
      <c r="E168" s="122">
        <v>2.26091899885555</v>
      </c>
      <c r="F168" s="84" t="s">
        <v>4005</v>
      </c>
      <c r="G168" s="84" t="b">
        <v>0</v>
      </c>
      <c r="H168" s="84" t="b">
        <v>0</v>
      </c>
      <c r="I168" s="84" t="b">
        <v>0</v>
      </c>
      <c r="J168" s="84" t="b">
        <v>0</v>
      </c>
      <c r="K168" s="84" t="b">
        <v>1</v>
      </c>
      <c r="L168" s="84" t="b">
        <v>0</v>
      </c>
    </row>
    <row r="169" spans="1:12" ht="15">
      <c r="A169" s="84" t="s">
        <v>3696</v>
      </c>
      <c r="B169" s="84" t="s">
        <v>3088</v>
      </c>
      <c r="C169" s="84">
        <v>4</v>
      </c>
      <c r="D169" s="122">
        <v>0.0017588859349906873</v>
      </c>
      <c r="E169" s="122">
        <v>1.054993215336363</v>
      </c>
      <c r="F169" s="84" t="s">
        <v>4005</v>
      </c>
      <c r="G169" s="84" t="b">
        <v>0</v>
      </c>
      <c r="H169" s="84" t="b">
        <v>1</v>
      </c>
      <c r="I169" s="84" t="b">
        <v>0</v>
      </c>
      <c r="J169" s="84" t="b">
        <v>0</v>
      </c>
      <c r="K169" s="84" t="b">
        <v>0</v>
      </c>
      <c r="L169" s="84" t="b">
        <v>0</v>
      </c>
    </row>
    <row r="170" spans="1:12" ht="15">
      <c r="A170" s="84" t="s">
        <v>3099</v>
      </c>
      <c r="B170" s="84" t="s">
        <v>3116</v>
      </c>
      <c r="C170" s="84">
        <v>4</v>
      </c>
      <c r="D170" s="122">
        <v>0.0017588859349906873</v>
      </c>
      <c r="E170" s="122">
        <v>-0.41965822570030364</v>
      </c>
      <c r="F170" s="84" t="s">
        <v>4005</v>
      </c>
      <c r="G170" s="84" t="b">
        <v>0</v>
      </c>
      <c r="H170" s="84" t="b">
        <v>0</v>
      </c>
      <c r="I170" s="84" t="b">
        <v>0</v>
      </c>
      <c r="J170" s="84" t="b">
        <v>0</v>
      </c>
      <c r="K170" s="84" t="b">
        <v>0</v>
      </c>
      <c r="L170" s="84" t="b">
        <v>0</v>
      </c>
    </row>
    <row r="171" spans="1:12" ht="15">
      <c r="A171" s="84" t="s">
        <v>3128</v>
      </c>
      <c r="B171" s="84" t="s">
        <v>3116</v>
      </c>
      <c r="C171" s="84">
        <v>3</v>
      </c>
      <c r="D171" s="122">
        <v>0.0014029409845074097</v>
      </c>
      <c r="E171" s="122">
        <v>0.31753441700443363</v>
      </c>
      <c r="F171" s="84" t="s">
        <v>4005</v>
      </c>
      <c r="G171" s="84" t="b">
        <v>0</v>
      </c>
      <c r="H171" s="84" t="b">
        <v>0</v>
      </c>
      <c r="I171" s="84" t="b">
        <v>0</v>
      </c>
      <c r="J171" s="84" t="b">
        <v>0</v>
      </c>
      <c r="K171" s="84" t="b">
        <v>0</v>
      </c>
      <c r="L171" s="84" t="b">
        <v>0</v>
      </c>
    </row>
    <row r="172" spans="1:12" ht="15">
      <c r="A172" s="84" t="s">
        <v>3123</v>
      </c>
      <c r="B172" s="84" t="s">
        <v>3635</v>
      </c>
      <c r="C172" s="84">
        <v>3</v>
      </c>
      <c r="D172" s="122">
        <v>0.0014029409845074097</v>
      </c>
      <c r="E172" s="122">
        <v>1.492527585761063</v>
      </c>
      <c r="F172" s="84" t="s">
        <v>4005</v>
      </c>
      <c r="G172" s="84" t="b">
        <v>0</v>
      </c>
      <c r="H172" s="84" t="b">
        <v>0</v>
      </c>
      <c r="I172" s="84" t="b">
        <v>0</v>
      </c>
      <c r="J172" s="84" t="b">
        <v>0</v>
      </c>
      <c r="K172" s="84" t="b">
        <v>0</v>
      </c>
      <c r="L172" s="84" t="b">
        <v>0</v>
      </c>
    </row>
    <row r="173" spans="1:12" ht="15">
      <c r="A173" s="84" t="s">
        <v>3635</v>
      </c>
      <c r="B173" s="84" t="s">
        <v>3703</v>
      </c>
      <c r="C173" s="84">
        <v>3</v>
      </c>
      <c r="D173" s="122">
        <v>0.0014029409845074097</v>
      </c>
      <c r="E173" s="122">
        <v>2.3498600821923312</v>
      </c>
      <c r="F173" s="84" t="s">
        <v>4005</v>
      </c>
      <c r="G173" s="84" t="b">
        <v>0</v>
      </c>
      <c r="H173" s="84" t="b">
        <v>0</v>
      </c>
      <c r="I173" s="84" t="b">
        <v>0</v>
      </c>
      <c r="J173" s="84" t="b">
        <v>0</v>
      </c>
      <c r="K173" s="84" t="b">
        <v>0</v>
      </c>
      <c r="L173" s="84" t="b">
        <v>0</v>
      </c>
    </row>
    <row r="174" spans="1:12" ht="15">
      <c r="A174" s="84" t="s">
        <v>3704</v>
      </c>
      <c r="B174" s="84" t="s">
        <v>3102</v>
      </c>
      <c r="C174" s="84">
        <v>3</v>
      </c>
      <c r="D174" s="122">
        <v>0.0014029409845074097</v>
      </c>
      <c r="E174" s="122">
        <v>1.4991581646600758</v>
      </c>
      <c r="F174" s="84" t="s">
        <v>4005</v>
      </c>
      <c r="G174" s="84" t="b">
        <v>0</v>
      </c>
      <c r="H174" s="84" t="b">
        <v>0</v>
      </c>
      <c r="I174" s="84" t="b">
        <v>0</v>
      </c>
      <c r="J174" s="84" t="b">
        <v>0</v>
      </c>
      <c r="K174" s="84" t="b">
        <v>0</v>
      </c>
      <c r="L174" s="84" t="b">
        <v>0</v>
      </c>
    </row>
    <row r="175" spans="1:12" ht="15">
      <c r="A175" s="84" t="s">
        <v>3102</v>
      </c>
      <c r="B175" s="84" t="s">
        <v>3612</v>
      </c>
      <c r="C175" s="84">
        <v>3</v>
      </c>
      <c r="D175" s="122">
        <v>0.0014029409845074097</v>
      </c>
      <c r="E175" s="122">
        <v>0.7527635103959189</v>
      </c>
      <c r="F175" s="84" t="s">
        <v>4005</v>
      </c>
      <c r="G175" s="84" t="b">
        <v>0</v>
      </c>
      <c r="H175" s="84" t="b">
        <v>0</v>
      </c>
      <c r="I175" s="84" t="b">
        <v>0</v>
      </c>
      <c r="J175" s="84" t="b">
        <v>0</v>
      </c>
      <c r="K175" s="84" t="b">
        <v>0</v>
      </c>
      <c r="L175" s="84" t="b">
        <v>0</v>
      </c>
    </row>
    <row r="176" spans="1:12" ht="15">
      <c r="A176" s="84" t="s">
        <v>3165</v>
      </c>
      <c r="B176" s="84" t="s">
        <v>3773</v>
      </c>
      <c r="C176" s="84">
        <v>3</v>
      </c>
      <c r="D176" s="122">
        <v>0.0014029409845074097</v>
      </c>
      <c r="E176" s="122">
        <v>2.4089815343109877</v>
      </c>
      <c r="F176" s="84" t="s">
        <v>4005</v>
      </c>
      <c r="G176" s="84" t="b">
        <v>0</v>
      </c>
      <c r="H176" s="84" t="b">
        <v>0</v>
      </c>
      <c r="I176" s="84" t="b">
        <v>0</v>
      </c>
      <c r="J176" s="84" t="b">
        <v>0</v>
      </c>
      <c r="K176" s="84" t="b">
        <v>0</v>
      </c>
      <c r="L176" s="84" t="b">
        <v>0</v>
      </c>
    </row>
    <row r="177" spans="1:12" ht="15">
      <c r="A177" s="84" t="s">
        <v>3773</v>
      </c>
      <c r="B177" s="84" t="s">
        <v>3116</v>
      </c>
      <c r="C177" s="84">
        <v>3</v>
      </c>
      <c r="D177" s="122">
        <v>0.0014029409845074097</v>
      </c>
      <c r="E177" s="122">
        <v>1.2383531709568087</v>
      </c>
      <c r="F177" s="84" t="s">
        <v>4005</v>
      </c>
      <c r="G177" s="84" t="b">
        <v>0</v>
      </c>
      <c r="H177" s="84" t="b">
        <v>0</v>
      </c>
      <c r="I177" s="84" t="b">
        <v>0</v>
      </c>
      <c r="J177" s="84" t="b">
        <v>0</v>
      </c>
      <c r="K177" s="84" t="b">
        <v>0</v>
      </c>
      <c r="L177" s="84" t="b">
        <v>0</v>
      </c>
    </row>
    <row r="178" spans="1:12" ht="15">
      <c r="A178" s="84" t="s">
        <v>3116</v>
      </c>
      <c r="B178" s="84" t="s">
        <v>3774</v>
      </c>
      <c r="C178" s="84">
        <v>3</v>
      </c>
      <c r="D178" s="122">
        <v>0.0014029409845074097</v>
      </c>
      <c r="E178" s="122">
        <v>1.4487486611824756</v>
      </c>
      <c r="F178" s="84" t="s">
        <v>4005</v>
      </c>
      <c r="G178" s="84" t="b">
        <v>0</v>
      </c>
      <c r="H178" s="84" t="b">
        <v>0</v>
      </c>
      <c r="I178" s="84" t="b">
        <v>0</v>
      </c>
      <c r="J178" s="84" t="b">
        <v>0</v>
      </c>
      <c r="K178" s="84" t="b">
        <v>0</v>
      </c>
      <c r="L178" s="84" t="b">
        <v>0</v>
      </c>
    </row>
    <row r="179" spans="1:12" ht="15">
      <c r="A179" s="84" t="s">
        <v>3774</v>
      </c>
      <c r="B179" s="84" t="s">
        <v>3775</v>
      </c>
      <c r="C179" s="84">
        <v>3</v>
      </c>
      <c r="D179" s="122">
        <v>0.0014029409845074097</v>
      </c>
      <c r="E179" s="122">
        <v>3.13598026224725</v>
      </c>
      <c r="F179" s="84" t="s">
        <v>4005</v>
      </c>
      <c r="G179" s="84" t="b">
        <v>0</v>
      </c>
      <c r="H179" s="84" t="b">
        <v>0</v>
      </c>
      <c r="I179" s="84" t="b">
        <v>0</v>
      </c>
      <c r="J179" s="84" t="b">
        <v>0</v>
      </c>
      <c r="K179" s="84" t="b">
        <v>0</v>
      </c>
      <c r="L179" s="84" t="b">
        <v>0</v>
      </c>
    </row>
    <row r="180" spans="1:12" ht="15">
      <c r="A180" s="84" t="s">
        <v>3775</v>
      </c>
      <c r="B180" s="84" t="s">
        <v>3776</v>
      </c>
      <c r="C180" s="84">
        <v>3</v>
      </c>
      <c r="D180" s="122">
        <v>0.0014029409845074097</v>
      </c>
      <c r="E180" s="122">
        <v>3.13598026224725</v>
      </c>
      <c r="F180" s="84" t="s">
        <v>4005</v>
      </c>
      <c r="G180" s="84" t="b">
        <v>0</v>
      </c>
      <c r="H180" s="84" t="b">
        <v>0</v>
      </c>
      <c r="I180" s="84" t="b">
        <v>0</v>
      </c>
      <c r="J180" s="84" t="b">
        <v>0</v>
      </c>
      <c r="K180" s="84" t="b">
        <v>0</v>
      </c>
      <c r="L180" s="84" t="b">
        <v>0</v>
      </c>
    </row>
    <row r="181" spans="1:12" ht="15">
      <c r="A181" s="84" t="s">
        <v>3776</v>
      </c>
      <c r="B181" s="84" t="s">
        <v>3643</v>
      </c>
      <c r="C181" s="84">
        <v>3</v>
      </c>
      <c r="D181" s="122">
        <v>0.0014029409845074097</v>
      </c>
      <c r="E181" s="122">
        <v>2.6131015169669127</v>
      </c>
      <c r="F181" s="84" t="s">
        <v>4005</v>
      </c>
      <c r="G181" s="84" t="b">
        <v>0</v>
      </c>
      <c r="H181" s="84" t="b">
        <v>0</v>
      </c>
      <c r="I181" s="84" t="b">
        <v>0</v>
      </c>
      <c r="J181" s="84" t="b">
        <v>0</v>
      </c>
      <c r="K181" s="84" t="b">
        <v>0</v>
      </c>
      <c r="L181" s="84" t="b">
        <v>0</v>
      </c>
    </row>
    <row r="182" spans="1:12" ht="15">
      <c r="A182" s="84" t="s">
        <v>3777</v>
      </c>
      <c r="B182" s="84" t="s">
        <v>3778</v>
      </c>
      <c r="C182" s="84">
        <v>3</v>
      </c>
      <c r="D182" s="122">
        <v>0.0014029409845074097</v>
      </c>
      <c r="E182" s="122">
        <v>3.13598026224725</v>
      </c>
      <c r="F182" s="84" t="s">
        <v>4005</v>
      </c>
      <c r="G182" s="84" t="b">
        <v>0</v>
      </c>
      <c r="H182" s="84" t="b">
        <v>0</v>
      </c>
      <c r="I182" s="84" t="b">
        <v>0</v>
      </c>
      <c r="J182" s="84" t="b">
        <v>0</v>
      </c>
      <c r="K182" s="84" t="b">
        <v>0</v>
      </c>
      <c r="L182" s="84" t="b">
        <v>0</v>
      </c>
    </row>
    <row r="183" spans="1:12" ht="15">
      <c r="A183" s="84" t="s">
        <v>3778</v>
      </c>
      <c r="B183" s="84" t="s">
        <v>3062</v>
      </c>
      <c r="C183" s="84">
        <v>3</v>
      </c>
      <c r="D183" s="122">
        <v>0.0014029409845074097</v>
      </c>
      <c r="E183" s="122">
        <v>1.9410036590311952</v>
      </c>
      <c r="F183" s="84" t="s">
        <v>4005</v>
      </c>
      <c r="G183" s="84" t="b">
        <v>0</v>
      </c>
      <c r="H183" s="84" t="b">
        <v>0</v>
      </c>
      <c r="I183" s="84" t="b">
        <v>0</v>
      </c>
      <c r="J183" s="84" t="b">
        <v>0</v>
      </c>
      <c r="K183" s="84" t="b">
        <v>0</v>
      </c>
      <c r="L183" s="84" t="b">
        <v>0</v>
      </c>
    </row>
    <row r="184" spans="1:12" ht="15">
      <c r="A184" s="84" t="s">
        <v>3139</v>
      </c>
      <c r="B184" s="84" t="s">
        <v>3636</v>
      </c>
      <c r="C184" s="84">
        <v>3</v>
      </c>
      <c r="D184" s="122">
        <v>0.0014029409845074097</v>
      </c>
      <c r="E184" s="122">
        <v>1.9762794193797384</v>
      </c>
      <c r="F184" s="84" t="s">
        <v>4005</v>
      </c>
      <c r="G184" s="84" t="b">
        <v>0</v>
      </c>
      <c r="H184" s="84" t="b">
        <v>0</v>
      </c>
      <c r="I184" s="84" t="b">
        <v>0</v>
      </c>
      <c r="J184" s="84" t="b">
        <v>0</v>
      </c>
      <c r="K184" s="84" t="b">
        <v>0</v>
      </c>
      <c r="L184" s="84" t="b">
        <v>0</v>
      </c>
    </row>
    <row r="185" spans="1:12" ht="15">
      <c r="A185" s="84" t="s">
        <v>3636</v>
      </c>
      <c r="B185" s="84" t="s">
        <v>3120</v>
      </c>
      <c r="C185" s="84">
        <v>3</v>
      </c>
      <c r="D185" s="122">
        <v>0.0014029409845074097</v>
      </c>
      <c r="E185" s="122">
        <v>1.263500251517583</v>
      </c>
      <c r="F185" s="84" t="s">
        <v>4005</v>
      </c>
      <c r="G185" s="84" t="b">
        <v>0</v>
      </c>
      <c r="H185" s="84" t="b">
        <v>0</v>
      </c>
      <c r="I185" s="84" t="b">
        <v>0</v>
      </c>
      <c r="J185" s="84" t="b">
        <v>0</v>
      </c>
      <c r="K185" s="84" t="b">
        <v>0</v>
      </c>
      <c r="L185" s="84" t="b">
        <v>0</v>
      </c>
    </row>
    <row r="186" spans="1:12" ht="15">
      <c r="A186" s="84" t="s">
        <v>3120</v>
      </c>
      <c r="B186" s="84" t="s">
        <v>3779</v>
      </c>
      <c r="C186" s="84">
        <v>3</v>
      </c>
      <c r="D186" s="122">
        <v>0.0014029409845074097</v>
      </c>
      <c r="E186" s="122">
        <v>1.8349502665832689</v>
      </c>
      <c r="F186" s="84" t="s">
        <v>4005</v>
      </c>
      <c r="G186" s="84" t="b">
        <v>0</v>
      </c>
      <c r="H186" s="84" t="b">
        <v>0</v>
      </c>
      <c r="I186" s="84" t="b">
        <v>0</v>
      </c>
      <c r="J186" s="84" t="b">
        <v>0</v>
      </c>
      <c r="K186" s="84" t="b">
        <v>0</v>
      </c>
      <c r="L186" s="84" t="b">
        <v>0</v>
      </c>
    </row>
    <row r="187" spans="1:12" ht="15">
      <c r="A187" s="84" t="s">
        <v>3779</v>
      </c>
      <c r="B187" s="84" t="s">
        <v>3729</v>
      </c>
      <c r="C187" s="84">
        <v>3</v>
      </c>
      <c r="D187" s="122">
        <v>0.0014029409845074097</v>
      </c>
      <c r="E187" s="122">
        <v>3.0110415256389502</v>
      </c>
      <c r="F187" s="84" t="s">
        <v>4005</v>
      </c>
      <c r="G187" s="84" t="b">
        <v>0</v>
      </c>
      <c r="H187" s="84" t="b">
        <v>0</v>
      </c>
      <c r="I187" s="84" t="b">
        <v>0</v>
      </c>
      <c r="J187" s="84" t="b">
        <v>0</v>
      </c>
      <c r="K187" s="84" t="b">
        <v>0</v>
      </c>
      <c r="L187" s="84" t="b">
        <v>0</v>
      </c>
    </row>
    <row r="188" spans="1:12" ht="15">
      <c r="A188" s="84" t="s">
        <v>3729</v>
      </c>
      <c r="B188" s="84" t="s">
        <v>3121</v>
      </c>
      <c r="C188" s="84">
        <v>3</v>
      </c>
      <c r="D188" s="122">
        <v>0.0014029409845074097</v>
      </c>
      <c r="E188" s="122">
        <v>1.8753789236388771</v>
      </c>
      <c r="F188" s="84" t="s">
        <v>4005</v>
      </c>
      <c r="G188" s="84" t="b">
        <v>0</v>
      </c>
      <c r="H188" s="84" t="b">
        <v>0</v>
      </c>
      <c r="I188" s="84" t="b">
        <v>0</v>
      </c>
      <c r="J188" s="84" t="b">
        <v>0</v>
      </c>
      <c r="K188" s="84" t="b">
        <v>0</v>
      </c>
      <c r="L188" s="84" t="b">
        <v>0</v>
      </c>
    </row>
    <row r="189" spans="1:12" ht="15">
      <c r="A189" s="84" t="s">
        <v>3121</v>
      </c>
      <c r="B189" s="84" t="s">
        <v>3116</v>
      </c>
      <c r="C189" s="84">
        <v>3</v>
      </c>
      <c r="D189" s="122">
        <v>0.0014029409845074097</v>
      </c>
      <c r="E189" s="122">
        <v>0.124409818649972</v>
      </c>
      <c r="F189" s="84" t="s">
        <v>4005</v>
      </c>
      <c r="G189" s="84" t="b">
        <v>0</v>
      </c>
      <c r="H189" s="84" t="b">
        <v>0</v>
      </c>
      <c r="I189" s="84" t="b">
        <v>0</v>
      </c>
      <c r="J189" s="84" t="b">
        <v>0</v>
      </c>
      <c r="K189" s="84" t="b">
        <v>0</v>
      </c>
      <c r="L189" s="84" t="b">
        <v>0</v>
      </c>
    </row>
    <row r="190" spans="1:12" ht="15">
      <c r="A190" s="84" t="s">
        <v>3120</v>
      </c>
      <c r="B190" s="84" t="s">
        <v>3116</v>
      </c>
      <c r="C190" s="84">
        <v>3</v>
      </c>
      <c r="D190" s="122">
        <v>0.0014029409845074097</v>
      </c>
      <c r="E190" s="122">
        <v>-0.06267682470717237</v>
      </c>
      <c r="F190" s="84" t="s">
        <v>4005</v>
      </c>
      <c r="G190" s="84" t="b">
        <v>0</v>
      </c>
      <c r="H190" s="84" t="b">
        <v>0</v>
      </c>
      <c r="I190" s="84" t="b">
        <v>0</v>
      </c>
      <c r="J190" s="84" t="b">
        <v>0</v>
      </c>
      <c r="K190" s="84" t="b">
        <v>0</v>
      </c>
      <c r="L190" s="84" t="b">
        <v>0</v>
      </c>
    </row>
    <row r="191" spans="1:12" ht="15">
      <c r="A191" s="84" t="s">
        <v>3131</v>
      </c>
      <c r="B191" s="84" t="s">
        <v>3707</v>
      </c>
      <c r="C191" s="84">
        <v>3</v>
      </c>
      <c r="D191" s="122">
        <v>0.0014029409845074097</v>
      </c>
      <c r="E191" s="122">
        <v>1.9440947360083372</v>
      </c>
      <c r="F191" s="84" t="s">
        <v>4005</v>
      </c>
      <c r="G191" s="84" t="b">
        <v>0</v>
      </c>
      <c r="H191" s="84" t="b">
        <v>0</v>
      </c>
      <c r="I191" s="84" t="b">
        <v>0</v>
      </c>
      <c r="J191" s="84" t="b">
        <v>0</v>
      </c>
      <c r="K191" s="84" t="b">
        <v>0</v>
      </c>
      <c r="L191" s="84" t="b">
        <v>0</v>
      </c>
    </row>
    <row r="192" spans="1:12" ht="15">
      <c r="A192" s="84" t="s">
        <v>3735</v>
      </c>
      <c r="B192" s="84" t="s">
        <v>3116</v>
      </c>
      <c r="C192" s="84">
        <v>3</v>
      </c>
      <c r="D192" s="122">
        <v>0.0014029409845074097</v>
      </c>
      <c r="E192" s="122">
        <v>1.1134144343485088</v>
      </c>
      <c r="F192" s="84" t="s">
        <v>4005</v>
      </c>
      <c r="G192" s="84" t="b">
        <v>0</v>
      </c>
      <c r="H192" s="84" t="b">
        <v>0</v>
      </c>
      <c r="I192" s="84" t="b">
        <v>0</v>
      </c>
      <c r="J192" s="84" t="b">
        <v>0</v>
      </c>
      <c r="K192" s="84" t="b">
        <v>0</v>
      </c>
      <c r="L192" s="84" t="b">
        <v>0</v>
      </c>
    </row>
    <row r="193" spans="1:12" ht="15">
      <c r="A193" s="84" t="s">
        <v>354</v>
      </c>
      <c r="B193" s="84" t="s">
        <v>377</v>
      </c>
      <c r="C193" s="84">
        <v>3</v>
      </c>
      <c r="D193" s="122">
        <v>0.0014029409845074097</v>
      </c>
      <c r="E193" s="122">
        <v>0.8948767133381555</v>
      </c>
      <c r="F193" s="84" t="s">
        <v>4005</v>
      </c>
      <c r="G193" s="84" t="b">
        <v>0</v>
      </c>
      <c r="H193" s="84" t="b">
        <v>0</v>
      </c>
      <c r="I193" s="84" t="b">
        <v>0</v>
      </c>
      <c r="J193" s="84" t="b">
        <v>0</v>
      </c>
      <c r="K193" s="84" t="b">
        <v>0</v>
      </c>
      <c r="L193" s="84" t="b">
        <v>0</v>
      </c>
    </row>
    <row r="194" spans="1:12" ht="15">
      <c r="A194" s="84" t="s">
        <v>3811</v>
      </c>
      <c r="B194" s="84" t="s">
        <v>3752</v>
      </c>
      <c r="C194" s="84">
        <v>3</v>
      </c>
      <c r="D194" s="122">
        <v>0.0014029409845074097</v>
      </c>
      <c r="E194" s="122">
        <v>3.0110415256389502</v>
      </c>
      <c r="F194" s="84" t="s">
        <v>4005</v>
      </c>
      <c r="G194" s="84" t="b">
        <v>0</v>
      </c>
      <c r="H194" s="84" t="b">
        <v>0</v>
      </c>
      <c r="I194" s="84" t="b">
        <v>0</v>
      </c>
      <c r="J194" s="84" t="b">
        <v>1</v>
      </c>
      <c r="K194" s="84" t="b">
        <v>0</v>
      </c>
      <c r="L194" s="84" t="b">
        <v>0</v>
      </c>
    </row>
    <row r="195" spans="1:12" ht="15">
      <c r="A195" s="84" t="s">
        <v>3120</v>
      </c>
      <c r="B195" s="84" t="s">
        <v>3816</v>
      </c>
      <c r="C195" s="84">
        <v>3</v>
      </c>
      <c r="D195" s="122">
        <v>0.0014029409845074097</v>
      </c>
      <c r="E195" s="122">
        <v>1.8349502665832689</v>
      </c>
      <c r="F195" s="84" t="s">
        <v>4005</v>
      </c>
      <c r="G195" s="84" t="b">
        <v>0</v>
      </c>
      <c r="H195" s="84" t="b">
        <v>0</v>
      </c>
      <c r="I195" s="84" t="b">
        <v>0</v>
      </c>
      <c r="J195" s="84" t="b">
        <v>0</v>
      </c>
      <c r="K195" s="84" t="b">
        <v>0</v>
      </c>
      <c r="L195" s="84" t="b">
        <v>0</v>
      </c>
    </row>
    <row r="196" spans="1:12" ht="15">
      <c r="A196" s="84" t="s">
        <v>3099</v>
      </c>
      <c r="B196" s="84" t="s">
        <v>3817</v>
      </c>
      <c r="C196" s="84">
        <v>3</v>
      </c>
      <c r="D196" s="122">
        <v>0.0014029409845074097</v>
      </c>
      <c r="E196" s="122">
        <v>1.3530301289818378</v>
      </c>
      <c r="F196" s="84" t="s">
        <v>4005</v>
      </c>
      <c r="G196" s="84" t="b">
        <v>0</v>
      </c>
      <c r="H196" s="84" t="b">
        <v>0</v>
      </c>
      <c r="I196" s="84" t="b">
        <v>0</v>
      </c>
      <c r="J196" s="84" t="b">
        <v>0</v>
      </c>
      <c r="K196" s="84" t="b">
        <v>0</v>
      </c>
      <c r="L196" s="84" t="b">
        <v>0</v>
      </c>
    </row>
    <row r="197" spans="1:12" ht="15">
      <c r="A197" s="84" t="s">
        <v>3817</v>
      </c>
      <c r="B197" s="84" t="s">
        <v>3135</v>
      </c>
      <c r="C197" s="84">
        <v>3</v>
      </c>
      <c r="D197" s="122">
        <v>0.0014029409845074097</v>
      </c>
      <c r="E197" s="122">
        <v>2.4089815343109877</v>
      </c>
      <c r="F197" s="84" t="s">
        <v>4005</v>
      </c>
      <c r="G197" s="84" t="b">
        <v>0</v>
      </c>
      <c r="H197" s="84" t="b">
        <v>0</v>
      </c>
      <c r="I197" s="84" t="b">
        <v>0</v>
      </c>
      <c r="J197" s="84" t="b">
        <v>0</v>
      </c>
      <c r="K197" s="84" t="b">
        <v>0</v>
      </c>
      <c r="L197" s="84" t="b">
        <v>0</v>
      </c>
    </row>
    <row r="198" spans="1:12" ht="15">
      <c r="A198" s="84" t="s">
        <v>3152</v>
      </c>
      <c r="B198" s="84" t="s">
        <v>3098</v>
      </c>
      <c r="C198" s="84">
        <v>3</v>
      </c>
      <c r="D198" s="122">
        <v>0.0014029409845074097</v>
      </c>
      <c r="E198" s="122">
        <v>1.5796777614799629</v>
      </c>
      <c r="F198" s="84" t="s">
        <v>4005</v>
      </c>
      <c r="G198" s="84" t="b">
        <v>0</v>
      </c>
      <c r="H198" s="84" t="b">
        <v>0</v>
      </c>
      <c r="I198" s="84" t="b">
        <v>0</v>
      </c>
      <c r="J198" s="84" t="b">
        <v>0</v>
      </c>
      <c r="K198" s="84" t="b">
        <v>0</v>
      </c>
      <c r="L198" s="84" t="b">
        <v>0</v>
      </c>
    </row>
    <row r="199" spans="1:12" ht="15">
      <c r="A199" s="84" t="s">
        <v>3098</v>
      </c>
      <c r="B199" s="84" t="s">
        <v>3818</v>
      </c>
      <c r="C199" s="84">
        <v>3</v>
      </c>
      <c r="D199" s="122">
        <v>0.0014029409845074097</v>
      </c>
      <c r="E199" s="122">
        <v>2.1817377528079254</v>
      </c>
      <c r="F199" s="84" t="s">
        <v>4005</v>
      </c>
      <c r="G199" s="84" t="b">
        <v>0</v>
      </c>
      <c r="H199" s="84" t="b">
        <v>0</v>
      </c>
      <c r="I199" s="84" t="b">
        <v>0</v>
      </c>
      <c r="J199" s="84" t="b">
        <v>0</v>
      </c>
      <c r="K199" s="84" t="b">
        <v>0</v>
      </c>
      <c r="L199" s="84" t="b">
        <v>0</v>
      </c>
    </row>
    <row r="200" spans="1:12" ht="15">
      <c r="A200" s="84" t="s">
        <v>3818</v>
      </c>
      <c r="B200" s="84" t="s">
        <v>3648</v>
      </c>
      <c r="C200" s="84">
        <v>3</v>
      </c>
      <c r="D200" s="122">
        <v>0.0014029409845074097</v>
      </c>
      <c r="E200" s="122">
        <v>2.6131015169669127</v>
      </c>
      <c r="F200" s="84" t="s">
        <v>4005</v>
      </c>
      <c r="G200" s="84" t="b">
        <v>0</v>
      </c>
      <c r="H200" s="84" t="b">
        <v>0</v>
      </c>
      <c r="I200" s="84" t="b">
        <v>0</v>
      </c>
      <c r="J200" s="84" t="b">
        <v>0</v>
      </c>
      <c r="K200" s="84" t="b">
        <v>0</v>
      </c>
      <c r="L200" s="84" t="b">
        <v>0</v>
      </c>
    </row>
    <row r="201" spans="1:12" ht="15">
      <c r="A201" s="84" t="s">
        <v>3695</v>
      </c>
      <c r="B201" s="84" t="s">
        <v>3756</v>
      </c>
      <c r="C201" s="84">
        <v>3</v>
      </c>
      <c r="D201" s="122">
        <v>0.0014029409845074097</v>
      </c>
      <c r="E201" s="122">
        <v>2.710011529974969</v>
      </c>
      <c r="F201" s="84" t="s">
        <v>4005</v>
      </c>
      <c r="G201" s="84" t="b">
        <v>0</v>
      </c>
      <c r="H201" s="84" t="b">
        <v>0</v>
      </c>
      <c r="I201" s="84" t="b">
        <v>0</v>
      </c>
      <c r="J201" s="84" t="b">
        <v>0</v>
      </c>
      <c r="K201" s="84" t="b">
        <v>0</v>
      </c>
      <c r="L201" s="84" t="b">
        <v>0</v>
      </c>
    </row>
    <row r="202" spans="1:12" ht="15">
      <c r="A202" s="84" t="s">
        <v>3756</v>
      </c>
      <c r="B202" s="84" t="s">
        <v>3088</v>
      </c>
      <c r="C202" s="84">
        <v>3</v>
      </c>
      <c r="D202" s="122">
        <v>0.0014029409845074097</v>
      </c>
      <c r="E202" s="122">
        <v>1.1061457377837443</v>
      </c>
      <c r="F202" s="84" t="s">
        <v>4005</v>
      </c>
      <c r="G202" s="84" t="b">
        <v>0</v>
      </c>
      <c r="H202" s="84" t="b">
        <v>0</v>
      </c>
      <c r="I202" s="84" t="b">
        <v>0</v>
      </c>
      <c r="J202" s="84" t="b">
        <v>0</v>
      </c>
      <c r="K202" s="84" t="b">
        <v>0</v>
      </c>
      <c r="L202" s="84" t="b">
        <v>0</v>
      </c>
    </row>
    <row r="203" spans="1:12" ht="15">
      <c r="A203" s="84" t="s">
        <v>3088</v>
      </c>
      <c r="B203" s="84" t="s">
        <v>3660</v>
      </c>
      <c r="C203" s="84">
        <v>3</v>
      </c>
      <c r="D203" s="122">
        <v>0.0014029409845074097</v>
      </c>
      <c r="E203" s="122">
        <v>0.8051157421197631</v>
      </c>
      <c r="F203" s="84" t="s">
        <v>4005</v>
      </c>
      <c r="G203" s="84" t="b">
        <v>0</v>
      </c>
      <c r="H203" s="84" t="b">
        <v>0</v>
      </c>
      <c r="I203" s="84" t="b">
        <v>0</v>
      </c>
      <c r="J203" s="84" t="b">
        <v>0</v>
      </c>
      <c r="K203" s="84" t="b">
        <v>0</v>
      </c>
      <c r="L203" s="84" t="b">
        <v>0</v>
      </c>
    </row>
    <row r="204" spans="1:12" ht="15">
      <c r="A204" s="84" t="s">
        <v>3660</v>
      </c>
      <c r="B204" s="84" t="s">
        <v>3720</v>
      </c>
      <c r="C204" s="84">
        <v>3</v>
      </c>
      <c r="D204" s="122">
        <v>0.0014029409845074097</v>
      </c>
      <c r="E204" s="122">
        <v>2.5461547273362997</v>
      </c>
      <c r="F204" s="84" t="s">
        <v>4005</v>
      </c>
      <c r="G204" s="84" t="b">
        <v>0</v>
      </c>
      <c r="H204" s="84" t="b">
        <v>0</v>
      </c>
      <c r="I204" s="84" t="b">
        <v>0</v>
      </c>
      <c r="J204" s="84" t="b">
        <v>0</v>
      </c>
      <c r="K204" s="84" t="b">
        <v>0</v>
      </c>
      <c r="L204" s="84" t="b">
        <v>0</v>
      </c>
    </row>
    <row r="205" spans="1:12" ht="15">
      <c r="A205" s="84" t="s">
        <v>3720</v>
      </c>
      <c r="B205" s="84" t="s">
        <v>3148</v>
      </c>
      <c r="C205" s="84">
        <v>3</v>
      </c>
      <c r="D205" s="122">
        <v>0.0014029409845074097</v>
      </c>
      <c r="E205" s="122">
        <v>2.090222771686575</v>
      </c>
      <c r="F205" s="84" t="s">
        <v>4005</v>
      </c>
      <c r="G205" s="84" t="b">
        <v>0</v>
      </c>
      <c r="H205" s="84" t="b">
        <v>0</v>
      </c>
      <c r="I205" s="84" t="b">
        <v>0</v>
      </c>
      <c r="J205" s="84" t="b">
        <v>0</v>
      </c>
      <c r="K205" s="84" t="b">
        <v>0</v>
      </c>
      <c r="L205" s="84" t="b">
        <v>0</v>
      </c>
    </row>
    <row r="206" spans="1:12" ht="15">
      <c r="A206" s="84" t="s">
        <v>3148</v>
      </c>
      <c r="B206" s="84" t="s">
        <v>3819</v>
      </c>
      <c r="C206" s="84">
        <v>3</v>
      </c>
      <c r="D206" s="122">
        <v>0.0014029409845074097</v>
      </c>
      <c r="E206" s="122">
        <v>2.3120715213029315</v>
      </c>
      <c r="F206" s="84" t="s">
        <v>4005</v>
      </c>
      <c r="G206" s="84" t="b">
        <v>0</v>
      </c>
      <c r="H206" s="84" t="b">
        <v>0</v>
      </c>
      <c r="I206" s="84" t="b">
        <v>0</v>
      </c>
      <c r="J206" s="84" t="b">
        <v>0</v>
      </c>
      <c r="K206" s="84" t="b">
        <v>0</v>
      </c>
      <c r="L206" s="84" t="b">
        <v>0</v>
      </c>
    </row>
    <row r="207" spans="1:12" ht="15">
      <c r="A207" s="84" t="s">
        <v>3618</v>
      </c>
      <c r="B207" s="84" t="s">
        <v>3694</v>
      </c>
      <c r="C207" s="84">
        <v>3</v>
      </c>
      <c r="D207" s="122">
        <v>0.0014029409845074097</v>
      </c>
      <c r="E207" s="122">
        <v>2.0567990161996255</v>
      </c>
      <c r="F207" s="84" t="s">
        <v>4005</v>
      </c>
      <c r="G207" s="84" t="b">
        <v>0</v>
      </c>
      <c r="H207" s="84" t="b">
        <v>0</v>
      </c>
      <c r="I207" s="84" t="b">
        <v>0</v>
      </c>
      <c r="J207" s="84" t="b">
        <v>0</v>
      </c>
      <c r="K207" s="84" t="b">
        <v>0</v>
      </c>
      <c r="L207" s="84" t="b">
        <v>0</v>
      </c>
    </row>
    <row r="208" spans="1:12" ht="15">
      <c r="A208" s="84" t="s">
        <v>3694</v>
      </c>
      <c r="B208" s="84" t="s">
        <v>3820</v>
      </c>
      <c r="C208" s="84">
        <v>3</v>
      </c>
      <c r="D208" s="122">
        <v>0.0014029409845074097</v>
      </c>
      <c r="E208" s="122">
        <v>2.834950266583269</v>
      </c>
      <c r="F208" s="84" t="s">
        <v>4005</v>
      </c>
      <c r="G208" s="84" t="b">
        <v>0</v>
      </c>
      <c r="H208" s="84" t="b">
        <v>0</v>
      </c>
      <c r="I208" s="84" t="b">
        <v>0</v>
      </c>
      <c r="J208" s="84" t="b">
        <v>1</v>
      </c>
      <c r="K208" s="84" t="b">
        <v>0</v>
      </c>
      <c r="L208" s="84" t="b">
        <v>0</v>
      </c>
    </row>
    <row r="209" spans="1:12" ht="15">
      <c r="A209" s="84" t="s">
        <v>3820</v>
      </c>
      <c r="B209" s="84" t="s">
        <v>3821</v>
      </c>
      <c r="C209" s="84">
        <v>3</v>
      </c>
      <c r="D209" s="122">
        <v>0.0014029409845074097</v>
      </c>
      <c r="E209" s="122">
        <v>3.13598026224725</v>
      </c>
      <c r="F209" s="84" t="s">
        <v>4005</v>
      </c>
      <c r="G209" s="84" t="b">
        <v>1</v>
      </c>
      <c r="H209" s="84" t="b">
        <v>0</v>
      </c>
      <c r="I209" s="84" t="b">
        <v>0</v>
      </c>
      <c r="J209" s="84" t="b">
        <v>0</v>
      </c>
      <c r="K209" s="84" t="b">
        <v>0</v>
      </c>
      <c r="L209" s="84" t="b">
        <v>0</v>
      </c>
    </row>
    <row r="210" spans="1:12" ht="15">
      <c r="A210" s="84" t="s">
        <v>3821</v>
      </c>
      <c r="B210" s="84" t="s">
        <v>3088</v>
      </c>
      <c r="C210" s="84">
        <v>3</v>
      </c>
      <c r="D210" s="122">
        <v>0.0014029409845074097</v>
      </c>
      <c r="E210" s="122">
        <v>1.2310844743920442</v>
      </c>
      <c r="F210" s="84" t="s">
        <v>4005</v>
      </c>
      <c r="G210" s="84" t="b">
        <v>0</v>
      </c>
      <c r="H210" s="84" t="b">
        <v>0</v>
      </c>
      <c r="I210" s="84" t="b">
        <v>0</v>
      </c>
      <c r="J210" s="84" t="b">
        <v>0</v>
      </c>
      <c r="K210" s="84" t="b">
        <v>0</v>
      </c>
      <c r="L210" s="84" t="b">
        <v>0</v>
      </c>
    </row>
    <row r="211" spans="1:12" ht="15">
      <c r="A211" s="84" t="s">
        <v>3088</v>
      </c>
      <c r="B211" s="84" t="s">
        <v>3822</v>
      </c>
      <c r="C211" s="84">
        <v>3</v>
      </c>
      <c r="D211" s="122">
        <v>0.0014029409845074097</v>
      </c>
      <c r="E211" s="122">
        <v>1.2310844743920442</v>
      </c>
      <c r="F211" s="84" t="s">
        <v>4005</v>
      </c>
      <c r="G211" s="84" t="b">
        <v>0</v>
      </c>
      <c r="H211" s="84" t="b">
        <v>0</v>
      </c>
      <c r="I211" s="84" t="b">
        <v>0</v>
      </c>
      <c r="J211" s="84" t="b">
        <v>0</v>
      </c>
      <c r="K211" s="84" t="b">
        <v>0</v>
      </c>
      <c r="L211" s="84" t="b">
        <v>0</v>
      </c>
    </row>
    <row r="212" spans="1:12" ht="15">
      <c r="A212" s="84" t="s">
        <v>3822</v>
      </c>
      <c r="B212" s="84" t="s">
        <v>3823</v>
      </c>
      <c r="C212" s="84">
        <v>3</v>
      </c>
      <c r="D212" s="122">
        <v>0.0014029409845074097</v>
      </c>
      <c r="E212" s="122">
        <v>3.13598026224725</v>
      </c>
      <c r="F212" s="84" t="s">
        <v>4005</v>
      </c>
      <c r="G212" s="84" t="b">
        <v>0</v>
      </c>
      <c r="H212" s="84" t="b">
        <v>0</v>
      </c>
      <c r="I212" s="84" t="b">
        <v>0</v>
      </c>
      <c r="J212" s="84" t="b">
        <v>0</v>
      </c>
      <c r="K212" s="84" t="b">
        <v>0</v>
      </c>
      <c r="L212" s="84" t="b">
        <v>0</v>
      </c>
    </row>
    <row r="213" spans="1:12" ht="15">
      <c r="A213" s="84" t="s">
        <v>3823</v>
      </c>
      <c r="B213" s="84" t="s">
        <v>3721</v>
      </c>
      <c r="C213" s="84">
        <v>3</v>
      </c>
      <c r="D213" s="122">
        <v>0.0014029409845074097</v>
      </c>
      <c r="E213" s="122">
        <v>2.914131512630894</v>
      </c>
      <c r="F213" s="84" t="s">
        <v>4005</v>
      </c>
      <c r="G213" s="84" t="b">
        <v>0</v>
      </c>
      <c r="H213" s="84" t="b">
        <v>0</v>
      </c>
      <c r="I213" s="84" t="b">
        <v>0</v>
      </c>
      <c r="J213" s="84" t="b">
        <v>0</v>
      </c>
      <c r="K213" s="84" t="b">
        <v>0</v>
      </c>
      <c r="L213" s="84" t="b">
        <v>0</v>
      </c>
    </row>
    <row r="214" spans="1:12" ht="15">
      <c r="A214" s="84" t="s">
        <v>3721</v>
      </c>
      <c r="B214" s="84" t="s">
        <v>3824</v>
      </c>
      <c r="C214" s="84">
        <v>3</v>
      </c>
      <c r="D214" s="122">
        <v>0.0014029409845074097</v>
      </c>
      <c r="E214" s="122">
        <v>2.914131512630894</v>
      </c>
      <c r="F214" s="84" t="s">
        <v>4005</v>
      </c>
      <c r="G214" s="84" t="b">
        <v>0</v>
      </c>
      <c r="H214" s="84" t="b">
        <v>0</v>
      </c>
      <c r="I214" s="84" t="b">
        <v>0</v>
      </c>
      <c r="J214" s="84" t="b">
        <v>0</v>
      </c>
      <c r="K214" s="84" t="b">
        <v>0</v>
      </c>
      <c r="L214" s="84" t="b">
        <v>0</v>
      </c>
    </row>
    <row r="215" spans="1:12" ht="15">
      <c r="A215" s="84" t="s">
        <v>3824</v>
      </c>
      <c r="B215" s="84" t="s">
        <v>3757</v>
      </c>
      <c r="C215" s="84">
        <v>3</v>
      </c>
      <c r="D215" s="122">
        <v>0.0014029409845074097</v>
      </c>
      <c r="E215" s="122">
        <v>3.0110415256389502</v>
      </c>
      <c r="F215" s="84" t="s">
        <v>4005</v>
      </c>
      <c r="G215" s="84" t="b">
        <v>0</v>
      </c>
      <c r="H215" s="84" t="b">
        <v>0</v>
      </c>
      <c r="I215" s="84" t="b">
        <v>0</v>
      </c>
      <c r="J215" s="84" t="b">
        <v>0</v>
      </c>
      <c r="K215" s="84" t="b">
        <v>0</v>
      </c>
      <c r="L215" s="84" t="b">
        <v>0</v>
      </c>
    </row>
    <row r="216" spans="1:12" ht="15">
      <c r="A216" s="84" t="s">
        <v>231</v>
      </c>
      <c r="B216" s="84" t="s">
        <v>354</v>
      </c>
      <c r="C216" s="84">
        <v>3</v>
      </c>
      <c r="D216" s="122">
        <v>0.0014029409845074097</v>
      </c>
      <c r="E216" s="122">
        <v>1.8727388274726688</v>
      </c>
      <c r="F216" s="84" t="s">
        <v>4005</v>
      </c>
      <c r="G216" s="84" t="b">
        <v>0</v>
      </c>
      <c r="H216" s="84" t="b">
        <v>0</v>
      </c>
      <c r="I216" s="84" t="b">
        <v>0</v>
      </c>
      <c r="J216" s="84" t="b">
        <v>0</v>
      </c>
      <c r="K216" s="84" t="b">
        <v>0</v>
      </c>
      <c r="L216" s="84" t="b">
        <v>0</v>
      </c>
    </row>
    <row r="217" spans="1:12" ht="15">
      <c r="A217" s="84" t="s">
        <v>3649</v>
      </c>
      <c r="B217" s="84" t="s">
        <v>3116</v>
      </c>
      <c r="C217" s="84">
        <v>3</v>
      </c>
      <c r="D217" s="122">
        <v>0.0014029409845074097</v>
      </c>
      <c r="E217" s="122">
        <v>0.7154744256764712</v>
      </c>
      <c r="F217" s="84" t="s">
        <v>4005</v>
      </c>
      <c r="G217" s="84" t="b">
        <v>0</v>
      </c>
      <c r="H217" s="84" t="b">
        <v>0</v>
      </c>
      <c r="I217" s="84" t="b">
        <v>0</v>
      </c>
      <c r="J217" s="84" t="b">
        <v>0</v>
      </c>
      <c r="K217" s="84" t="b">
        <v>0</v>
      </c>
      <c r="L217" s="84" t="b">
        <v>0</v>
      </c>
    </row>
    <row r="218" spans="1:12" ht="15">
      <c r="A218" s="84" t="s">
        <v>3156</v>
      </c>
      <c r="B218" s="84" t="s">
        <v>3116</v>
      </c>
      <c r="C218" s="84">
        <v>3</v>
      </c>
      <c r="D218" s="122">
        <v>0.0014029409845074097</v>
      </c>
      <c r="E218" s="122">
        <v>1.2383531709568087</v>
      </c>
      <c r="F218" s="84" t="s">
        <v>4005</v>
      </c>
      <c r="G218" s="84" t="b">
        <v>0</v>
      </c>
      <c r="H218" s="84" t="b">
        <v>0</v>
      </c>
      <c r="I218" s="84" t="b">
        <v>0</v>
      </c>
      <c r="J218" s="84" t="b">
        <v>0</v>
      </c>
      <c r="K218" s="84" t="b">
        <v>0</v>
      </c>
      <c r="L218" s="84" t="b">
        <v>0</v>
      </c>
    </row>
    <row r="219" spans="1:12" ht="15">
      <c r="A219" s="84" t="s">
        <v>3151</v>
      </c>
      <c r="B219" s="84" t="s">
        <v>3157</v>
      </c>
      <c r="C219" s="84">
        <v>3</v>
      </c>
      <c r="D219" s="122">
        <v>0.0014029409845074097</v>
      </c>
      <c r="E219" s="122">
        <v>1.579677761479963</v>
      </c>
      <c r="F219" s="84" t="s">
        <v>4005</v>
      </c>
      <c r="G219" s="84" t="b">
        <v>0</v>
      </c>
      <c r="H219" s="84" t="b">
        <v>0</v>
      </c>
      <c r="I219" s="84" t="b">
        <v>0</v>
      </c>
      <c r="J219" s="84" t="b">
        <v>0</v>
      </c>
      <c r="K219" s="84" t="b">
        <v>0</v>
      </c>
      <c r="L219" s="84" t="b">
        <v>0</v>
      </c>
    </row>
    <row r="220" spans="1:12" ht="15">
      <c r="A220" s="84" t="s">
        <v>354</v>
      </c>
      <c r="B220" s="84" t="s">
        <v>3709</v>
      </c>
      <c r="C220" s="84">
        <v>3</v>
      </c>
      <c r="D220" s="122">
        <v>0.0014029409845074097</v>
      </c>
      <c r="E220" s="122">
        <v>1.1959067090021367</v>
      </c>
      <c r="F220" s="84" t="s">
        <v>4005</v>
      </c>
      <c r="G220" s="84" t="b">
        <v>0</v>
      </c>
      <c r="H220" s="84" t="b">
        <v>0</v>
      </c>
      <c r="I220" s="84" t="b">
        <v>0</v>
      </c>
      <c r="J220" s="84" t="b">
        <v>0</v>
      </c>
      <c r="K220" s="84" t="b">
        <v>0</v>
      </c>
      <c r="L220" s="84" t="b">
        <v>0</v>
      </c>
    </row>
    <row r="221" spans="1:12" ht="15">
      <c r="A221" s="84" t="s">
        <v>3658</v>
      </c>
      <c r="B221" s="84" t="s">
        <v>3116</v>
      </c>
      <c r="C221" s="84">
        <v>3</v>
      </c>
      <c r="D221" s="122">
        <v>0.0014029409845074097</v>
      </c>
      <c r="E221" s="122">
        <v>0.8123844386845277</v>
      </c>
      <c r="F221" s="84" t="s">
        <v>4005</v>
      </c>
      <c r="G221" s="84" t="b">
        <v>0</v>
      </c>
      <c r="H221" s="84" t="b">
        <v>0</v>
      </c>
      <c r="I221" s="84" t="b">
        <v>0</v>
      </c>
      <c r="J221" s="84" t="b">
        <v>0</v>
      </c>
      <c r="K221" s="84" t="b">
        <v>0</v>
      </c>
      <c r="L221" s="84" t="b">
        <v>0</v>
      </c>
    </row>
    <row r="222" spans="1:12" ht="15">
      <c r="A222" s="84" t="s">
        <v>257</v>
      </c>
      <c r="B222" s="84" t="s">
        <v>3133</v>
      </c>
      <c r="C222" s="84">
        <v>3</v>
      </c>
      <c r="D222" s="122">
        <v>0.0014029409845074097</v>
      </c>
      <c r="E222" s="122">
        <v>2.2577138589803387</v>
      </c>
      <c r="F222" s="84" t="s">
        <v>4005</v>
      </c>
      <c r="G222" s="84" t="b">
        <v>0</v>
      </c>
      <c r="H222" s="84" t="b">
        <v>0</v>
      </c>
      <c r="I222" s="84" t="b">
        <v>0</v>
      </c>
      <c r="J222" s="84" t="b">
        <v>0</v>
      </c>
      <c r="K222" s="84" t="b">
        <v>0</v>
      </c>
      <c r="L222" s="84" t="b">
        <v>0</v>
      </c>
    </row>
    <row r="223" spans="1:12" ht="15">
      <c r="A223" s="84" t="s">
        <v>3618</v>
      </c>
      <c r="B223" s="84" t="s">
        <v>3116</v>
      </c>
      <c r="C223" s="84">
        <v>3</v>
      </c>
      <c r="D223" s="122">
        <v>0.0014029409845074097</v>
      </c>
      <c r="E223" s="122">
        <v>0.4602019205731652</v>
      </c>
      <c r="F223" s="84" t="s">
        <v>4005</v>
      </c>
      <c r="G223" s="84" t="b">
        <v>0</v>
      </c>
      <c r="H223" s="84" t="b">
        <v>0</v>
      </c>
      <c r="I223" s="84" t="b">
        <v>0</v>
      </c>
      <c r="J223" s="84" t="b">
        <v>0</v>
      </c>
      <c r="K223" s="84" t="b">
        <v>0</v>
      </c>
      <c r="L223" s="84" t="b">
        <v>0</v>
      </c>
    </row>
    <row r="224" spans="1:12" ht="15">
      <c r="A224" s="84" t="s">
        <v>3689</v>
      </c>
      <c r="B224" s="84" t="s">
        <v>3658</v>
      </c>
      <c r="C224" s="84">
        <v>3</v>
      </c>
      <c r="D224" s="122">
        <v>0.0014029409845074097</v>
      </c>
      <c r="E224" s="122">
        <v>2.4089815343109877</v>
      </c>
      <c r="F224" s="84" t="s">
        <v>4005</v>
      </c>
      <c r="G224" s="84" t="b">
        <v>0</v>
      </c>
      <c r="H224" s="84" t="b">
        <v>0</v>
      </c>
      <c r="I224" s="84" t="b">
        <v>0</v>
      </c>
      <c r="J224" s="84" t="b">
        <v>0</v>
      </c>
      <c r="K224" s="84" t="b">
        <v>0</v>
      </c>
      <c r="L224" s="84" t="b">
        <v>0</v>
      </c>
    </row>
    <row r="225" spans="1:12" ht="15">
      <c r="A225" s="84" t="s">
        <v>3099</v>
      </c>
      <c r="B225" s="84" t="s">
        <v>3148</v>
      </c>
      <c r="C225" s="84">
        <v>3</v>
      </c>
      <c r="D225" s="122">
        <v>0.0014029409845074097</v>
      </c>
      <c r="E225" s="122">
        <v>0.5291213880375191</v>
      </c>
      <c r="F225" s="84" t="s">
        <v>4005</v>
      </c>
      <c r="G225" s="84" t="b">
        <v>0</v>
      </c>
      <c r="H225" s="84" t="b">
        <v>0</v>
      </c>
      <c r="I225" s="84" t="b">
        <v>0</v>
      </c>
      <c r="J225" s="84" t="b">
        <v>0</v>
      </c>
      <c r="K225" s="84" t="b">
        <v>0</v>
      </c>
      <c r="L225" s="84" t="b">
        <v>0</v>
      </c>
    </row>
    <row r="226" spans="1:12" ht="15">
      <c r="A226" s="84" t="s">
        <v>3149</v>
      </c>
      <c r="B226" s="84" t="s">
        <v>3147</v>
      </c>
      <c r="C226" s="84">
        <v>3</v>
      </c>
      <c r="D226" s="122">
        <v>0.0014029409845074097</v>
      </c>
      <c r="E226" s="122">
        <v>1.7380402535752126</v>
      </c>
      <c r="F226" s="84" t="s">
        <v>4005</v>
      </c>
      <c r="G226" s="84" t="b">
        <v>0</v>
      </c>
      <c r="H226" s="84" t="b">
        <v>0</v>
      </c>
      <c r="I226" s="84" t="b">
        <v>0</v>
      </c>
      <c r="J226" s="84" t="b">
        <v>0</v>
      </c>
      <c r="K226" s="84" t="b">
        <v>0</v>
      </c>
      <c r="L226" s="84" t="b">
        <v>0</v>
      </c>
    </row>
    <row r="227" spans="1:12" ht="15">
      <c r="A227" s="84" t="s">
        <v>3843</v>
      </c>
      <c r="B227" s="84" t="s">
        <v>3664</v>
      </c>
      <c r="C227" s="84">
        <v>3</v>
      </c>
      <c r="D227" s="122">
        <v>0.0014029409845074097</v>
      </c>
      <c r="E227" s="122">
        <v>2.710011529974969</v>
      </c>
      <c r="F227" s="84" t="s">
        <v>4005</v>
      </c>
      <c r="G227" s="84" t="b">
        <v>0</v>
      </c>
      <c r="H227" s="84" t="b">
        <v>1</v>
      </c>
      <c r="I227" s="84" t="b">
        <v>0</v>
      </c>
      <c r="J227" s="84" t="b">
        <v>0</v>
      </c>
      <c r="K227" s="84" t="b">
        <v>0</v>
      </c>
      <c r="L227" s="84" t="b">
        <v>0</v>
      </c>
    </row>
    <row r="228" spans="1:12" ht="15">
      <c r="A228" s="84" t="s">
        <v>3151</v>
      </c>
      <c r="B228" s="84" t="s">
        <v>3614</v>
      </c>
      <c r="C228" s="84">
        <v>2</v>
      </c>
      <c r="D228" s="122">
        <v>0.0010140115842427648</v>
      </c>
      <c r="E228" s="122">
        <v>1.297131171509995</v>
      </c>
      <c r="F228" s="84" t="s">
        <v>4005</v>
      </c>
      <c r="G228" s="84" t="b">
        <v>0</v>
      </c>
      <c r="H228" s="84" t="b">
        <v>0</v>
      </c>
      <c r="I228" s="84" t="b">
        <v>0</v>
      </c>
      <c r="J228" s="84" t="b">
        <v>0</v>
      </c>
      <c r="K228" s="84" t="b">
        <v>0</v>
      </c>
      <c r="L228" s="84" t="b">
        <v>0</v>
      </c>
    </row>
    <row r="229" spans="1:12" ht="15">
      <c r="A229" s="84" t="s">
        <v>3099</v>
      </c>
      <c r="B229" s="84" t="s">
        <v>359</v>
      </c>
      <c r="C229" s="84">
        <v>2</v>
      </c>
      <c r="D229" s="122">
        <v>0.0010140115842427648</v>
      </c>
      <c r="E229" s="122">
        <v>1.3530301289818378</v>
      </c>
      <c r="F229" s="84" t="s">
        <v>4005</v>
      </c>
      <c r="G229" s="84" t="b">
        <v>0</v>
      </c>
      <c r="H229" s="84" t="b">
        <v>0</v>
      </c>
      <c r="I229" s="84" t="b">
        <v>0</v>
      </c>
      <c r="J229" s="84" t="b">
        <v>0</v>
      </c>
      <c r="K229" s="84" t="b">
        <v>0</v>
      </c>
      <c r="L229" s="84" t="b">
        <v>0</v>
      </c>
    </row>
    <row r="230" spans="1:12" ht="15">
      <c r="A230" s="84" t="s">
        <v>359</v>
      </c>
      <c r="B230" s="84" t="s">
        <v>354</v>
      </c>
      <c r="C230" s="84">
        <v>2</v>
      </c>
      <c r="D230" s="122">
        <v>0.0010140115842427648</v>
      </c>
      <c r="E230" s="122">
        <v>1.6966475684169875</v>
      </c>
      <c r="F230" s="84" t="s">
        <v>4005</v>
      </c>
      <c r="G230" s="84" t="b">
        <v>0</v>
      </c>
      <c r="H230" s="84" t="b">
        <v>0</v>
      </c>
      <c r="I230" s="84" t="b">
        <v>0</v>
      </c>
      <c r="J230" s="84" t="b">
        <v>0</v>
      </c>
      <c r="K230" s="84" t="b">
        <v>0</v>
      </c>
      <c r="L230" s="84" t="b">
        <v>0</v>
      </c>
    </row>
    <row r="231" spans="1:12" ht="15">
      <c r="A231" s="84" t="s">
        <v>3128</v>
      </c>
      <c r="B231" s="84" t="s">
        <v>3613</v>
      </c>
      <c r="C231" s="84">
        <v>2</v>
      </c>
      <c r="D231" s="122">
        <v>0.0010140115842427648</v>
      </c>
      <c r="E231" s="122">
        <v>1.1737688231366499</v>
      </c>
      <c r="F231" s="84" t="s">
        <v>4005</v>
      </c>
      <c r="G231" s="84" t="b">
        <v>0</v>
      </c>
      <c r="H231" s="84" t="b">
        <v>0</v>
      </c>
      <c r="I231" s="84" t="b">
        <v>0</v>
      </c>
      <c r="J231" s="84" t="b">
        <v>0</v>
      </c>
      <c r="K231" s="84" t="b">
        <v>0</v>
      </c>
      <c r="L231" s="84" t="b">
        <v>0</v>
      </c>
    </row>
    <row r="232" spans="1:12" ht="15">
      <c r="A232" s="84" t="s">
        <v>3128</v>
      </c>
      <c r="B232" s="84" t="s">
        <v>3657</v>
      </c>
      <c r="C232" s="84">
        <v>2</v>
      </c>
      <c r="D232" s="122">
        <v>0.0010140115842427648</v>
      </c>
      <c r="E232" s="122">
        <v>1.7380402535752124</v>
      </c>
      <c r="F232" s="84" t="s">
        <v>4005</v>
      </c>
      <c r="G232" s="84" t="b">
        <v>0</v>
      </c>
      <c r="H232" s="84" t="b">
        <v>0</v>
      </c>
      <c r="I232" s="84" t="b">
        <v>0</v>
      </c>
      <c r="J232" s="84" t="b">
        <v>0</v>
      </c>
      <c r="K232" s="84" t="b">
        <v>1</v>
      </c>
      <c r="L232" s="84" t="b">
        <v>0</v>
      </c>
    </row>
    <row r="233" spans="1:12" ht="15">
      <c r="A233" s="84" t="s">
        <v>3128</v>
      </c>
      <c r="B233" s="84" t="s">
        <v>3119</v>
      </c>
      <c r="C233" s="84">
        <v>2</v>
      </c>
      <c r="D233" s="122">
        <v>0.0010140115842427648</v>
      </c>
      <c r="E233" s="122">
        <v>0.8172214996228374</v>
      </c>
      <c r="F233" s="84" t="s">
        <v>4005</v>
      </c>
      <c r="G233" s="84" t="b">
        <v>0</v>
      </c>
      <c r="H233" s="84" t="b">
        <v>0</v>
      </c>
      <c r="I233" s="84" t="b">
        <v>0</v>
      </c>
      <c r="J233" s="84" t="b">
        <v>0</v>
      </c>
      <c r="K233" s="84" t="b">
        <v>0</v>
      </c>
      <c r="L233" s="84" t="b">
        <v>0</v>
      </c>
    </row>
    <row r="234" spans="1:12" ht="15">
      <c r="A234" s="84" t="s">
        <v>3102</v>
      </c>
      <c r="B234" s="84" t="s">
        <v>3614</v>
      </c>
      <c r="C234" s="84">
        <v>2</v>
      </c>
      <c r="D234" s="122">
        <v>0.0010140115842427648</v>
      </c>
      <c r="E234" s="122">
        <v>0.6773424132216009</v>
      </c>
      <c r="F234" s="84" t="s">
        <v>4005</v>
      </c>
      <c r="G234" s="84" t="b">
        <v>0</v>
      </c>
      <c r="H234" s="84" t="b">
        <v>0</v>
      </c>
      <c r="I234" s="84" t="b">
        <v>0</v>
      </c>
      <c r="J234" s="84" t="b">
        <v>0</v>
      </c>
      <c r="K234" s="84" t="b">
        <v>0</v>
      </c>
      <c r="L234" s="84" t="b">
        <v>0</v>
      </c>
    </row>
    <row r="235" spans="1:12" ht="15">
      <c r="A235" s="84" t="s">
        <v>3845</v>
      </c>
      <c r="B235" s="84" t="s">
        <v>3644</v>
      </c>
      <c r="C235" s="84">
        <v>2</v>
      </c>
      <c r="D235" s="122">
        <v>0.0010140115842427648</v>
      </c>
      <c r="E235" s="122">
        <v>2.6131015169669127</v>
      </c>
      <c r="F235" s="84" t="s">
        <v>4005</v>
      </c>
      <c r="G235" s="84" t="b">
        <v>0</v>
      </c>
      <c r="H235" s="84" t="b">
        <v>0</v>
      </c>
      <c r="I235" s="84" t="b">
        <v>0</v>
      </c>
      <c r="J235" s="84" t="b">
        <v>0</v>
      </c>
      <c r="K235" s="84" t="b">
        <v>0</v>
      </c>
      <c r="L235" s="84" t="b">
        <v>0</v>
      </c>
    </row>
    <row r="236" spans="1:12" ht="15">
      <c r="A236" s="84" t="s">
        <v>3644</v>
      </c>
      <c r="B236" s="84" t="s">
        <v>3685</v>
      </c>
      <c r="C236" s="84">
        <v>2</v>
      </c>
      <c r="D236" s="122">
        <v>0.0010140115842427648</v>
      </c>
      <c r="E236" s="122">
        <v>2.13598026224725</v>
      </c>
      <c r="F236" s="84" t="s">
        <v>4005</v>
      </c>
      <c r="G236" s="84" t="b">
        <v>0</v>
      </c>
      <c r="H236" s="84" t="b">
        <v>0</v>
      </c>
      <c r="I236" s="84" t="b">
        <v>0</v>
      </c>
      <c r="J236" s="84" t="b">
        <v>0</v>
      </c>
      <c r="K236" s="84" t="b">
        <v>0</v>
      </c>
      <c r="L236" s="84" t="b">
        <v>0</v>
      </c>
    </row>
    <row r="237" spans="1:12" ht="15">
      <c r="A237" s="84" t="s">
        <v>3685</v>
      </c>
      <c r="B237" s="84" t="s">
        <v>3780</v>
      </c>
      <c r="C237" s="84">
        <v>2</v>
      </c>
      <c r="D237" s="122">
        <v>0.0010140115842427648</v>
      </c>
      <c r="E237" s="122">
        <v>2.6588590075275875</v>
      </c>
      <c r="F237" s="84" t="s">
        <v>4005</v>
      </c>
      <c r="G237" s="84" t="b">
        <v>0</v>
      </c>
      <c r="H237" s="84" t="b">
        <v>0</v>
      </c>
      <c r="I237" s="84" t="b">
        <v>0</v>
      </c>
      <c r="J237" s="84" t="b">
        <v>0</v>
      </c>
      <c r="K237" s="84" t="b">
        <v>0</v>
      </c>
      <c r="L237" s="84" t="b">
        <v>0</v>
      </c>
    </row>
    <row r="238" spans="1:12" ht="15">
      <c r="A238" s="84" t="s">
        <v>3780</v>
      </c>
      <c r="B238" s="84" t="s">
        <v>3846</v>
      </c>
      <c r="C238" s="84">
        <v>2</v>
      </c>
      <c r="D238" s="122">
        <v>0.0010140115842427648</v>
      </c>
      <c r="E238" s="122">
        <v>3.13598026224725</v>
      </c>
      <c r="F238" s="84" t="s">
        <v>4005</v>
      </c>
      <c r="G238" s="84" t="b">
        <v>0</v>
      </c>
      <c r="H238" s="84" t="b">
        <v>0</v>
      </c>
      <c r="I238" s="84" t="b">
        <v>0</v>
      </c>
      <c r="J238" s="84" t="b">
        <v>0</v>
      </c>
      <c r="K238" s="84" t="b">
        <v>0</v>
      </c>
      <c r="L238" s="84" t="b">
        <v>0</v>
      </c>
    </row>
    <row r="239" spans="1:12" ht="15">
      <c r="A239" s="84" t="s">
        <v>3846</v>
      </c>
      <c r="B239" s="84" t="s">
        <v>3847</v>
      </c>
      <c r="C239" s="84">
        <v>2</v>
      </c>
      <c r="D239" s="122">
        <v>0.0010140115842427648</v>
      </c>
      <c r="E239" s="122">
        <v>3.3120715213029315</v>
      </c>
      <c r="F239" s="84" t="s">
        <v>4005</v>
      </c>
      <c r="G239" s="84" t="b">
        <v>0</v>
      </c>
      <c r="H239" s="84" t="b">
        <v>0</v>
      </c>
      <c r="I239" s="84" t="b">
        <v>0</v>
      </c>
      <c r="J239" s="84" t="b">
        <v>1</v>
      </c>
      <c r="K239" s="84" t="b">
        <v>0</v>
      </c>
      <c r="L239" s="84" t="b">
        <v>0</v>
      </c>
    </row>
    <row r="240" spans="1:12" ht="15">
      <c r="A240" s="84" t="s">
        <v>3847</v>
      </c>
      <c r="B240" s="84" t="s">
        <v>3088</v>
      </c>
      <c r="C240" s="84">
        <v>2</v>
      </c>
      <c r="D240" s="122">
        <v>0.0010140115842427648</v>
      </c>
      <c r="E240" s="122">
        <v>1.2310844743920442</v>
      </c>
      <c r="F240" s="84" t="s">
        <v>4005</v>
      </c>
      <c r="G240" s="84" t="b">
        <v>1</v>
      </c>
      <c r="H240" s="84" t="b">
        <v>0</v>
      </c>
      <c r="I240" s="84" t="b">
        <v>0</v>
      </c>
      <c r="J240" s="84" t="b">
        <v>0</v>
      </c>
      <c r="K240" s="84" t="b">
        <v>0</v>
      </c>
      <c r="L240" s="84" t="b">
        <v>0</v>
      </c>
    </row>
    <row r="241" spans="1:12" ht="15">
      <c r="A241" s="84" t="s">
        <v>3102</v>
      </c>
      <c r="B241" s="84" t="s">
        <v>3658</v>
      </c>
      <c r="C241" s="84">
        <v>2</v>
      </c>
      <c r="D241" s="122">
        <v>0.0010140115842427648</v>
      </c>
      <c r="E241" s="122">
        <v>1.1359802622472503</v>
      </c>
      <c r="F241" s="84" t="s">
        <v>4005</v>
      </c>
      <c r="G241" s="84" t="b">
        <v>0</v>
      </c>
      <c r="H241" s="84" t="b">
        <v>0</v>
      </c>
      <c r="I241" s="84" t="b">
        <v>0</v>
      </c>
      <c r="J241" s="84" t="b">
        <v>0</v>
      </c>
      <c r="K241" s="84" t="b">
        <v>0</v>
      </c>
      <c r="L241" s="84" t="b">
        <v>0</v>
      </c>
    </row>
    <row r="242" spans="1:12" ht="15">
      <c r="A242" s="84" t="s">
        <v>3658</v>
      </c>
      <c r="B242" s="84" t="s">
        <v>3848</v>
      </c>
      <c r="C242" s="84">
        <v>2</v>
      </c>
      <c r="D242" s="122">
        <v>0.0010140115842427648</v>
      </c>
      <c r="E242" s="122">
        <v>2.710011529974969</v>
      </c>
      <c r="F242" s="84" t="s">
        <v>4005</v>
      </c>
      <c r="G242" s="84" t="b">
        <v>0</v>
      </c>
      <c r="H242" s="84" t="b">
        <v>0</v>
      </c>
      <c r="I242" s="84" t="b">
        <v>0</v>
      </c>
      <c r="J242" s="84" t="b">
        <v>1</v>
      </c>
      <c r="K242" s="84" t="b">
        <v>0</v>
      </c>
      <c r="L242" s="84" t="b">
        <v>0</v>
      </c>
    </row>
    <row r="243" spans="1:12" ht="15">
      <c r="A243" s="84" t="s">
        <v>3848</v>
      </c>
      <c r="B243" s="84" t="s">
        <v>3668</v>
      </c>
      <c r="C243" s="84">
        <v>2</v>
      </c>
      <c r="D243" s="122">
        <v>0.0010140115842427648</v>
      </c>
      <c r="E243" s="122">
        <v>2.768003476952656</v>
      </c>
      <c r="F243" s="84" t="s">
        <v>4005</v>
      </c>
      <c r="G243" s="84" t="b">
        <v>1</v>
      </c>
      <c r="H243" s="84" t="b">
        <v>0</v>
      </c>
      <c r="I243" s="84" t="b">
        <v>0</v>
      </c>
      <c r="J243" s="84" t="b">
        <v>0</v>
      </c>
      <c r="K243" s="84" t="b">
        <v>0</v>
      </c>
      <c r="L243" s="84" t="b">
        <v>0</v>
      </c>
    </row>
    <row r="244" spans="1:12" ht="15">
      <c r="A244" s="84" t="s">
        <v>3668</v>
      </c>
      <c r="B244" s="84" t="s">
        <v>3652</v>
      </c>
      <c r="C244" s="84">
        <v>2</v>
      </c>
      <c r="D244" s="122">
        <v>0.0010140115842427648</v>
      </c>
      <c r="E244" s="122">
        <v>2.1147909631773123</v>
      </c>
      <c r="F244" s="84" t="s">
        <v>4005</v>
      </c>
      <c r="G244" s="84" t="b">
        <v>0</v>
      </c>
      <c r="H244" s="84" t="b">
        <v>0</v>
      </c>
      <c r="I244" s="84" t="b">
        <v>0</v>
      </c>
      <c r="J244" s="84" t="b">
        <v>0</v>
      </c>
      <c r="K244" s="84" t="b">
        <v>0</v>
      </c>
      <c r="L244" s="84" t="b">
        <v>0</v>
      </c>
    </row>
    <row r="245" spans="1:12" ht="15">
      <c r="A245" s="84" t="s">
        <v>3652</v>
      </c>
      <c r="B245" s="84" t="s">
        <v>3781</v>
      </c>
      <c r="C245" s="84">
        <v>2</v>
      </c>
      <c r="D245" s="122">
        <v>0.0010140115842427648</v>
      </c>
      <c r="E245" s="122">
        <v>2.4827677484719066</v>
      </c>
      <c r="F245" s="84" t="s">
        <v>4005</v>
      </c>
      <c r="G245" s="84" t="b">
        <v>0</v>
      </c>
      <c r="H245" s="84" t="b">
        <v>0</v>
      </c>
      <c r="I245" s="84" t="b">
        <v>0</v>
      </c>
      <c r="J245" s="84" t="b">
        <v>0</v>
      </c>
      <c r="K245" s="84" t="b">
        <v>0</v>
      </c>
      <c r="L245" s="84" t="b">
        <v>0</v>
      </c>
    </row>
    <row r="246" spans="1:12" ht="15">
      <c r="A246" s="84" t="s">
        <v>3781</v>
      </c>
      <c r="B246" s="84" t="s">
        <v>3117</v>
      </c>
      <c r="C246" s="84">
        <v>2</v>
      </c>
      <c r="D246" s="122">
        <v>0.0010140115842427648</v>
      </c>
      <c r="E246" s="122">
        <v>1.4199769186124511</v>
      </c>
      <c r="F246" s="84" t="s">
        <v>4005</v>
      </c>
      <c r="G246" s="84" t="b">
        <v>0</v>
      </c>
      <c r="H246" s="84" t="b">
        <v>0</v>
      </c>
      <c r="I246" s="84" t="b">
        <v>0</v>
      </c>
      <c r="J246" s="84" t="b">
        <v>0</v>
      </c>
      <c r="K246" s="84" t="b">
        <v>0</v>
      </c>
      <c r="L246" s="84" t="b">
        <v>0</v>
      </c>
    </row>
    <row r="247" spans="1:12" ht="15">
      <c r="A247" s="84" t="s">
        <v>3117</v>
      </c>
      <c r="B247" s="84" t="s">
        <v>3669</v>
      </c>
      <c r="C247" s="84">
        <v>2</v>
      </c>
      <c r="D247" s="122">
        <v>0.0010140115842427648</v>
      </c>
      <c r="E247" s="122">
        <v>1.0647120988339944</v>
      </c>
      <c r="F247" s="84" t="s">
        <v>4005</v>
      </c>
      <c r="G247" s="84" t="b">
        <v>0</v>
      </c>
      <c r="H247" s="84" t="b">
        <v>0</v>
      </c>
      <c r="I247" s="84" t="b">
        <v>0</v>
      </c>
      <c r="J247" s="84" t="b">
        <v>0</v>
      </c>
      <c r="K247" s="84" t="b">
        <v>0</v>
      </c>
      <c r="L247" s="84" t="b">
        <v>0</v>
      </c>
    </row>
    <row r="248" spans="1:12" ht="15">
      <c r="A248" s="84" t="s">
        <v>3669</v>
      </c>
      <c r="B248" s="84" t="s">
        <v>3705</v>
      </c>
      <c r="C248" s="84">
        <v>2</v>
      </c>
      <c r="D248" s="122">
        <v>0.0010140115842427648</v>
      </c>
      <c r="E248" s="122">
        <v>2.3700634682806183</v>
      </c>
      <c r="F248" s="84" t="s">
        <v>4005</v>
      </c>
      <c r="G248" s="84" t="b">
        <v>0</v>
      </c>
      <c r="H248" s="84" t="b">
        <v>0</v>
      </c>
      <c r="I248" s="84" t="b">
        <v>0</v>
      </c>
      <c r="J248" s="84" t="b">
        <v>0</v>
      </c>
      <c r="K248" s="84" t="b">
        <v>0</v>
      </c>
      <c r="L248" s="84" t="b">
        <v>0</v>
      </c>
    </row>
    <row r="249" spans="1:12" ht="15">
      <c r="A249" s="84" t="s">
        <v>3705</v>
      </c>
      <c r="B249" s="84" t="s">
        <v>3686</v>
      </c>
      <c r="C249" s="84">
        <v>2</v>
      </c>
      <c r="D249" s="122">
        <v>0.0010140115842427648</v>
      </c>
      <c r="E249" s="122">
        <v>2.4370102579112314</v>
      </c>
      <c r="F249" s="84" t="s">
        <v>4005</v>
      </c>
      <c r="G249" s="84" t="b">
        <v>0</v>
      </c>
      <c r="H249" s="84" t="b">
        <v>0</v>
      </c>
      <c r="I249" s="84" t="b">
        <v>0</v>
      </c>
      <c r="J249" s="84" t="b">
        <v>0</v>
      </c>
      <c r="K249" s="84" t="b">
        <v>0</v>
      </c>
      <c r="L249" s="84" t="b">
        <v>0</v>
      </c>
    </row>
    <row r="250" spans="1:12" ht="15">
      <c r="A250" s="84" t="s">
        <v>3686</v>
      </c>
      <c r="B250" s="84" t="s">
        <v>3116</v>
      </c>
      <c r="C250" s="84">
        <v>2</v>
      </c>
      <c r="D250" s="122">
        <v>0.0010140115842427648</v>
      </c>
      <c r="E250" s="122">
        <v>0.7612319162371464</v>
      </c>
      <c r="F250" s="84" t="s">
        <v>4005</v>
      </c>
      <c r="G250" s="84" t="b">
        <v>0</v>
      </c>
      <c r="H250" s="84" t="b">
        <v>0</v>
      </c>
      <c r="I250" s="84" t="b">
        <v>0</v>
      </c>
      <c r="J250" s="84" t="b">
        <v>0</v>
      </c>
      <c r="K250" s="84" t="b">
        <v>0</v>
      </c>
      <c r="L250" s="84" t="b">
        <v>0</v>
      </c>
    </row>
    <row r="251" spans="1:12" ht="15">
      <c r="A251" s="84" t="s">
        <v>3670</v>
      </c>
      <c r="B251" s="84" t="s">
        <v>3706</v>
      </c>
      <c r="C251" s="84">
        <v>2</v>
      </c>
      <c r="D251" s="122">
        <v>0.0010140115842427648</v>
      </c>
      <c r="E251" s="122">
        <v>2.3700634682806183</v>
      </c>
      <c r="F251" s="84" t="s">
        <v>4005</v>
      </c>
      <c r="G251" s="84" t="b">
        <v>0</v>
      </c>
      <c r="H251" s="84" t="b">
        <v>0</v>
      </c>
      <c r="I251" s="84" t="b">
        <v>0</v>
      </c>
      <c r="J251" s="84" t="b">
        <v>0</v>
      </c>
      <c r="K251" s="84" t="b">
        <v>0</v>
      </c>
      <c r="L251" s="84" t="b">
        <v>0</v>
      </c>
    </row>
    <row r="252" spans="1:12" ht="15">
      <c r="A252" s="84" t="s">
        <v>3706</v>
      </c>
      <c r="B252" s="84" t="s">
        <v>3687</v>
      </c>
      <c r="C252" s="84">
        <v>2</v>
      </c>
      <c r="D252" s="122">
        <v>0.0010140115842427648</v>
      </c>
      <c r="E252" s="122">
        <v>2.4370102579112314</v>
      </c>
      <c r="F252" s="84" t="s">
        <v>4005</v>
      </c>
      <c r="G252" s="84" t="b">
        <v>0</v>
      </c>
      <c r="H252" s="84" t="b">
        <v>0</v>
      </c>
      <c r="I252" s="84" t="b">
        <v>0</v>
      </c>
      <c r="J252" s="84" t="b">
        <v>0</v>
      </c>
      <c r="K252" s="84" t="b">
        <v>0</v>
      </c>
      <c r="L252" s="84" t="b">
        <v>0</v>
      </c>
    </row>
    <row r="253" spans="1:12" ht="15">
      <c r="A253" s="84" t="s">
        <v>3687</v>
      </c>
      <c r="B253" s="84" t="s">
        <v>3688</v>
      </c>
      <c r="C253" s="84">
        <v>2</v>
      </c>
      <c r="D253" s="122">
        <v>0.0010140115842427648</v>
      </c>
      <c r="E253" s="122">
        <v>2.3578290118636067</v>
      </c>
      <c r="F253" s="84" t="s">
        <v>4005</v>
      </c>
      <c r="G253" s="84" t="b">
        <v>0</v>
      </c>
      <c r="H253" s="84" t="b">
        <v>0</v>
      </c>
      <c r="I253" s="84" t="b">
        <v>0</v>
      </c>
      <c r="J253" s="84" t="b">
        <v>0</v>
      </c>
      <c r="K253" s="84" t="b">
        <v>0</v>
      </c>
      <c r="L253" s="84" t="b">
        <v>0</v>
      </c>
    </row>
    <row r="254" spans="1:12" ht="15">
      <c r="A254" s="84" t="s">
        <v>3688</v>
      </c>
      <c r="B254" s="84" t="s">
        <v>3622</v>
      </c>
      <c r="C254" s="84">
        <v>2</v>
      </c>
      <c r="D254" s="122">
        <v>0.0010140115842427648</v>
      </c>
      <c r="E254" s="122">
        <v>2.039070249239194</v>
      </c>
      <c r="F254" s="84" t="s">
        <v>4005</v>
      </c>
      <c r="G254" s="84" t="b">
        <v>0</v>
      </c>
      <c r="H254" s="84" t="b">
        <v>0</v>
      </c>
      <c r="I254" s="84" t="b">
        <v>0</v>
      </c>
      <c r="J254" s="84" t="b">
        <v>1</v>
      </c>
      <c r="K254" s="84" t="b">
        <v>0</v>
      </c>
      <c r="L254" s="84" t="b">
        <v>0</v>
      </c>
    </row>
    <row r="255" spans="1:12" ht="15">
      <c r="A255" s="84" t="s">
        <v>3622</v>
      </c>
      <c r="B255" s="84" t="s">
        <v>3120</v>
      </c>
      <c r="C255" s="84">
        <v>2</v>
      </c>
      <c r="D255" s="122">
        <v>0.0010140115842427648</v>
      </c>
      <c r="E255" s="122">
        <v>0.9527104185644455</v>
      </c>
      <c r="F255" s="84" t="s">
        <v>4005</v>
      </c>
      <c r="G255" s="84" t="b">
        <v>1</v>
      </c>
      <c r="H255" s="84" t="b">
        <v>0</v>
      </c>
      <c r="I255" s="84" t="b">
        <v>0</v>
      </c>
      <c r="J255" s="84" t="b">
        <v>0</v>
      </c>
      <c r="K255" s="84" t="b">
        <v>0</v>
      </c>
      <c r="L255" s="84" t="b">
        <v>0</v>
      </c>
    </row>
    <row r="256" spans="1:12" ht="15">
      <c r="A256" s="84" t="s">
        <v>3116</v>
      </c>
      <c r="B256" s="84" t="s">
        <v>3131</v>
      </c>
      <c r="C256" s="84">
        <v>2</v>
      </c>
      <c r="D256" s="122">
        <v>0.0010140115842427648</v>
      </c>
      <c r="E256" s="122">
        <v>0.3026206255042376</v>
      </c>
      <c r="F256" s="84" t="s">
        <v>4005</v>
      </c>
      <c r="G256" s="84" t="b">
        <v>0</v>
      </c>
      <c r="H256" s="84" t="b">
        <v>0</v>
      </c>
      <c r="I256" s="84" t="b">
        <v>0</v>
      </c>
      <c r="J256" s="84" t="b">
        <v>0</v>
      </c>
      <c r="K256" s="84" t="b">
        <v>0</v>
      </c>
      <c r="L256" s="84" t="b">
        <v>0</v>
      </c>
    </row>
    <row r="257" spans="1:12" ht="15">
      <c r="A257" s="84" t="s">
        <v>3707</v>
      </c>
      <c r="B257" s="84" t="s">
        <v>3689</v>
      </c>
      <c r="C257" s="84">
        <v>2</v>
      </c>
      <c r="D257" s="122">
        <v>0.0010140115842427648</v>
      </c>
      <c r="E257" s="122">
        <v>2.4370102579112314</v>
      </c>
      <c r="F257" s="84" t="s">
        <v>4005</v>
      </c>
      <c r="G257" s="84" t="b">
        <v>0</v>
      </c>
      <c r="H257" s="84" t="b">
        <v>0</v>
      </c>
      <c r="I257" s="84" t="b">
        <v>0</v>
      </c>
      <c r="J257" s="84" t="b">
        <v>0</v>
      </c>
      <c r="K257" s="84" t="b">
        <v>0</v>
      </c>
      <c r="L257" s="84" t="b">
        <v>0</v>
      </c>
    </row>
    <row r="258" spans="1:12" ht="15">
      <c r="A258" s="84" t="s">
        <v>3689</v>
      </c>
      <c r="B258" s="84" t="s">
        <v>3141</v>
      </c>
      <c r="C258" s="84">
        <v>2</v>
      </c>
      <c r="D258" s="122">
        <v>0.0010140115842427648</v>
      </c>
      <c r="E258" s="122">
        <v>1.834950266583269</v>
      </c>
      <c r="F258" s="84" t="s">
        <v>4005</v>
      </c>
      <c r="G258" s="84" t="b">
        <v>0</v>
      </c>
      <c r="H258" s="84" t="b">
        <v>0</v>
      </c>
      <c r="I258" s="84" t="b">
        <v>0</v>
      </c>
      <c r="J258" s="84" t="b">
        <v>0</v>
      </c>
      <c r="K258" s="84" t="b">
        <v>0</v>
      </c>
      <c r="L258" s="84" t="b">
        <v>0</v>
      </c>
    </row>
    <row r="259" spans="1:12" ht="15">
      <c r="A259" s="84" t="s">
        <v>3117</v>
      </c>
      <c r="B259" s="84" t="s">
        <v>3120</v>
      </c>
      <c r="C259" s="84">
        <v>2</v>
      </c>
      <c r="D259" s="122">
        <v>0.0010140115842427648</v>
      </c>
      <c r="E259" s="122">
        <v>0.1244803038374842</v>
      </c>
      <c r="F259" s="84" t="s">
        <v>4005</v>
      </c>
      <c r="G259" s="84" t="b">
        <v>0</v>
      </c>
      <c r="H259" s="84" t="b">
        <v>0</v>
      </c>
      <c r="I259" s="84" t="b">
        <v>0</v>
      </c>
      <c r="J259" s="84" t="b">
        <v>0</v>
      </c>
      <c r="K259" s="84" t="b">
        <v>0</v>
      </c>
      <c r="L259" s="84" t="b">
        <v>0</v>
      </c>
    </row>
    <row r="260" spans="1:12" ht="15">
      <c r="A260" s="84" t="s">
        <v>3120</v>
      </c>
      <c r="B260" s="84" t="s">
        <v>3849</v>
      </c>
      <c r="C260" s="84">
        <v>2</v>
      </c>
      <c r="D260" s="122">
        <v>0.0010140115842427648</v>
      </c>
      <c r="E260" s="122">
        <v>1.834950266583269</v>
      </c>
      <c r="F260" s="84" t="s">
        <v>4005</v>
      </c>
      <c r="G260" s="84" t="b">
        <v>0</v>
      </c>
      <c r="H260" s="84" t="b">
        <v>0</v>
      </c>
      <c r="I260" s="84" t="b">
        <v>0</v>
      </c>
      <c r="J260" s="84" t="b">
        <v>0</v>
      </c>
      <c r="K260" s="84" t="b">
        <v>0</v>
      </c>
      <c r="L260" s="84" t="b">
        <v>0</v>
      </c>
    </row>
    <row r="261" spans="1:12" ht="15">
      <c r="A261" s="84" t="s">
        <v>3849</v>
      </c>
      <c r="B261" s="84" t="s">
        <v>3850</v>
      </c>
      <c r="C261" s="84">
        <v>2</v>
      </c>
      <c r="D261" s="122">
        <v>0.0010140115842427648</v>
      </c>
      <c r="E261" s="122">
        <v>3.3120715213029315</v>
      </c>
      <c r="F261" s="84" t="s">
        <v>4005</v>
      </c>
      <c r="G261" s="84" t="b">
        <v>0</v>
      </c>
      <c r="H261" s="84" t="b">
        <v>0</v>
      </c>
      <c r="I261" s="84" t="b">
        <v>0</v>
      </c>
      <c r="J261" s="84" t="b">
        <v>0</v>
      </c>
      <c r="K261" s="84" t="b">
        <v>0</v>
      </c>
      <c r="L261" s="84" t="b">
        <v>0</v>
      </c>
    </row>
    <row r="262" spans="1:12" ht="15">
      <c r="A262" s="84" t="s">
        <v>3850</v>
      </c>
      <c r="B262" s="84" t="s">
        <v>3851</v>
      </c>
      <c r="C262" s="84">
        <v>2</v>
      </c>
      <c r="D262" s="122">
        <v>0.0010140115842427648</v>
      </c>
      <c r="E262" s="122">
        <v>3.3120715213029315</v>
      </c>
      <c r="F262" s="84" t="s">
        <v>4005</v>
      </c>
      <c r="G262" s="84" t="b">
        <v>0</v>
      </c>
      <c r="H262" s="84" t="b">
        <v>0</v>
      </c>
      <c r="I262" s="84" t="b">
        <v>0</v>
      </c>
      <c r="J262" s="84" t="b">
        <v>0</v>
      </c>
      <c r="K262" s="84" t="b">
        <v>0</v>
      </c>
      <c r="L262" s="84" t="b">
        <v>0</v>
      </c>
    </row>
    <row r="263" spans="1:12" ht="15">
      <c r="A263" s="84" t="s">
        <v>3851</v>
      </c>
      <c r="B263" s="84" t="s">
        <v>3705</v>
      </c>
      <c r="C263" s="84">
        <v>2</v>
      </c>
      <c r="D263" s="122">
        <v>0.0010140115842427648</v>
      </c>
      <c r="E263" s="122">
        <v>2.914131512630894</v>
      </c>
      <c r="F263" s="84" t="s">
        <v>4005</v>
      </c>
      <c r="G263" s="84" t="b">
        <v>0</v>
      </c>
      <c r="H263" s="84" t="b">
        <v>0</v>
      </c>
      <c r="I263" s="84" t="b">
        <v>0</v>
      </c>
      <c r="J263" s="84" t="b">
        <v>0</v>
      </c>
      <c r="K263" s="84" t="b">
        <v>0</v>
      </c>
      <c r="L263" s="84" t="b">
        <v>0</v>
      </c>
    </row>
    <row r="264" spans="1:12" ht="15">
      <c r="A264" s="84" t="s">
        <v>3705</v>
      </c>
      <c r="B264" s="84" t="s">
        <v>3120</v>
      </c>
      <c r="C264" s="84">
        <v>2</v>
      </c>
      <c r="D264" s="122">
        <v>0.0010140115842427648</v>
      </c>
      <c r="E264" s="122">
        <v>1.429831673284108</v>
      </c>
      <c r="F264" s="84" t="s">
        <v>4005</v>
      </c>
      <c r="G264" s="84" t="b">
        <v>0</v>
      </c>
      <c r="H264" s="84" t="b">
        <v>0</v>
      </c>
      <c r="I264" s="84" t="b">
        <v>0</v>
      </c>
      <c r="J264" s="84" t="b">
        <v>0</v>
      </c>
      <c r="K264" s="84" t="b">
        <v>0</v>
      </c>
      <c r="L264" s="84" t="b">
        <v>0</v>
      </c>
    </row>
    <row r="265" spans="1:12" ht="15">
      <c r="A265" s="84" t="s">
        <v>3120</v>
      </c>
      <c r="B265" s="84" t="s">
        <v>3852</v>
      </c>
      <c r="C265" s="84">
        <v>2</v>
      </c>
      <c r="D265" s="122">
        <v>0.0010140115842427648</v>
      </c>
      <c r="E265" s="122">
        <v>1.834950266583269</v>
      </c>
      <c r="F265" s="84" t="s">
        <v>4005</v>
      </c>
      <c r="G265" s="84" t="b">
        <v>0</v>
      </c>
      <c r="H265" s="84" t="b">
        <v>0</v>
      </c>
      <c r="I265" s="84" t="b">
        <v>0</v>
      </c>
      <c r="J265" s="84" t="b">
        <v>0</v>
      </c>
      <c r="K265" s="84" t="b">
        <v>0</v>
      </c>
      <c r="L265" s="84" t="b">
        <v>0</v>
      </c>
    </row>
    <row r="266" spans="1:12" ht="15">
      <c r="A266" s="84" t="s">
        <v>3852</v>
      </c>
      <c r="B266" s="84" t="s">
        <v>3853</v>
      </c>
      <c r="C266" s="84">
        <v>2</v>
      </c>
      <c r="D266" s="122">
        <v>0.0010140115842427648</v>
      </c>
      <c r="E266" s="122">
        <v>3.3120715213029315</v>
      </c>
      <c r="F266" s="84" t="s">
        <v>4005</v>
      </c>
      <c r="G266" s="84" t="b">
        <v>0</v>
      </c>
      <c r="H266" s="84" t="b">
        <v>0</v>
      </c>
      <c r="I266" s="84" t="b">
        <v>0</v>
      </c>
      <c r="J266" s="84" t="b">
        <v>0</v>
      </c>
      <c r="K266" s="84" t="b">
        <v>0</v>
      </c>
      <c r="L266" s="84" t="b">
        <v>0</v>
      </c>
    </row>
    <row r="267" spans="1:12" ht="15">
      <c r="A267" s="84" t="s">
        <v>3853</v>
      </c>
      <c r="B267" s="84" t="s">
        <v>3637</v>
      </c>
      <c r="C267" s="84">
        <v>2</v>
      </c>
      <c r="D267" s="122">
        <v>0.0010140115842427648</v>
      </c>
      <c r="E267" s="122">
        <v>2.5717088318086874</v>
      </c>
      <c r="F267" s="84" t="s">
        <v>4005</v>
      </c>
      <c r="G267" s="84" t="b">
        <v>0</v>
      </c>
      <c r="H267" s="84" t="b">
        <v>0</v>
      </c>
      <c r="I267" s="84" t="b">
        <v>0</v>
      </c>
      <c r="J267" s="84" t="b">
        <v>0</v>
      </c>
      <c r="K267" s="84" t="b">
        <v>0</v>
      </c>
      <c r="L267" s="84" t="b">
        <v>0</v>
      </c>
    </row>
    <row r="268" spans="1:12" ht="15">
      <c r="A268" s="84" t="s">
        <v>3732</v>
      </c>
      <c r="B268" s="84" t="s">
        <v>3854</v>
      </c>
      <c r="C268" s="84">
        <v>2</v>
      </c>
      <c r="D268" s="122">
        <v>0.0010140115842427648</v>
      </c>
      <c r="E268" s="122">
        <v>3.3120715213029315</v>
      </c>
      <c r="F268" s="84" t="s">
        <v>4005</v>
      </c>
      <c r="G268" s="84" t="b">
        <v>0</v>
      </c>
      <c r="H268" s="84" t="b">
        <v>0</v>
      </c>
      <c r="I268" s="84" t="b">
        <v>0</v>
      </c>
      <c r="J268" s="84" t="b">
        <v>0</v>
      </c>
      <c r="K268" s="84" t="b">
        <v>0</v>
      </c>
      <c r="L268" s="84" t="b">
        <v>0</v>
      </c>
    </row>
    <row r="269" spans="1:12" ht="15">
      <c r="A269" s="84" t="s">
        <v>3854</v>
      </c>
      <c r="B269" s="84" t="s">
        <v>3645</v>
      </c>
      <c r="C269" s="84">
        <v>2</v>
      </c>
      <c r="D269" s="122">
        <v>0.0010140115842427648</v>
      </c>
      <c r="E269" s="122">
        <v>2.6131015169669127</v>
      </c>
      <c r="F269" s="84" t="s">
        <v>4005</v>
      </c>
      <c r="G269" s="84" t="b">
        <v>0</v>
      </c>
      <c r="H269" s="84" t="b">
        <v>0</v>
      </c>
      <c r="I269" s="84" t="b">
        <v>0</v>
      </c>
      <c r="J269" s="84" t="b">
        <v>0</v>
      </c>
      <c r="K269" s="84" t="b">
        <v>0</v>
      </c>
      <c r="L269" s="84" t="b">
        <v>0</v>
      </c>
    </row>
    <row r="270" spans="1:12" ht="15">
      <c r="A270" s="84" t="s">
        <v>3645</v>
      </c>
      <c r="B270" s="84" t="s">
        <v>3153</v>
      </c>
      <c r="C270" s="84">
        <v>2</v>
      </c>
      <c r="D270" s="122">
        <v>0.0010140115842427648</v>
      </c>
      <c r="E270" s="122">
        <v>1.8727388274726688</v>
      </c>
      <c r="F270" s="84" t="s">
        <v>4005</v>
      </c>
      <c r="G270" s="84" t="b">
        <v>0</v>
      </c>
      <c r="H270" s="84" t="b">
        <v>0</v>
      </c>
      <c r="I270" s="84" t="b">
        <v>0</v>
      </c>
      <c r="J270" s="84" t="b">
        <v>0</v>
      </c>
      <c r="K270" s="84" t="b">
        <v>0</v>
      </c>
      <c r="L270" s="84" t="b">
        <v>0</v>
      </c>
    </row>
    <row r="271" spans="1:12" ht="15">
      <c r="A271" s="84" t="s">
        <v>3153</v>
      </c>
      <c r="B271" s="84" t="s">
        <v>3152</v>
      </c>
      <c r="C271" s="84">
        <v>2</v>
      </c>
      <c r="D271" s="122">
        <v>0.0010140115842427648</v>
      </c>
      <c r="E271" s="122">
        <v>1.793557581425044</v>
      </c>
      <c r="F271" s="84" t="s">
        <v>4005</v>
      </c>
      <c r="G271" s="84" t="b">
        <v>0</v>
      </c>
      <c r="H271" s="84" t="b">
        <v>0</v>
      </c>
      <c r="I271" s="84" t="b">
        <v>0</v>
      </c>
      <c r="J271" s="84" t="b">
        <v>0</v>
      </c>
      <c r="K271" s="84" t="b">
        <v>0</v>
      </c>
      <c r="L271" s="84" t="b">
        <v>0</v>
      </c>
    </row>
    <row r="272" spans="1:12" ht="15">
      <c r="A272" s="84" t="s">
        <v>377</v>
      </c>
      <c r="B272" s="84" t="s">
        <v>3782</v>
      </c>
      <c r="C272" s="84">
        <v>2</v>
      </c>
      <c r="D272" s="122">
        <v>0.0010140115842427648</v>
      </c>
      <c r="E272" s="122">
        <v>2.5339202709192876</v>
      </c>
      <c r="F272" s="84" t="s">
        <v>4005</v>
      </c>
      <c r="G272" s="84" t="b">
        <v>0</v>
      </c>
      <c r="H272" s="84" t="b">
        <v>0</v>
      </c>
      <c r="I272" s="84" t="b">
        <v>0</v>
      </c>
      <c r="J272" s="84" t="b">
        <v>0</v>
      </c>
      <c r="K272" s="84" t="b">
        <v>0</v>
      </c>
      <c r="L272" s="84" t="b">
        <v>0</v>
      </c>
    </row>
    <row r="273" spans="1:12" ht="15">
      <c r="A273" s="84" t="s">
        <v>3782</v>
      </c>
      <c r="B273" s="84" t="s">
        <v>3783</v>
      </c>
      <c r="C273" s="84">
        <v>2</v>
      </c>
      <c r="D273" s="122">
        <v>0.0010140115842427648</v>
      </c>
      <c r="E273" s="122">
        <v>2.959889003191569</v>
      </c>
      <c r="F273" s="84" t="s">
        <v>4005</v>
      </c>
      <c r="G273" s="84" t="b">
        <v>0</v>
      </c>
      <c r="H273" s="84" t="b">
        <v>0</v>
      </c>
      <c r="I273" s="84" t="b">
        <v>0</v>
      </c>
      <c r="J273" s="84" t="b">
        <v>1</v>
      </c>
      <c r="K273" s="84" t="b">
        <v>0</v>
      </c>
      <c r="L273" s="84" t="b">
        <v>0</v>
      </c>
    </row>
    <row r="274" spans="1:12" ht="15">
      <c r="A274" s="84" t="s">
        <v>3783</v>
      </c>
      <c r="B274" s="84" t="s">
        <v>3672</v>
      </c>
      <c r="C274" s="84">
        <v>2</v>
      </c>
      <c r="D274" s="122">
        <v>0.0010140115842427648</v>
      </c>
      <c r="E274" s="122">
        <v>2.5919122178969745</v>
      </c>
      <c r="F274" s="84" t="s">
        <v>4005</v>
      </c>
      <c r="G274" s="84" t="b">
        <v>1</v>
      </c>
      <c r="H274" s="84" t="b">
        <v>0</v>
      </c>
      <c r="I274" s="84" t="b">
        <v>0</v>
      </c>
      <c r="J274" s="84" t="b">
        <v>0</v>
      </c>
      <c r="K274" s="84" t="b">
        <v>0</v>
      </c>
      <c r="L274" s="84" t="b">
        <v>0</v>
      </c>
    </row>
    <row r="275" spans="1:12" ht="15">
      <c r="A275" s="84" t="s">
        <v>3672</v>
      </c>
      <c r="B275" s="84" t="s">
        <v>3615</v>
      </c>
      <c r="C275" s="84">
        <v>2</v>
      </c>
      <c r="D275" s="122">
        <v>0.0010140115842427648</v>
      </c>
      <c r="E275" s="122">
        <v>1.7468141778827178</v>
      </c>
      <c r="F275" s="84" t="s">
        <v>4005</v>
      </c>
      <c r="G275" s="84" t="b">
        <v>0</v>
      </c>
      <c r="H275" s="84" t="b">
        <v>0</v>
      </c>
      <c r="I275" s="84" t="b">
        <v>0</v>
      </c>
      <c r="J275" s="84" t="b">
        <v>0</v>
      </c>
      <c r="K275" s="84" t="b">
        <v>0</v>
      </c>
      <c r="L275" s="84" t="b">
        <v>0</v>
      </c>
    </row>
    <row r="276" spans="1:12" ht="15">
      <c r="A276" s="84" t="s">
        <v>3615</v>
      </c>
      <c r="B276" s="84" t="s">
        <v>3784</v>
      </c>
      <c r="C276" s="84">
        <v>2</v>
      </c>
      <c r="D276" s="122">
        <v>0.0010140115842427648</v>
      </c>
      <c r="E276" s="122">
        <v>2.1147909631773123</v>
      </c>
      <c r="F276" s="84" t="s">
        <v>4005</v>
      </c>
      <c r="G276" s="84" t="b">
        <v>0</v>
      </c>
      <c r="H276" s="84" t="b">
        <v>0</v>
      </c>
      <c r="I276" s="84" t="b">
        <v>0</v>
      </c>
      <c r="J276" s="84" t="b">
        <v>0</v>
      </c>
      <c r="K276" s="84" t="b">
        <v>0</v>
      </c>
      <c r="L276" s="84" t="b">
        <v>0</v>
      </c>
    </row>
    <row r="277" spans="1:12" ht="15">
      <c r="A277" s="84" t="s">
        <v>3784</v>
      </c>
      <c r="B277" s="84" t="s">
        <v>3733</v>
      </c>
      <c r="C277" s="84">
        <v>2</v>
      </c>
      <c r="D277" s="122">
        <v>0.0010140115842427648</v>
      </c>
      <c r="E277" s="122">
        <v>2.834950266583269</v>
      </c>
      <c r="F277" s="84" t="s">
        <v>4005</v>
      </c>
      <c r="G277" s="84" t="b">
        <v>0</v>
      </c>
      <c r="H277" s="84" t="b">
        <v>0</v>
      </c>
      <c r="I277" s="84" t="b">
        <v>0</v>
      </c>
      <c r="J277" s="84" t="b">
        <v>0</v>
      </c>
      <c r="K277" s="84" t="b">
        <v>1</v>
      </c>
      <c r="L277" s="84" t="b">
        <v>0</v>
      </c>
    </row>
    <row r="278" spans="1:12" ht="15">
      <c r="A278" s="84" t="s">
        <v>3733</v>
      </c>
      <c r="B278" s="84" t="s">
        <v>3734</v>
      </c>
      <c r="C278" s="84">
        <v>2</v>
      </c>
      <c r="D278" s="122">
        <v>0.0010140115842427648</v>
      </c>
      <c r="E278" s="122">
        <v>2.710011529974969</v>
      </c>
      <c r="F278" s="84" t="s">
        <v>4005</v>
      </c>
      <c r="G278" s="84" t="b">
        <v>0</v>
      </c>
      <c r="H278" s="84" t="b">
        <v>1</v>
      </c>
      <c r="I278" s="84" t="b">
        <v>0</v>
      </c>
      <c r="J278" s="84" t="b">
        <v>0</v>
      </c>
      <c r="K278" s="84" t="b">
        <v>1</v>
      </c>
      <c r="L278" s="84" t="b">
        <v>0</v>
      </c>
    </row>
    <row r="279" spans="1:12" ht="15">
      <c r="A279" s="84" t="s">
        <v>3734</v>
      </c>
      <c r="B279" s="84" t="s">
        <v>3785</v>
      </c>
      <c r="C279" s="84">
        <v>2</v>
      </c>
      <c r="D279" s="122">
        <v>0.0010140115842427648</v>
      </c>
      <c r="E279" s="122">
        <v>2.834950266583269</v>
      </c>
      <c r="F279" s="84" t="s">
        <v>4005</v>
      </c>
      <c r="G279" s="84" t="b">
        <v>0</v>
      </c>
      <c r="H279" s="84" t="b">
        <v>1</v>
      </c>
      <c r="I279" s="84" t="b">
        <v>0</v>
      </c>
      <c r="J279" s="84" t="b">
        <v>0</v>
      </c>
      <c r="K279" s="84" t="b">
        <v>0</v>
      </c>
      <c r="L279" s="84" t="b">
        <v>0</v>
      </c>
    </row>
    <row r="280" spans="1:12" ht="15">
      <c r="A280" s="84" t="s">
        <v>3785</v>
      </c>
      <c r="B280" s="84" t="s">
        <v>3088</v>
      </c>
      <c r="C280" s="84">
        <v>2</v>
      </c>
      <c r="D280" s="122">
        <v>0.0010140115842427648</v>
      </c>
      <c r="E280" s="122">
        <v>1.054993215336363</v>
      </c>
      <c r="F280" s="84" t="s">
        <v>4005</v>
      </c>
      <c r="G280" s="84" t="b">
        <v>0</v>
      </c>
      <c r="H280" s="84" t="b">
        <v>0</v>
      </c>
      <c r="I280" s="84" t="b">
        <v>0</v>
      </c>
      <c r="J280" s="84" t="b">
        <v>0</v>
      </c>
      <c r="K280" s="84" t="b">
        <v>0</v>
      </c>
      <c r="L280" s="84" t="b">
        <v>0</v>
      </c>
    </row>
    <row r="281" spans="1:12" ht="15">
      <c r="A281" s="84" t="s">
        <v>3088</v>
      </c>
      <c r="B281" s="84" t="s">
        <v>3855</v>
      </c>
      <c r="C281" s="84">
        <v>2</v>
      </c>
      <c r="D281" s="122">
        <v>0.0010140115842427648</v>
      </c>
      <c r="E281" s="122">
        <v>1.2310844743920442</v>
      </c>
      <c r="F281" s="84" t="s">
        <v>4005</v>
      </c>
      <c r="G281" s="84" t="b">
        <v>0</v>
      </c>
      <c r="H281" s="84" t="b">
        <v>0</v>
      </c>
      <c r="I281" s="84" t="b">
        <v>0</v>
      </c>
      <c r="J281" s="84" t="b">
        <v>0</v>
      </c>
      <c r="K281" s="84" t="b">
        <v>0</v>
      </c>
      <c r="L281" s="84" t="b">
        <v>0</v>
      </c>
    </row>
    <row r="282" spans="1:12" ht="15">
      <c r="A282" s="84" t="s">
        <v>3855</v>
      </c>
      <c r="B282" s="84" t="s">
        <v>3856</v>
      </c>
      <c r="C282" s="84">
        <v>2</v>
      </c>
      <c r="D282" s="122">
        <v>0.0010140115842427648</v>
      </c>
      <c r="E282" s="122">
        <v>3.3120715213029315</v>
      </c>
      <c r="F282" s="84" t="s">
        <v>4005</v>
      </c>
      <c r="G282" s="84" t="b">
        <v>0</v>
      </c>
      <c r="H282" s="84" t="b">
        <v>0</v>
      </c>
      <c r="I282" s="84" t="b">
        <v>0</v>
      </c>
      <c r="J282" s="84" t="b">
        <v>0</v>
      </c>
      <c r="K282" s="84" t="b">
        <v>1</v>
      </c>
      <c r="L282" s="84" t="b">
        <v>0</v>
      </c>
    </row>
    <row r="283" spans="1:12" ht="15">
      <c r="A283" s="84" t="s">
        <v>3856</v>
      </c>
      <c r="B283" s="84" t="s">
        <v>3098</v>
      </c>
      <c r="C283" s="84">
        <v>2</v>
      </c>
      <c r="D283" s="122">
        <v>0.0010140115842427648</v>
      </c>
      <c r="E283" s="122">
        <v>2.1817377528079254</v>
      </c>
      <c r="F283" s="84" t="s">
        <v>4005</v>
      </c>
      <c r="G283" s="84" t="b">
        <v>0</v>
      </c>
      <c r="H283" s="84" t="b">
        <v>1</v>
      </c>
      <c r="I283" s="84" t="b">
        <v>0</v>
      </c>
      <c r="J283" s="84" t="b">
        <v>0</v>
      </c>
      <c r="K283" s="84" t="b">
        <v>0</v>
      </c>
      <c r="L283" s="84" t="b">
        <v>0</v>
      </c>
    </row>
    <row r="284" spans="1:12" ht="15">
      <c r="A284" s="84" t="s">
        <v>3098</v>
      </c>
      <c r="B284" s="84" t="s">
        <v>3857</v>
      </c>
      <c r="C284" s="84">
        <v>2</v>
      </c>
      <c r="D284" s="122">
        <v>0.0010140115842427648</v>
      </c>
      <c r="E284" s="122">
        <v>2.1817377528079254</v>
      </c>
      <c r="F284" s="84" t="s">
        <v>4005</v>
      </c>
      <c r="G284" s="84" t="b">
        <v>0</v>
      </c>
      <c r="H284" s="84" t="b">
        <v>0</v>
      </c>
      <c r="I284" s="84" t="b">
        <v>0</v>
      </c>
      <c r="J284" s="84" t="b">
        <v>0</v>
      </c>
      <c r="K284" s="84" t="b">
        <v>0</v>
      </c>
      <c r="L284" s="84" t="b">
        <v>0</v>
      </c>
    </row>
    <row r="285" spans="1:12" ht="15">
      <c r="A285" s="84" t="s">
        <v>3857</v>
      </c>
      <c r="B285" s="84" t="s">
        <v>3858</v>
      </c>
      <c r="C285" s="84">
        <v>2</v>
      </c>
      <c r="D285" s="122">
        <v>0.0010140115842427648</v>
      </c>
      <c r="E285" s="122">
        <v>3.3120715213029315</v>
      </c>
      <c r="F285" s="84" t="s">
        <v>4005</v>
      </c>
      <c r="G285" s="84" t="b">
        <v>0</v>
      </c>
      <c r="H285" s="84" t="b">
        <v>0</v>
      </c>
      <c r="I285" s="84" t="b">
        <v>0</v>
      </c>
      <c r="J285" s="84" t="b">
        <v>0</v>
      </c>
      <c r="K285" s="84" t="b">
        <v>0</v>
      </c>
      <c r="L285" s="84" t="b">
        <v>0</v>
      </c>
    </row>
    <row r="286" spans="1:12" ht="15">
      <c r="A286" s="84" t="s">
        <v>3858</v>
      </c>
      <c r="B286" s="84" t="s">
        <v>3859</v>
      </c>
      <c r="C286" s="84">
        <v>2</v>
      </c>
      <c r="D286" s="122">
        <v>0.0010140115842427648</v>
      </c>
      <c r="E286" s="122">
        <v>3.3120715213029315</v>
      </c>
      <c r="F286" s="84" t="s">
        <v>4005</v>
      </c>
      <c r="G286" s="84" t="b">
        <v>0</v>
      </c>
      <c r="H286" s="84" t="b">
        <v>0</v>
      </c>
      <c r="I286" s="84" t="b">
        <v>0</v>
      </c>
      <c r="J286" s="84" t="b">
        <v>0</v>
      </c>
      <c r="K286" s="84" t="b">
        <v>1</v>
      </c>
      <c r="L286" s="84" t="b">
        <v>0</v>
      </c>
    </row>
    <row r="287" spans="1:12" ht="15">
      <c r="A287" s="84" t="s">
        <v>3859</v>
      </c>
      <c r="B287" s="84" t="s">
        <v>3735</v>
      </c>
      <c r="C287" s="84">
        <v>2</v>
      </c>
      <c r="D287" s="122">
        <v>0.0010140115842427648</v>
      </c>
      <c r="E287" s="122">
        <v>3.0110415256389502</v>
      </c>
      <c r="F287" s="84" t="s">
        <v>4005</v>
      </c>
      <c r="G287" s="84" t="b">
        <v>0</v>
      </c>
      <c r="H287" s="84" t="b">
        <v>1</v>
      </c>
      <c r="I287" s="84" t="b">
        <v>0</v>
      </c>
      <c r="J287" s="84" t="b">
        <v>0</v>
      </c>
      <c r="K287" s="84" t="b">
        <v>0</v>
      </c>
      <c r="L287" s="84" t="b">
        <v>0</v>
      </c>
    </row>
    <row r="288" spans="1:12" ht="15">
      <c r="A288" s="84" t="s">
        <v>228</v>
      </c>
      <c r="B288" s="84" t="s">
        <v>3786</v>
      </c>
      <c r="C288" s="84">
        <v>2</v>
      </c>
      <c r="D288" s="122">
        <v>0.0010140115842427648</v>
      </c>
      <c r="E288" s="122">
        <v>2.4370102579112314</v>
      </c>
      <c r="F288" s="84" t="s">
        <v>4005</v>
      </c>
      <c r="G288" s="84" t="b">
        <v>0</v>
      </c>
      <c r="H288" s="84" t="b">
        <v>0</v>
      </c>
      <c r="I288" s="84" t="b">
        <v>0</v>
      </c>
      <c r="J288" s="84" t="b">
        <v>0</v>
      </c>
      <c r="K288" s="84" t="b">
        <v>0</v>
      </c>
      <c r="L288" s="84" t="b">
        <v>0</v>
      </c>
    </row>
    <row r="289" spans="1:12" ht="15">
      <c r="A289" s="84" t="s">
        <v>3786</v>
      </c>
      <c r="B289" s="84" t="s">
        <v>3615</v>
      </c>
      <c r="C289" s="84">
        <v>2</v>
      </c>
      <c r="D289" s="122">
        <v>0.0010140115842427648</v>
      </c>
      <c r="E289" s="122">
        <v>2.1147909631773123</v>
      </c>
      <c r="F289" s="84" t="s">
        <v>4005</v>
      </c>
      <c r="G289" s="84" t="b">
        <v>0</v>
      </c>
      <c r="H289" s="84" t="b">
        <v>0</v>
      </c>
      <c r="I289" s="84" t="b">
        <v>0</v>
      </c>
      <c r="J289" s="84" t="b">
        <v>0</v>
      </c>
      <c r="K289" s="84" t="b">
        <v>0</v>
      </c>
      <c r="L289" s="84" t="b">
        <v>0</v>
      </c>
    </row>
    <row r="290" spans="1:12" ht="15">
      <c r="A290" s="84" t="s">
        <v>3615</v>
      </c>
      <c r="B290" s="84" t="s">
        <v>3860</v>
      </c>
      <c r="C290" s="84">
        <v>2</v>
      </c>
      <c r="D290" s="122">
        <v>0.0010140115842427648</v>
      </c>
      <c r="E290" s="122">
        <v>2.290882222232993</v>
      </c>
      <c r="F290" s="84" t="s">
        <v>4005</v>
      </c>
      <c r="G290" s="84" t="b">
        <v>0</v>
      </c>
      <c r="H290" s="84" t="b">
        <v>0</v>
      </c>
      <c r="I290" s="84" t="b">
        <v>0</v>
      </c>
      <c r="J290" s="84" t="b">
        <v>0</v>
      </c>
      <c r="K290" s="84" t="b">
        <v>0</v>
      </c>
      <c r="L290" s="84" t="b">
        <v>0</v>
      </c>
    </row>
    <row r="291" spans="1:12" ht="15">
      <c r="A291" s="84" t="s">
        <v>3860</v>
      </c>
      <c r="B291" s="84" t="s">
        <v>3861</v>
      </c>
      <c r="C291" s="84">
        <v>2</v>
      </c>
      <c r="D291" s="122">
        <v>0.0010140115842427648</v>
      </c>
      <c r="E291" s="122">
        <v>3.3120715213029315</v>
      </c>
      <c r="F291" s="84" t="s">
        <v>4005</v>
      </c>
      <c r="G291" s="84" t="b">
        <v>0</v>
      </c>
      <c r="H291" s="84" t="b">
        <v>0</v>
      </c>
      <c r="I291" s="84" t="b">
        <v>0</v>
      </c>
      <c r="J291" s="84" t="b">
        <v>1</v>
      </c>
      <c r="K291" s="84" t="b">
        <v>0</v>
      </c>
      <c r="L291" s="84" t="b">
        <v>0</v>
      </c>
    </row>
    <row r="292" spans="1:12" ht="15">
      <c r="A292" s="84" t="s">
        <v>3861</v>
      </c>
      <c r="B292" s="84" t="s">
        <v>3787</v>
      </c>
      <c r="C292" s="84">
        <v>2</v>
      </c>
      <c r="D292" s="122">
        <v>0.0010140115842427648</v>
      </c>
      <c r="E292" s="122">
        <v>3.13598026224725</v>
      </c>
      <c r="F292" s="84" t="s">
        <v>4005</v>
      </c>
      <c r="G292" s="84" t="b">
        <v>1</v>
      </c>
      <c r="H292" s="84" t="b">
        <v>0</v>
      </c>
      <c r="I292" s="84" t="b">
        <v>0</v>
      </c>
      <c r="J292" s="84" t="b">
        <v>0</v>
      </c>
      <c r="K292" s="84" t="b">
        <v>0</v>
      </c>
      <c r="L292" s="84" t="b">
        <v>0</v>
      </c>
    </row>
    <row r="293" spans="1:12" ht="15">
      <c r="A293" s="84" t="s">
        <v>3787</v>
      </c>
      <c r="B293" s="84" t="s">
        <v>3862</v>
      </c>
      <c r="C293" s="84">
        <v>2</v>
      </c>
      <c r="D293" s="122">
        <v>0.0010140115842427648</v>
      </c>
      <c r="E293" s="122">
        <v>3.13598026224725</v>
      </c>
      <c r="F293" s="84" t="s">
        <v>4005</v>
      </c>
      <c r="G293" s="84" t="b">
        <v>0</v>
      </c>
      <c r="H293" s="84" t="b">
        <v>0</v>
      </c>
      <c r="I293" s="84" t="b">
        <v>0</v>
      </c>
      <c r="J293" s="84" t="b">
        <v>0</v>
      </c>
      <c r="K293" s="84" t="b">
        <v>0</v>
      </c>
      <c r="L293" s="84" t="b">
        <v>0</v>
      </c>
    </row>
    <row r="294" spans="1:12" ht="15">
      <c r="A294" s="84" t="s">
        <v>3862</v>
      </c>
      <c r="B294" s="84" t="s">
        <v>3788</v>
      </c>
      <c r="C294" s="84">
        <v>2</v>
      </c>
      <c r="D294" s="122">
        <v>0.0010140115842427648</v>
      </c>
      <c r="E294" s="122">
        <v>3.13598026224725</v>
      </c>
      <c r="F294" s="84" t="s">
        <v>4005</v>
      </c>
      <c r="G294" s="84" t="b">
        <v>0</v>
      </c>
      <c r="H294" s="84" t="b">
        <v>0</v>
      </c>
      <c r="I294" s="84" t="b">
        <v>0</v>
      </c>
      <c r="J294" s="84" t="b">
        <v>0</v>
      </c>
      <c r="K294" s="84" t="b">
        <v>0</v>
      </c>
      <c r="L294" s="84" t="b">
        <v>0</v>
      </c>
    </row>
    <row r="295" spans="1:12" ht="15">
      <c r="A295" s="84" t="s">
        <v>3788</v>
      </c>
      <c r="B295" s="84" t="s">
        <v>3736</v>
      </c>
      <c r="C295" s="84">
        <v>2</v>
      </c>
      <c r="D295" s="122">
        <v>0.0010140115842427648</v>
      </c>
      <c r="E295" s="122">
        <v>2.834950266583269</v>
      </c>
      <c r="F295" s="84" t="s">
        <v>4005</v>
      </c>
      <c r="G295" s="84" t="b">
        <v>0</v>
      </c>
      <c r="H295" s="84" t="b">
        <v>0</v>
      </c>
      <c r="I295" s="84" t="b">
        <v>0</v>
      </c>
      <c r="J295" s="84" t="b">
        <v>0</v>
      </c>
      <c r="K295" s="84" t="b">
        <v>0</v>
      </c>
      <c r="L295" s="84" t="b">
        <v>0</v>
      </c>
    </row>
    <row r="296" spans="1:12" ht="15">
      <c r="A296" s="84" t="s">
        <v>3736</v>
      </c>
      <c r="B296" s="84" t="s">
        <v>3863</v>
      </c>
      <c r="C296" s="84">
        <v>2</v>
      </c>
      <c r="D296" s="122">
        <v>0.0010140115842427648</v>
      </c>
      <c r="E296" s="122">
        <v>3.0110415256389502</v>
      </c>
      <c r="F296" s="84" t="s">
        <v>4005</v>
      </c>
      <c r="G296" s="84" t="b">
        <v>0</v>
      </c>
      <c r="H296" s="84" t="b">
        <v>0</v>
      </c>
      <c r="I296" s="84" t="b">
        <v>0</v>
      </c>
      <c r="J296" s="84" t="b">
        <v>0</v>
      </c>
      <c r="K296" s="84" t="b">
        <v>0</v>
      </c>
      <c r="L296" s="84" t="b">
        <v>0</v>
      </c>
    </row>
    <row r="297" spans="1:12" ht="15">
      <c r="A297" s="84" t="s">
        <v>3863</v>
      </c>
      <c r="B297" s="84" t="s">
        <v>3708</v>
      </c>
      <c r="C297" s="84">
        <v>2</v>
      </c>
      <c r="D297" s="122">
        <v>0.0010140115842427648</v>
      </c>
      <c r="E297" s="122">
        <v>2.914131512630894</v>
      </c>
      <c r="F297" s="84" t="s">
        <v>4005</v>
      </c>
      <c r="G297" s="84" t="b">
        <v>0</v>
      </c>
      <c r="H297" s="84" t="b">
        <v>0</v>
      </c>
      <c r="I297" s="84" t="b">
        <v>0</v>
      </c>
      <c r="J297" s="84" t="b">
        <v>0</v>
      </c>
      <c r="K297" s="84" t="b">
        <v>0</v>
      </c>
      <c r="L297" s="84" t="b">
        <v>0</v>
      </c>
    </row>
    <row r="298" spans="1:12" ht="15">
      <c r="A298" s="84" t="s">
        <v>3708</v>
      </c>
      <c r="B298" s="84" t="s">
        <v>3668</v>
      </c>
      <c r="C298" s="84">
        <v>2</v>
      </c>
      <c r="D298" s="122">
        <v>0.0010140115842427648</v>
      </c>
      <c r="E298" s="122">
        <v>2.3700634682806183</v>
      </c>
      <c r="F298" s="84" t="s">
        <v>4005</v>
      </c>
      <c r="G298" s="84" t="b">
        <v>0</v>
      </c>
      <c r="H298" s="84" t="b">
        <v>0</v>
      </c>
      <c r="I298" s="84" t="b">
        <v>0</v>
      </c>
      <c r="J298" s="84" t="b">
        <v>0</v>
      </c>
      <c r="K298" s="84" t="b">
        <v>0</v>
      </c>
      <c r="L298" s="84" t="b">
        <v>0</v>
      </c>
    </row>
    <row r="299" spans="1:12" ht="15">
      <c r="A299" s="84" t="s">
        <v>3668</v>
      </c>
      <c r="B299" s="84" t="s">
        <v>3099</v>
      </c>
      <c r="C299" s="84">
        <v>2</v>
      </c>
      <c r="D299" s="122">
        <v>0.0010140115842427648</v>
      </c>
      <c r="E299" s="122">
        <v>0.6979656103449008</v>
      </c>
      <c r="F299" s="84" t="s">
        <v>4005</v>
      </c>
      <c r="G299" s="84" t="b">
        <v>0</v>
      </c>
      <c r="H299" s="84" t="b">
        <v>0</v>
      </c>
      <c r="I299" s="84" t="b">
        <v>0</v>
      </c>
      <c r="J299" s="84" t="b">
        <v>0</v>
      </c>
      <c r="K299" s="84" t="b">
        <v>0</v>
      </c>
      <c r="L299" s="84" t="b">
        <v>0</v>
      </c>
    </row>
    <row r="300" spans="1:12" ht="15">
      <c r="A300" s="84" t="s">
        <v>3099</v>
      </c>
      <c r="B300" s="84" t="s">
        <v>3676</v>
      </c>
      <c r="C300" s="84">
        <v>2</v>
      </c>
      <c r="D300" s="122">
        <v>0.0010140115842427648</v>
      </c>
      <c r="E300" s="122">
        <v>0.8089620846315622</v>
      </c>
      <c r="F300" s="84" t="s">
        <v>4005</v>
      </c>
      <c r="G300" s="84" t="b">
        <v>0</v>
      </c>
      <c r="H300" s="84" t="b">
        <v>0</v>
      </c>
      <c r="I300" s="84" t="b">
        <v>0</v>
      </c>
      <c r="J300" s="84" t="b">
        <v>1</v>
      </c>
      <c r="K300" s="84" t="b">
        <v>0</v>
      </c>
      <c r="L300" s="84" t="b">
        <v>0</v>
      </c>
    </row>
    <row r="301" spans="1:12" ht="15">
      <c r="A301" s="84" t="s">
        <v>3676</v>
      </c>
      <c r="B301" s="84" t="s">
        <v>3116</v>
      </c>
      <c r="C301" s="84">
        <v>2</v>
      </c>
      <c r="D301" s="122">
        <v>0.0010140115842427648</v>
      </c>
      <c r="E301" s="122">
        <v>0.6942851266065332</v>
      </c>
      <c r="F301" s="84" t="s">
        <v>4005</v>
      </c>
      <c r="G301" s="84" t="b">
        <v>1</v>
      </c>
      <c r="H301" s="84" t="b">
        <v>0</v>
      </c>
      <c r="I301" s="84" t="b">
        <v>0</v>
      </c>
      <c r="J301" s="84" t="b">
        <v>0</v>
      </c>
      <c r="K301" s="84" t="b">
        <v>0</v>
      </c>
      <c r="L301" s="84" t="b">
        <v>0</v>
      </c>
    </row>
    <row r="302" spans="1:12" ht="15">
      <c r="A302" s="84" t="s">
        <v>3633</v>
      </c>
      <c r="B302" s="84" t="s">
        <v>3864</v>
      </c>
      <c r="C302" s="84">
        <v>2</v>
      </c>
      <c r="D302" s="122">
        <v>0.0010140115842427648</v>
      </c>
      <c r="E302" s="122">
        <v>2.5339202709192876</v>
      </c>
      <c r="F302" s="84" t="s">
        <v>4005</v>
      </c>
      <c r="G302" s="84" t="b">
        <v>0</v>
      </c>
      <c r="H302" s="84" t="b">
        <v>0</v>
      </c>
      <c r="I302" s="84" t="b">
        <v>0</v>
      </c>
      <c r="J302" s="84" t="b">
        <v>0</v>
      </c>
      <c r="K302" s="84" t="b">
        <v>0</v>
      </c>
      <c r="L302" s="84" t="b">
        <v>0</v>
      </c>
    </row>
    <row r="303" spans="1:12" ht="15">
      <c r="A303" s="84" t="s">
        <v>3864</v>
      </c>
      <c r="B303" s="84" t="s">
        <v>3703</v>
      </c>
      <c r="C303" s="84">
        <v>2</v>
      </c>
      <c r="D303" s="122">
        <v>0.0010140115842427648</v>
      </c>
      <c r="E303" s="122">
        <v>2.914131512630894</v>
      </c>
      <c r="F303" s="84" t="s">
        <v>4005</v>
      </c>
      <c r="G303" s="84" t="b">
        <v>0</v>
      </c>
      <c r="H303" s="84" t="b">
        <v>0</v>
      </c>
      <c r="I303" s="84" t="b">
        <v>0</v>
      </c>
      <c r="J303" s="84" t="b">
        <v>0</v>
      </c>
      <c r="K303" s="84" t="b">
        <v>0</v>
      </c>
      <c r="L303" s="84" t="b">
        <v>0</v>
      </c>
    </row>
    <row r="304" spans="1:12" ht="15">
      <c r="A304" s="84" t="s">
        <v>3704</v>
      </c>
      <c r="B304" s="84" t="s">
        <v>3116</v>
      </c>
      <c r="C304" s="84">
        <v>2</v>
      </c>
      <c r="D304" s="122">
        <v>0.0010140115842427648</v>
      </c>
      <c r="E304" s="122">
        <v>0.8404131622847711</v>
      </c>
      <c r="F304" s="84" t="s">
        <v>4005</v>
      </c>
      <c r="G304" s="84" t="b">
        <v>0</v>
      </c>
      <c r="H304" s="84" t="b">
        <v>0</v>
      </c>
      <c r="I304" s="84" t="b">
        <v>0</v>
      </c>
      <c r="J304" s="84" t="b">
        <v>0</v>
      </c>
      <c r="K304" s="84" t="b">
        <v>0</v>
      </c>
      <c r="L304" s="84" t="b">
        <v>0</v>
      </c>
    </row>
    <row r="305" spans="1:12" ht="15">
      <c r="A305" s="84" t="s">
        <v>3865</v>
      </c>
      <c r="B305" s="84" t="s">
        <v>3120</v>
      </c>
      <c r="C305" s="84">
        <v>2</v>
      </c>
      <c r="D305" s="122">
        <v>0.0010140115842427648</v>
      </c>
      <c r="E305" s="122">
        <v>1.8277716819561456</v>
      </c>
      <c r="F305" s="84" t="s">
        <v>4005</v>
      </c>
      <c r="G305" s="84" t="b">
        <v>0</v>
      </c>
      <c r="H305" s="84" t="b">
        <v>0</v>
      </c>
      <c r="I305" s="84" t="b">
        <v>0</v>
      </c>
      <c r="J305" s="84" t="b">
        <v>0</v>
      </c>
      <c r="K305" s="84" t="b">
        <v>0</v>
      </c>
      <c r="L305" s="84" t="b">
        <v>0</v>
      </c>
    </row>
    <row r="306" spans="1:12" ht="15">
      <c r="A306" s="84" t="s">
        <v>3120</v>
      </c>
      <c r="B306" s="84" t="s">
        <v>3637</v>
      </c>
      <c r="C306" s="84">
        <v>2</v>
      </c>
      <c r="D306" s="122">
        <v>0.0010140115842427648</v>
      </c>
      <c r="E306" s="122">
        <v>1.0945875770890252</v>
      </c>
      <c r="F306" s="84" t="s">
        <v>4005</v>
      </c>
      <c r="G306" s="84" t="b">
        <v>0</v>
      </c>
      <c r="H306" s="84" t="b">
        <v>0</v>
      </c>
      <c r="I306" s="84" t="b">
        <v>0</v>
      </c>
      <c r="J306" s="84" t="b">
        <v>0</v>
      </c>
      <c r="K306" s="84" t="b">
        <v>0</v>
      </c>
      <c r="L306" s="84" t="b">
        <v>0</v>
      </c>
    </row>
    <row r="307" spans="1:12" ht="15">
      <c r="A307" s="84" t="s">
        <v>3637</v>
      </c>
      <c r="B307" s="84" t="s">
        <v>3711</v>
      </c>
      <c r="C307" s="84">
        <v>2</v>
      </c>
      <c r="D307" s="122">
        <v>0.0010140115842427648</v>
      </c>
      <c r="E307" s="122">
        <v>2.3120715213029315</v>
      </c>
      <c r="F307" s="84" t="s">
        <v>4005</v>
      </c>
      <c r="G307" s="84" t="b">
        <v>0</v>
      </c>
      <c r="H307" s="84" t="b">
        <v>0</v>
      </c>
      <c r="I307" s="84" t="b">
        <v>0</v>
      </c>
      <c r="J307" s="84" t="b">
        <v>0</v>
      </c>
      <c r="K307" s="84" t="b">
        <v>0</v>
      </c>
      <c r="L307" s="84" t="b">
        <v>0</v>
      </c>
    </row>
    <row r="308" spans="1:12" ht="15">
      <c r="A308" s="84" t="s">
        <v>3711</v>
      </c>
      <c r="B308" s="84" t="s">
        <v>3866</v>
      </c>
      <c r="C308" s="84">
        <v>2</v>
      </c>
      <c r="D308" s="122">
        <v>0.0010140115842427648</v>
      </c>
      <c r="E308" s="122">
        <v>2.914131512630894</v>
      </c>
      <c r="F308" s="84" t="s">
        <v>4005</v>
      </c>
      <c r="G308" s="84" t="b">
        <v>0</v>
      </c>
      <c r="H308" s="84" t="b">
        <v>0</v>
      </c>
      <c r="I308" s="84" t="b">
        <v>0</v>
      </c>
      <c r="J308" s="84" t="b">
        <v>0</v>
      </c>
      <c r="K308" s="84" t="b">
        <v>0</v>
      </c>
      <c r="L308" s="84" t="b">
        <v>0</v>
      </c>
    </row>
    <row r="309" spans="1:12" ht="15">
      <c r="A309" s="84" t="s">
        <v>3866</v>
      </c>
      <c r="B309" s="84" t="s">
        <v>3867</v>
      </c>
      <c r="C309" s="84">
        <v>2</v>
      </c>
      <c r="D309" s="122">
        <v>0.0010140115842427648</v>
      </c>
      <c r="E309" s="122">
        <v>3.3120715213029315</v>
      </c>
      <c r="F309" s="84" t="s">
        <v>4005</v>
      </c>
      <c r="G309" s="84" t="b">
        <v>0</v>
      </c>
      <c r="H309" s="84" t="b">
        <v>0</v>
      </c>
      <c r="I309" s="84" t="b">
        <v>0</v>
      </c>
      <c r="J309" s="84" t="b">
        <v>0</v>
      </c>
      <c r="K309" s="84" t="b">
        <v>0</v>
      </c>
      <c r="L309" s="84" t="b">
        <v>0</v>
      </c>
    </row>
    <row r="310" spans="1:12" ht="15">
      <c r="A310" s="84" t="s">
        <v>3867</v>
      </c>
      <c r="B310" s="84" t="s">
        <v>3677</v>
      </c>
      <c r="C310" s="84">
        <v>2</v>
      </c>
      <c r="D310" s="122">
        <v>0.0010140115842427648</v>
      </c>
      <c r="E310" s="122">
        <v>2.768003476952656</v>
      </c>
      <c r="F310" s="84" t="s">
        <v>4005</v>
      </c>
      <c r="G310" s="84" t="b">
        <v>0</v>
      </c>
      <c r="H310" s="84" t="b">
        <v>0</v>
      </c>
      <c r="I310" s="84" t="b">
        <v>0</v>
      </c>
      <c r="J310" s="84" t="b">
        <v>0</v>
      </c>
      <c r="K310" s="84" t="b">
        <v>0</v>
      </c>
      <c r="L310" s="84" t="b">
        <v>0</v>
      </c>
    </row>
    <row r="311" spans="1:12" ht="15">
      <c r="A311" s="84" t="s">
        <v>3677</v>
      </c>
      <c r="B311" s="84" t="s">
        <v>3116</v>
      </c>
      <c r="C311" s="84">
        <v>2</v>
      </c>
      <c r="D311" s="122">
        <v>0.0010140115842427648</v>
      </c>
      <c r="E311" s="122">
        <v>0.6942851266065332</v>
      </c>
      <c r="F311" s="84" t="s">
        <v>4005</v>
      </c>
      <c r="G311" s="84" t="b">
        <v>0</v>
      </c>
      <c r="H311" s="84" t="b">
        <v>0</v>
      </c>
      <c r="I311" s="84" t="b">
        <v>0</v>
      </c>
      <c r="J311" s="84" t="b">
        <v>0</v>
      </c>
      <c r="K311" s="84" t="b">
        <v>0</v>
      </c>
      <c r="L311" s="84" t="b">
        <v>0</v>
      </c>
    </row>
    <row r="312" spans="1:12" ht="15">
      <c r="A312" s="84" t="s">
        <v>3868</v>
      </c>
      <c r="B312" s="84" t="s">
        <v>3116</v>
      </c>
      <c r="C312" s="84">
        <v>2</v>
      </c>
      <c r="D312" s="122">
        <v>0.0010140115842427648</v>
      </c>
      <c r="E312" s="122">
        <v>1.2383531709568087</v>
      </c>
      <c r="F312" s="84" t="s">
        <v>4005</v>
      </c>
      <c r="G312" s="84" t="b">
        <v>1</v>
      </c>
      <c r="H312" s="84" t="b">
        <v>0</v>
      </c>
      <c r="I312" s="84" t="b">
        <v>0</v>
      </c>
      <c r="J312" s="84" t="b">
        <v>0</v>
      </c>
      <c r="K312" s="84" t="b">
        <v>0</v>
      </c>
      <c r="L312" s="84" t="b">
        <v>0</v>
      </c>
    </row>
    <row r="313" spans="1:12" ht="15">
      <c r="A313" s="84" t="s">
        <v>3116</v>
      </c>
      <c r="B313" s="84" t="s">
        <v>3630</v>
      </c>
      <c r="C313" s="84">
        <v>2</v>
      </c>
      <c r="D313" s="122">
        <v>0.0010140115842427648</v>
      </c>
      <c r="E313" s="122">
        <v>0.670597410798832</v>
      </c>
      <c r="F313" s="84" t="s">
        <v>4005</v>
      </c>
      <c r="G313" s="84" t="b">
        <v>0</v>
      </c>
      <c r="H313" s="84" t="b">
        <v>0</v>
      </c>
      <c r="I313" s="84" t="b">
        <v>0</v>
      </c>
      <c r="J313" s="84" t="b">
        <v>0</v>
      </c>
      <c r="K313" s="84" t="b">
        <v>0</v>
      </c>
      <c r="L313" s="84" t="b">
        <v>0</v>
      </c>
    </row>
    <row r="314" spans="1:12" ht="15">
      <c r="A314" s="84" t="s">
        <v>3630</v>
      </c>
      <c r="B314" s="84" t="s">
        <v>3869</v>
      </c>
      <c r="C314" s="84">
        <v>2</v>
      </c>
      <c r="D314" s="122">
        <v>0.0010140115842427648</v>
      </c>
      <c r="E314" s="122">
        <v>2.499158164660076</v>
      </c>
      <c r="F314" s="84" t="s">
        <v>4005</v>
      </c>
      <c r="G314" s="84" t="b">
        <v>0</v>
      </c>
      <c r="H314" s="84" t="b">
        <v>0</v>
      </c>
      <c r="I314" s="84" t="b">
        <v>0</v>
      </c>
      <c r="J314" s="84" t="b">
        <v>0</v>
      </c>
      <c r="K314" s="84" t="b">
        <v>0</v>
      </c>
      <c r="L314" s="84" t="b">
        <v>0</v>
      </c>
    </row>
    <row r="315" spans="1:12" ht="15">
      <c r="A315" s="84" t="s">
        <v>3869</v>
      </c>
      <c r="B315" s="84" t="s">
        <v>3102</v>
      </c>
      <c r="C315" s="84">
        <v>2</v>
      </c>
      <c r="D315" s="122">
        <v>0.0010140115842427648</v>
      </c>
      <c r="E315" s="122">
        <v>1.7210069142764322</v>
      </c>
      <c r="F315" s="84" t="s">
        <v>4005</v>
      </c>
      <c r="G315" s="84" t="b">
        <v>0</v>
      </c>
      <c r="H315" s="84" t="b">
        <v>0</v>
      </c>
      <c r="I315" s="84" t="b">
        <v>0</v>
      </c>
      <c r="J315" s="84" t="b">
        <v>0</v>
      </c>
      <c r="K315" s="84" t="b">
        <v>0</v>
      </c>
      <c r="L315" s="84" t="b">
        <v>0</v>
      </c>
    </row>
    <row r="316" spans="1:12" ht="15">
      <c r="A316" s="84" t="s">
        <v>3099</v>
      </c>
      <c r="B316" s="84" t="s">
        <v>3678</v>
      </c>
      <c r="C316" s="84">
        <v>2</v>
      </c>
      <c r="D316" s="122">
        <v>0.0010140115842427648</v>
      </c>
      <c r="E316" s="122">
        <v>0.8089620846315622</v>
      </c>
      <c r="F316" s="84" t="s">
        <v>4005</v>
      </c>
      <c r="G316" s="84" t="b">
        <v>0</v>
      </c>
      <c r="H316" s="84" t="b">
        <v>0</v>
      </c>
      <c r="I316" s="84" t="b">
        <v>0</v>
      </c>
      <c r="J316" s="84" t="b">
        <v>0</v>
      </c>
      <c r="K316" s="84" t="b">
        <v>0</v>
      </c>
      <c r="L316" s="84" t="b">
        <v>0</v>
      </c>
    </row>
    <row r="317" spans="1:12" ht="15">
      <c r="A317" s="84" t="s">
        <v>3678</v>
      </c>
      <c r="B317" s="84" t="s">
        <v>3870</v>
      </c>
      <c r="C317" s="84">
        <v>2</v>
      </c>
      <c r="D317" s="122">
        <v>0.0010140115842427648</v>
      </c>
      <c r="E317" s="122">
        <v>2.768003476952656</v>
      </c>
      <c r="F317" s="84" t="s">
        <v>4005</v>
      </c>
      <c r="G317" s="84" t="b">
        <v>0</v>
      </c>
      <c r="H317" s="84" t="b">
        <v>0</v>
      </c>
      <c r="I317" s="84" t="b">
        <v>0</v>
      </c>
      <c r="J317" s="84" t="b">
        <v>0</v>
      </c>
      <c r="K317" s="84" t="b">
        <v>0</v>
      </c>
      <c r="L317" s="84" t="b">
        <v>0</v>
      </c>
    </row>
    <row r="318" spans="1:12" ht="15">
      <c r="A318" s="84" t="s">
        <v>3870</v>
      </c>
      <c r="B318" s="84" t="s">
        <v>3871</v>
      </c>
      <c r="C318" s="84">
        <v>2</v>
      </c>
      <c r="D318" s="122">
        <v>0.0010140115842427648</v>
      </c>
      <c r="E318" s="122">
        <v>3.3120715213029315</v>
      </c>
      <c r="F318" s="84" t="s">
        <v>4005</v>
      </c>
      <c r="G318" s="84" t="b">
        <v>0</v>
      </c>
      <c r="H318" s="84" t="b">
        <v>0</v>
      </c>
      <c r="I318" s="84" t="b">
        <v>0</v>
      </c>
      <c r="J318" s="84" t="b">
        <v>0</v>
      </c>
      <c r="K318" s="84" t="b">
        <v>0</v>
      </c>
      <c r="L318" s="84" t="b">
        <v>0</v>
      </c>
    </row>
    <row r="319" spans="1:12" ht="15">
      <c r="A319" s="84" t="s">
        <v>3871</v>
      </c>
      <c r="B319" s="84" t="s">
        <v>3692</v>
      </c>
      <c r="C319" s="84">
        <v>2</v>
      </c>
      <c r="D319" s="122">
        <v>0.0010140115842427648</v>
      </c>
      <c r="E319" s="122">
        <v>2.834950266583269</v>
      </c>
      <c r="F319" s="84" t="s">
        <v>4005</v>
      </c>
      <c r="G319" s="84" t="b">
        <v>0</v>
      </c>
      <c r="H319" s="84" t="b">
        <v>0</v>
      </c>
      <c r="I319" s="84" t="b">
        <v>0</v>
      </c>
      <c r="J319" s="84" t="b">
        <v>0</v>
      </c>
      <c r="K319" s="84" t="b">
        <v>0</v>
      </c>
      <c r="L319" s="84" t="b">
        <v>0</v>
      </c>
    </row>
    <row r="320" spans="1:12" ht="15">
      <c r="A320" s="84" t="s">
        <v>3692</v>
      </c>
      <c r="B320" s="84" t="s">
        <v>3712</v>
      </c>
      <c r="C320" s="84">
        <v>2</v>
      </c>
      <c r="D320" s="122">
        <v>0.0010140115842427648</v>
      </c>
      <c r="E320" s="122">
        <v>2.4370102579112314</v>
      </c>
      <c r="F320" s="84" t="s">
        <v>4005</v>
      </c>
      <c r="G320" s="84" t="b">
        <v>0</v>
      </c>
      <c r="H320" s="84" t="b">
        <v>0</v>
      </c>
      <c r="I320" s="84" t="b">
        <v>0</v>
      </c>
      <c r="J320" s="84" t="b">
        <v>0</v>
      </c>
      <c r="K320" s="84" t="b">
        <v>0</v>
      </c>
      <c r="L320" s="84" t="b">
        <v>0</v>
      </c>
    </row>
    <row r="321" spans="1:12" ht="15">
      <c r="A321" s="84" t="s">
        <v>3712</v>
      </c>
      <c r="B321" s="84" t="s">
        <v>3789</v>
      </c>
      <c r="C321" s="84">
        <v>2</v>
      </c>
      <c r="D321" s="122">
        <v>0.0010140115842427648</v>
      </c>
      <c r="E321" s="122">
        <v>2.7380402535752126</v>
      </c>
      <c r="F321" s="84" t="s">
        <v>4005</v>
      </c>
      <c r="G321" s="84" t="b">
        <v>0</v>
      </c>
      <c r="H321" s="84" t="b">
        <v>0</v>
      </c>
      <c r="I321" s="84" t="b">
        <v>0</v>
      </c>
      <c r="J321" s="84" t="b">
        <v>0</v>
      </c>
      <c r="K321" s="84" t="b">
        <v>0</v>
      </c>
      <c r="L321" s="84" t="b">
        <v>0</v>
      </c>
    </row>
    <row r="322" spans="1:12" ht="15">
      <c r="A322" s="84" t="s">
        <v>3620</v>
      </c>
      <c r="B322" s="84" t="s">
        <v>3877</v>
      </c>
      <c r="C322" s="84">
        <v>2</v>
      </c>
      <c r="D322" s="122">
        <v>0.0010140115842427648</v>
      </c>
      <c r="E322" s="122">
        <v>2.3826525955886386</v>
      </c>
      <c r="F322" s="84" t="s">
        <v>4005</v>
      </c>
      <c r="G322" s="84" t="b">
        <v>0</v>
      </c>
      <c r="H322" s="84" t="b">
        <v>0</v>
      </c>
      <c r="I322" s="84" t="b">
        <v>0</v>
      </c>
      <c r="J322" s="84" t="b">
        <v>0</v>
      </c>
      <c r="K322" s="84" t="b">
        <v>0</v>
      </c>
      <c r="L322" s="84" t="b">
        <v>0</v>
      </c>
    </row>
    <row r="323" spans="1:12" ht="15">
      <c r="A323" s="84" t="s">
        <v>354</v>
      </c>
      <c r="B323" s="84" t="s">
        <v>355</v>
      </c>
      <c r="C323" s="84">
        <v>2</v>
      </c>
      <c r="D323" s="122">
        <v>0.0010140115842427648</v>
      </c>
      <c r="E323" s="122">
        <v>1.1447541865547552</v>
      </c>
      <c r="F323" s="84" t="s">
        <v>4005</v>
      </c>
      <c r="G323" s="84" t="b">
        <v>0</v>
      </c>
      <c r="H323" s="84" t="b">
        <v>0</v>
      </c>
      <c r="I323" s="84" t="b">
        <v>0</v>
      </c>
      <c r="J323" s="84" t="b">
        <v>0</v>
      </c>
      <c r="K323" s="84" t="b">
        <v>0</v>
      </c>
      <c r="L323" s="84" t="b">
        <v>0</v>
      </c>
    </row>
    <row r="324" spans="1:12" ht="15">
      <c r="A324" s="84" t="s">
        <v>377</v>
      </c>
      <c r="B324" s="84" t="s">
        <v>3794</v>
      </c>
      <c r="C324" s="84">
        <v>2</v>
      </c>
      <c r="D324" s="122">
        <v>0.0010140115842427648</v>
      </c>
      <c r="E324" s="122">
        <v>2.5339202709192876</v>
      </c>
      <c r="F324" s="84" t="s">
        <v>4005</v>
      </c>
      <c r="G324" s="84" t="b">
        <v>0</v>
      </c>
      <c r="H324" s="84" t="b">
        <v>0</v>
      </c>
      <c r="I324" s="84" t="b">
        <v>0</v>
      </c>
      <c r="J324" s="84" t="b">
        <v>0</v>
      </c>
      <c r="K324" s="84" t="b">
        <v>0</v>
      </c>
      <c r="L324" s="84" t="b">
        <v>0</v>
      </c>
    </row>
    <row r="325" spans="1:12" ht="15">
      <c r="A325" s="84" t="s">
        <v>3794</v>
      </c>
      <c r="B325" s="84" t="s">
        <v>3885</v>
      </c>
      <c r="C325" s="84">
        <v>2</v>
      </c>
      <c r="D325" s="122">
        <v>0.0010140115842427648</v>
      </c>
      <c r="E325" s="122">
        <v>3.13598026224725</v>
      </c>
      <c r="F325" s="84" t="s">
        <v>4005</v>
      </c>
      <c r="G325" s="84" t="b">
        <v>0</v>
      </c>
      <c r="H325" s="84" t="b">
        <v>0</v>
      </c>
      <c r="I325" s="84" t="b">
        <v>0</v>
      </c>
      <c r="J325" s="84" t="b">
        <v>0</v>
      </c>
      <c r="K325" s="84" t="b">
        <v>0</v>
      </c>
      <c r="L325" s="84" t="b">
        <v>0</v>
      </c>
    </row>
    <row r="326" spans="1:12" ht="15">
      <c r="A326" s="84" t="s">
        <v>3885</v>
      </c>
      <c r="B326" s="84" t="s">
        <v>3744</v>
      </c>
      <c r="C326" s="84">
        <v>2</v>
      </c>
      <c r="D326" s="122">
        <v>0.0010140115842427648</v>
      </c>
      <c r="E326" s="122">
        <v>3.0110415256389502</v>
      </c>
      <c r="F326" s="84" t="s">
        <v>4005</v>
      </c>
      <c r="G326" s="84" t="b">
        <v>0</v>
      </c>
      <c r="H326" s="84" t="b">
        <v>0</v>
      </c>
      <c r="I326" s="84" t="b">
        <v>0</v>
      </c>
      <c r="J326" s="84" t="b">
        <v>0</v>
      </c>
      <c r="K326" s="84" t="b">
        <v>0</v>
      </c>
      <c r="L326" s="84" t="b">
        <v>0</v>
      </c>
    </row>
    <row r="327" spans="1:12" ht="15">
      <c r="A327" s="84" t="s">
        <v>3744</v>
      </c>
      <c r="B327" s="84" t="s">
        <v>3886</v>
      </c>
      <c r="C327" s="84">
        <v>2</v>
      </c>
      <c r="D327" s="122">
        <v>0.0010140115842427648</v>
      </c>
      <c r="E327" s="122">
        <v>3.0110415256389502</v>
      </c>
      <c r="F327" s="84" t="s">
        <v>4005</v>
      </c>
      <c r="G327" s="84" t="b">
        <v>0</v>
      </c>
      <c r="H327" s="84" t="b">
        <v>0</v>
      </c>
      <c r="I327" s="84" t="b">
        <v>0</v>
      </c>
      <c r="J327" s="84" t="b">
        <v>0</v>
      </c>
      <c r="K327" s="84" t="b">
        <v>0</v>
      </c>
      <c r="L327" s="84" t="b">
        <v>0</v>
      </c>
    </row>
    <row r="328" spans="1:12" ht="15">
      <c r="A328" s="84" t="s">
        <v>3886</v>
      </c>
      <c r="B328" s="84" t="s">
        <v>3123</v>
      </c>
      <c r="C328" s="84">
        <v>2</v>
      </c>
      <c r="D328" s="122">
        <v>0.0010140115842427648</v>
      </c>
      <c r="E328" s="122">
        <v>2.069033472616637</v>
      </c>
      <c r="F328" s="84" t="s">
        <v>4005</v>
      </c>
      <c r="G328" s="84" t="b">
        <v>0</v>
      </c>
      <c r="H328" s="84" t="b">
        <v>0</v>
      </c>
      <c r="I328" s="84" t="b">
        <v>0</v>
      </c>
      <c r="J328" s="84" t="b">
        <v>0</v>
      </c>
      <c r="K328" s="84" t="b">
        <v>0</v>
      </c>
      <c r="L328" s="84" t="b">
        <v>0</v>
      </c>
    </row>
    <row r="329" spans="1:12" ht="15">
      <c r="A329" s="84" t="s">
        <v>3123</v>
      </c>
      <c r="B329" s="84" t="s">
        <v>3887</v>
      </c>
      <c r="C329" s="84">
        <v>2</v>
      </c>
      <c r="D329" s="122">
        <v>0.0010140115842427648</v>
      </c>
      <c r="E329" s="122">
        <v>2.0567990161996255</v>
      </c>
      <c r="F329" s="84" t="s">
        <v>4005</v>
      </c>
      <c r="G329" s="84" t="b">
        <v>0</v>
      </c>
      <c r="H329" s="84" t="b">
        <v>0</v>
      </c>
      <c r="I329" s="84" t="b">
        <v>0</v>
      </c>
      <c r="J329" s="84" t="b">
        <v>0</v>
      </c>
      <c r="K329" s="84" t="b">
        <v>1</v>
      </c>
      <c r="L329" s="84" t="b">
        <v>0</v>
      </c>
    </row>
    <row r="330" spans="1:12" ht="15">
      <c r="A330" s="84" t="s">
        <v>3887</v>
      </c>
      <c r="B330" s="84" t="s">
        <v>3147</v>
      </c>
      <c r="C330" s="84">
        <v>2</v>
      </c>
      <c r="D330" s="122">
        <v>0.0010140115842427648</v>
      </c>
      <c r="E330" s="122">
        <v>2.4370102579112314</v>
      </c>
      <c r="F330" s="84" t="s">
        <v>4005</v>
      </c>
      <c r="G330" s="84" t="b">
        <v>0</v>
      </c>
      <c r="H330" s="84" t="b">
        <v>1</v>
      </c>
      <c r="I330" s="84" t="b">
        <v>0</v>
      </c>
      <c r="J330" s="84" t="b">
        <v>0</v>
      </c>
      <c r="K330" s="84" t="b">
        <v>0</v>
      </c>
      <c r="L330" s="84" t="b">
        <v>0</v>
      </c>
    </row>
    <row r="331" spans="1:12" ht="15">
      <c r="A331" s="84" t="s">
        <v>354</v>
      </c>
      <c r="B331" s="84" t="s">
        <v>3796</v>
      </c>
      <c r="C331" s="84">
        <v>2</v>
      </c>
      <c r="D331" s="122">
        <v>0.0010140115842427648</v>
      </c>
      <c r="E331" s="122">
        <v>1.1447541865547552</v>
      </c>
      <c r="F331" s="84" t="s">
        <v>4005</v>
      </c>
      <c r="G331" s="84" t="b">
        <v>0</v>
      </c>
      <c r="H331" s="84" t="b">
        <v>0</v>
      </c>
      <c r="I331" s="84" t="b">
        <v>0</v>
      </c>
      <c r="J331" s="84" t="b">
        <v>0</v>
      </c>
      <c r="K331" s="84" t="b">
        <v>0</v>
      </c>
      <c r="L331" s="84" t="b">
        <v>0</v>
      </c>
    </row>
    <row r="332" spans="1:12" ht="15">
      <c r="A332" s="84" t="s">
        <v>3796</v>
      </c>
      <c r="B332" s="84" t="s">
        <v>3614</v>
      </c>
      <c r="C332" s="84">
        <v>2</v>
      </c>
      <c r="D332" s="122">
        <v>0.0010140115842427648</v>
      </c>
      <c r="E332" s="122">
        <v>2.0752824218936383</v>
      </c>
      <c r="F332" s="84" t="s">
        <v>4005</v>
      </c>
      <c r="G332" s="84" t="b">
        <v>0</v>
      </c>
      <c r="H332" s="84" t="b">
        <v>0</v>
      </c>
      <c r="I332" s="84" t="b">
        <v>0</v>
      </c>
      <c r="J332" s="84" t="b">
        <v>0</v>
      </c>
      <c r="K332" s="84" t="b">
        <v>0</v>
      </c>
      <c r="L332" s="84" t="b">
        <v>0</v>
      </c>
    </row>
    <row r="333" spans="1:12" ht="15">
      <c r="A333" s="84" t="s">
        <v>3117</v>
      </c>
      <c r="B333" s="84" t="s">
        <v>354</v>
      </c>
      <c r="C333" s="84">
        <v>2</v>
      </c>
      <c r="D333" s="122">
        <v>0.0010140115842427648</v>
      </c>
      <c r="E333" s="122">
        <v>0.1694474493540074</v>
      </c>
      <c r="F333" s="84" t="s">
        <v>4005</v>
      </c>
      <c r="G333" s="84" t="b">
        <v>0</v>
      </c>
      <c r="H333" s="84" t="b">
        <v>0</v>
      </c>
      <c r="I333" s="84" t="b">
        <v>0</v>
      </c>
      <c r="J333" s="84" t="b">
        <v>0</v>
      </c>
      <c r="K333" s="84" t="b">
        <v>0</v>
      </c>
      <c r="L333" s="84" t="b">
        <v>0</v>
      </c>
    </row>
    <row r="334" spans="1:12" ht="15">
      <c r="A334" s="84" t="s">
        <v>354</v>
      </c>
      <c r="B334" s="84" t="s">
        <v>3797</v>
      </c>
      <c r="C334" s="84">
        <v>2</v>
      </c>
      <c r="D334" s="122">
        <v>0.0010140115842427648</v>
      </c>
      <c r="E334" s="122">
        <v>1.1447541865547552</v>
      </c>
      <c r="F334" s="84" t="s">
        <v>4005</v>
      </c>
      <c r="G334" s="84" t="b">
        <v>0</v>
      </c>
      <c r="H334" s="84" t="b">
        <v>0</v>
      </c>
      <c r="I334" s="84" t="b">
        <v>0</v>
      </c>
      <c r="J334" s="84" t="b">
        <v>0</v>
      </c>
      <c r="K334" s="84" t="b">
        <v>0</v>
      </c>
      <c r="L334" s="84" t="b">
        <v>0</v>
      </c>
    </row>
    <row r="335" spans="1:12" ht="15">
      <c r="A335" s="84" t="s">
        <v>3797</v>
      </c>
      <c r="B335" s="84" t="s">
        <v>3798</v>
      </c>
      <c r="C335" s="84">
        <v>2</v>
      </c>
      <c r="D335" s="122">
        <v>0.0010140115842427648</v>
      </c>
      <c r="E335" s="122">
        <v>2.959889003191569</v>
      </c>
      <c r="F335" s="84" t="s">
        <v>4005</v>
      </c>
      <c r="G335" s="84" t="b">
        <v>0</v>
      </c>
      <c r="H335" s="84" t="b">
        <v>0</v>
      </c>
      <c r="I335" s="84" t="b">
        <v>0</v>
      </c>
      <c r="J335" s="84" t="b">
        <v>0</v>
      </c>
      <c r="K335" s="84" t="b">
        <v>0</v>
      </c>
      <c r="L335" s="84" t="b">
        <v>0</v>
      </c>
    </row>
    <row r="336" spans="1:12" ht="15">
      <c r="A336" s="84" t="s">
        <v>3798</v>
      </c>
      <c r="B336" s="84" t="s">
        <v>3746</v>
      </c>
      <c r="C336" s="84">
        <v>2</v>
      </c>
      <c r="D336" s="122">
        <v>0.0010140115842427648</v>
      </c>
      <c r="E336" s="122">
        <v>2.834950266583269</v>
      </c>
      <c r="F336" s="84" t="s">
        <v>4005</v>
      </c>
      <c r="G336" s="84" t="b">
        <v>0</v>
      </c>
      <c r="H336" s="84" t="b">
        <v>0</v>
      </c>
      <c r="I336" s="84" t="b">
        <v>0</v>
      </c>
      <c r="J336" s="84" t="b">
        <v>0</v>
      </c>
      <c r="K336" s="84" t="b">
        <v>0</v>
      </c>
      <c r="L336" s="84" t="b">
        <v>0</v>
      </c>
    </row>
    <row r="337" spans="1:12" ht="15">
      <c r="A337" s="84" t="s">
        <v>3746</v>
      </c>
      <c r="B337" s="84" t="s">
        <v>3644</v>
      </c>
      <c r="C337" s="84">
        <v>2</v>
      </c>
      <c r="D337" s="122">
        <v>0.0010140115842427648</v>
      </c>
      <c r="E337" s="122">
        <v>2.3120715213029315</v>
      </c>
      <c r="F337" s="84" t="s">
        <v>4005</v>
      </c>
      <c r="G337" s="84" t="b">
        <v>0</v>
      </c>
      <c r="H337" s="84" t="b">
        <v>0</v>
      </c>
      <c r="I337" s="84" t="b">
        <v>0</v>
      </c>
      <c r="J337" s="84" t="b">
        <v>0</v>
      </c>
      <c r="K337" s="84" t="b">
        <v>0</v>
      </c>
      <c r="L337" s="84" t="b">
        <v>0</v>
      </c>
    </row>
    <row r="338" spans="1:12" ht="15">
      <c r="A338" s="84" t="s">
        <v>3644</v>
      </c>
      <c r="B338" s="84" t="s">
        <v>3888</v>
      </c>
      <c r="C338" s="84">
        <v>2</v>
      </c>
      <c r="D338" s="122">
        <v>0.0010140115842427648</v>
      </c>
      <c r="E338" s="122">
        <v>2.6131015169669127</v>
      </c>
      <c r="F338" s="84" t="s">
        <v>4005</v>
      </c>
      <c r="G338" s="84" t="b">
        <v>0</v>
      </c>
      <c r="H338" s="84" t="b">
        <v>0</v>
      </c>
      <c r="I338" s="84" t="b">
        <v>0</v>
      </c>
      <c r="J338" s="84" t="b">
        <v>0</v>
      </c>
      <c r="K338" s="84" t="b">
        <v>0</v>
      </c>
      <c r="L338" s="84" t="b">
        <v>0</v>
      </c>
    </row>
    <row r="339" spans="1:12" ht="15">
      <c r="A339" s="84" t="s">
        <v>3888</v>
      </c>
      <c r="B339" s="84" t="s">
        <v>3889</v>
      </c>
      <c r="C339" s="84">
        <v>2</v>
      </c>
      <c r="D339" s="122">
        <v>0.0010140115842427648</v>
      </c>
      <c r="E339" s="122">
        <v>3.3120715213029315</v>
      </c>
      <c r="F339" s="84" t="s">
        <v>4005</v>
      </c>
      <c r="G339" s="84" t="b">
        <v>0</v>
      </c>
      <c r="H339" s="84" t="b">
        <v>0</v>
      </c>
      <c r="I339" s="84" t="b">
        <v>0</v>
      </c>
      <c r="J339" s="84" t="b">
        <v>0</v>
      </c>
      <c r="K339" s="84" t="b">
        <v>0</v>
      </c>
      <c r="L339" s="84" t="b">
        <v>0</v>
      </c>
    </row>
    <row r="340" spans="1:12" ht="15">
      <c r="A340" s="84" t="s">
        <v>3889</v>
      </c>
      <c r="B340" s="84" t="s">
        <v>3744</v>
      </c>
      <c r="C340" s="84">
        <v>2</v>
      </c>
      <c r="D340" s="122">
        <v>0.0010140115842427648</v>
      </c>
      <c r="E340" s="122">
        <v>3.0110415256389502</v>
      </c>
      <c r="F340" s="84" t="s">
        <v>4005</v>
      </c>
      <c r="G340" s="84" t="b">
        <v>0</v>
      </c>
      <c r="H340" s="84" t="b">
        <v>0</v>
      </c>
      <c r="I340" s="84" t="b">
        <v>0</v>
      </c>
      <c r="J340" s="84" t="b">
        <v>0</v>
      </c>
      <c r="K340" s="84" t="b">
        <v>0</v>
      </c>
      <c r="L340" s="84" t="b">
        <v>0</v>
      </c>
    </row>
    <row r="341" spans="1:12" ht="15">
      <c r="A341" s="84" t="s">
        <v>3744</v>
      </c>
      <c r="B341" s="84" t="s">
        <v>3116</v>
      </c>
      <c r="C341" s="84">
        <v>2</v>
      </c>
      <c r="D341" s="122">
        <v>0.0010140115842427648</v>
      </c>
      <c r="E341" s="122">
        <v>0.9373231752928276</v>
      </c>
      <c r="F341" s="84" t="s">
        <v>4005</v>
      </c>
      <c r="G341" s="84" t="b">
        <v>0</v>
      </c>
      <c r="H341" s="84" t="b">
        <v>0</v>
      </c>
      <c r="I341" s="84" t="b">
        <v>0</v>
      </c>
      <c r="J341" s="84" t="b">
        <v>0</v>
      </c>
      <c r="K341" s="84" t="b">
        <v>0</v>
      </c>
      <c r="L341" s="84" t="b">
        <v>0</v>
      </c>
    </row>
    <row r="342" spans="1:12" ht="15">
      <c r="A342" s="84" t="s">
        <v>336</v>
      </c>
      <c r="B342" s="84" t="s">
        <v>354</v>
      </c>
      <c r="C342" s="84">
        <v>2</v>
      </c>
      <c r="D342" s="122">
        <v>0.0010140115842427648</v>
      </c>
      <c r="E342" s="122">
        <v>1.8727388274726688</v>
      </c>
      <c r="F342" s="84" t="s">
        <v>4005</v>
      </c>
      <c r="G342" s="84" t="b">
        <v>0</v>
      </c>
      <c r="H342" s="84" t="b">
        <v>0</v>
      </c>
      <c r="I342" s="84" t="b">
        <v>0</v>
      </c>
      <c r="J342" s="84" t="b">
        <v>0</v>
      </c>
      <c r="K342" s="84" t="b">
        <v>0</v>
      </c>
      <c r="L342" s="84" t="b">
        <v>0</v>
      </c>
    </row>
    <row r="343" spans="1:12" ht="15">
      <c r="A343" s="84" t="s">
        <v>3620</v>
      </c>
      <c r="B343" s="84" t="s">
        <v>3890</v>
      </c>
      <c r="C343" s="84">
        <v>2</v>
      </c>
      <c r="D343" s="122">
        <v>0.0010140115842427648</v>
      </c>
      <c r="E343" s="122">
        <v>2.3826525955886386</v>
      </c>
      <c r="F343" s="84" t="s">
        <v>4005</v>
      </c>
      <c r="G343" s="84" t="b">
        <v>0</v>
      </c>
      <c r="H343" s="84" t="b">
        <v>0</v>
      </c>
      <c r="I343" s="84" t="b">
        <v>0</v>
      </c>
      <c r="J343" s="84" t="b">
        <v>1</v>
      </c>
      <c r="K343" s="84" t="b">
        <v>0</v>
      </c>
      <c r="L343" s="84" t="b">
        <v>0</v>
      </c>
    </row>
    <row r="344" spans="1:12" ht="15">
      <c r="A344" s="84" t="s">
        <v>3890</v>
      </c>
      <c r="B344" s="84" t="s">
        <v>3790</v>
      </c>
      <c r="C344" s="84">
        <v>2</v>
      </c>
      <c r="D344" s="122">
        <v>0.0010140115842427648</v>
      </c>
      <c r="E344" s="122">
        <v>3.13598026224725</v>
      </c>
      <c r="F344" s="84" t="s">
        <v>4005</v>
      </c>
      <c r="G344" s="84" t="b">
        <v>1</v>
      </c>
      <c r="H344" s="84" t="b">
        <v>0</v>
      </c>
      <c r="I344" s="84" t="b">
        <v>0</v>
      </c>
      <c r="J344" s="84" t="b">
        <v>0</v>
      </c>
      <c r="K344" s="84" t="b">
        <v>0</v>
      </c>
      <c r="L344" s="84" t="b">
        <v>0</v>
      </c>
    </row>
    <row r="345" spans="1:12" ht="15">
      <c r="A345" s="84" t="s">
        <v>3790</v>
      </c>
      <c r="B345" s="84" t="s">
        <v>3891</v>
      </c>
      <c r="C345" s="84">
        <v>2</v>
      </c>
      <c r="D345" s="122">
        <v>0.0010140115842427648</v>
      </c>
      <c r="E345" s="122">
        <v>3.13598026224725</v>
      </c>
      <c r="F345" s="84" t="s">
        <v>4005</v>
      </c>
      <c r="G345" s="84" t="b">
        <v>0</v>
      </c>
      <c r="H345" s="84" t="b">
        <v>0</v>
      </c>
      <c r="I345" s="84" t="b">
        <v>0</v>
      </c>
      <c r="J345" s="84" t="b">
        <v>0</v>
      </c>
      <c r="K345" s="84" t="b">
        <v>0</v>
      </c>
      <c r="L345" s="84" t="b">
        <v>0</v>
      </c>
    </row>
    <row r="346" spans="1:12" ht="15">
      <c r="A346" s="84" t="s">
        <v>3891</v>
      </c>
      <c r="B346" s="84" t="s">
        <v>3799</v>
      </c>
      <c r="C346" s="84">
        <v>2</v>
      </c>
      <c r="D346" s="122">
        <v>0.0010140115842427648</v>
      </c>
      <c r="E346" s="122">
        <v>3.13598026224725</v>
      </c>
      <c r="F346" s="84" t="s">
        <v>4005</v>
      </c>
      <c r="G346" s="84" t="b">
        <v>0</v>
      </c>
      <c r="H346" s="84" t="b">
        <v>0</v>
      </c>
      <c r="I346" s="84" t="b">
        <v>0</v>
      </c>
      <c r="J346" s="84" t="b">
        <v>0</v>
      </c>
      <c r="K346" s="84" t="b">
        <v>0</v>
      </c>
      <c r="L346" s="84" t="b">
        <v>0</v>
      </c>
    </row>
    <row r="347" spans="1:12" ht="15">
      <c r="A347" s="84" t="s">
        <v>3799</v>
      </c>
      <c r="B347" s="84" t="s">
        <v>3892</v>
      </c>
      <c r="C347" s="84">
        <v>2</v>
      </c>
      <c r="D347" s="122">
        <v>0.0010140115842427648</v>
      </c>
      <c r="E347" s="122">
        <v>3.13598026224725</v>
      </c>
      <c r="F347" s="84" t="s">
        <v>4005</v>
      </c>
      <c r="G347" s="84" t="b">
        <v>0</v>
      </c>
      <c r="H347" s="84" t="b">
        <v>0</v>
      </c>
      <c r="I347" s="84" t="b">
        <v>0</v>
      </c>
      <c r="J347" s="84" t="b">
        <v>0</v>
      </c>
      <c r="K347" s="84" t="b">
        <v>0</v>
      </c>
      <c r="L347" s="84" t="b">
        <v>0</v>
      </c>
    </row>
    <row r="348" spans="1:12" ht="15">
      <c r="A348" s="84" t="s">
        <v>3892</v>
      </c>
      <c r="B348" s="84" t="s">
        <v>3116</v>
      </c>
      <c r="C348" s="84">
        <v>2</v>
      </c>
      <c r="D348" s="122">
        <v>0.0010140115842427648</v>
      </c>
      <c r="E348" s="122">
        <v>1.2383531709568087</v>
      </c>
      <c r="F348" s="84" t="s">
        <v>4005</v>
      </c>
      <c r="G348" s="84" t="b">
        <v>0</v>
      </c>
      <c r="H348" s="84" t="b">
        <v>0</v>
      </c>
      <c r="I348" s="84" t="b">
        <v>0</v>
      </c>
      <c r="J348" s="84" t="b">
        <v>0</v>
      </c>
      <c r="K348" s="84" t="b">
        <v>0</v>
      </c>
      <c r="L348" s="84" t="b">
        <v>0</v>
      </c>
    </row>
    <row r="349" spans="1:12" ht="15">
      <c r="A349" s="84" t="s">
        <v>354</v>
      </c>
      <c r="B349" s="84" t="s">
        <v>3147</v>
      </c>
      <c r="C349" s="84">
        <v>2</v>
      </c>
      <c r="D349" s="122">
        <v>0.0010140115842427648</v>
      </c>
      <c r="E349" s="122">
        <v>0.44578418221873656</v>
      </c>
      <c r="F349" s="84" t="s">
        <v>4005</v>
      </c>
      <c r="G349" s="84" t="b">
        <v>0</v>
      </c>
      <c r="H349" s="84" t="b">
        <v>0</v>
      </c>
      <c r="I349" s="84" t="b">
        <v>0</v>
      </c>
      <c r="J349" s="84" t="b">
        <v>0</v>
      </c>
      <c r="K349" s="84" t="b">
        <v>0</v>
      </c>
      <c r="L349" s="84" t="b">
        <v>0</v>
      </c>
    </row>
    <row r="350" spans="1:12" ht="15">
      <c r="A350" s="84" t="s">
        <v>3147</v>
      </c>
      <c r="B350" s="84" t="s">
        <v>3893</v>
      </c>
      <c r="C350" s="84">
        <v>2</v>
      </c>
      <c r="D350" s="122">
        <v>0.0010140115842427648</v>
      </c>
      <c r="E350" s="122">
        <v>2.4370102579112314</v>
      </c>
      <c r="F350" s="84" t="s">
        <v>4005</v>
      </c>
      <c r="G350" s="84" t="b">
        <v>0</v>
      </c>
      <c r="H350" s="84" t="b">
        <v>0</v>
      </c>
      <c r="I350" s="84" t="b">
        <v>0</v>
      </c>
      <c r="J350" s="84" t="b">
        <v>0</v>
      </c>
      <c r="K350" s="84" t="b">
        <v>1</v>
      </c>
      <c r="L350" s="84" t="b">
        <v>0</v>
      </c>
    </row>
    <row r="351" spans="1:12" ht="15">
      <c r="A351" s="84" t="s">
        <v>3893</v>
      </c>
      <c r="B351" s="84" t="s">
        <v>3894</v>
      </c>
      <c r="C351" s="84">
        <v>2</v>
      </c>
      <c r="D351" s="122">
        <v>0.0010140115842427648</v>
      </c>
      <c r="E351" s="122">
        <v>3.3120715213029315</v>
      </c>
      <c r="F351" s="84" t="s">
        <v>4005</v>
      </c>
      <c r="G351" s="84" t="b">
        <v>0</v>
      </c>
      <c r="H351" s="84" t="b">
        <v>1</v>
      </c>
      <c r="I351" s="84" t="b">
        <v>0</v>
      </c>
      <c r="J351" s="84" t="b">
        <v>0</v>
      </c>
      <c r="K351" s="84" t="b">
        <v>0</v>
      </c>
      <c r="L351" s="84" t="b">
        <v>0</v>
      </c>
    </row>
    <row r="352" spans="1:12" ht="15">
      <c r="A352" s="84" t="s">
        <v>3894</v>
      </c>
      <c r="B352" s="84" t="s">
        <v>3800</v>
      </c>
      <c r="C352" s="84">
        <v>2</v>
      </c>
      <c r="D352" s="122">
        <v>0.0010140115842427648</v>
      </c>
      <c r="E352" s="122">
        <v>3.13598026224725</v>
      </c>
      <c r="F352" s="84" t="s">
        <v>4005</v>
      </c>
      <c r="G352" s="84" t="b">
        <v>0</v>
      </c>
      <c r="H352" s="84" t="b">
        <v>0</v>
      </c>
      <c r="I352" s="84" t="b">
        <v>0</v>
      </c>
      <c r="J352" s="84" t="b">
        <v>0</v>
      </c>
      <c r="K352" s="84" t="b">
        <v>1</v>
      </c>
      <c r="L352" s="84" t="b">
        <v>0</v>
      </c>
    </row>
    <row r="353" spans="1:12" ht="15">
      <c r="A353" s="84" t="s">
        <v>3800</v>
      </c>
      <c r="B353" s="84" t="s">
        <v>3895</v>
      </c>
      <c r="C353" s="84">
        <v>2</v>
      </c>
      <c r="D353" s="122">
        <v>0.0010140115842427648</v>
      </c>
      <c r="E353" s="122">
        <v>3.13598026224725</v>
      </c>
      <c r="F353" s="84" t="s">
        <v>4005</v>
      </c>
      <c r="G353" s="84" t="b">
        <v>0</v>
      </c>
      <c r="H353" s="84" t="b">
        <v>1</v>
      </c>
      <c r="I353" s="84" t="b">
        <v>0</v>
      </c>
      <c r="J353" s="84" t="b">
        <v>0</v>
      </c>
      <c r="K353" s="84" t="b">
        <v>0</v>
      </c>
      <c r="L353" s="84" t="b">
        <v>0</v>
      </c>
    </row>
    <row r="354" spans="1:12" ht="15">
      <c r="A354" s="84" t="s">
        <v>3895</v>
      </c>
      <c r="B354" s="84" t="s">
        <v>3896</v>
      </c>
      <c r="C354" s="84">
        <v>2</v>
      </c>
      <c r="D354" s="122">
        <v>0.0010140115842427648</v>
      </c>
      <c r="E354" s="122">
        <v>3.3120715213029315</v>
      </c>
      <c r="F354" s="84" t="s">
        <v>4005</v>
      </c>
      <c r="G354" s="84" t="b">
        <v>0</v>
      </c>
      <c r="H354" s="84" t="b">
        <v>0</v>
      </c>
      <c r="I354" s="84" t="b">
        <v>0</v>
      </c>
      <c r="J354" s="84" t="b">
        <v>0</v>
      </c>
      <c r="K354" s="84" t="b">
        <v>0</v>
      </c>
      <c r="L354" s="84" t="b">
        <v>0</v>
      </c>
    </row>
    <row r="355" spans="1:12" ht="15">
      <c r="A355" s="84" t="s">
        <v>3896</v>
      </c>
      <c r="B355" s="84" t="s">
        <v>3098</v>
      </c>
      <c r="C355" s="84">
        <v>2</v>
      </c>
      <c r="D355" s="122">
        <v>0.0010140115842427648</v>
      </c>
      <c r="E355" s="122">
        <v>2.1817377528079254</v>
      </c>
      <c r="F355" s="84" t="s">
        <v>4005</v>
      </c>
      <c r="G355" s="84" t="b">
        <v>0</v>
      </c>
      <c r="H355" s="84" t="b">
        <v>0</v>
      </c>
      <c r="I355" s="84" t="b">
        <v>0</v>
      </c>
      <c r="J355" s="84" t="b">
        <v>0</v>
      </c>
      <c r="K355" s="84" t="b">
        <v>0</v>
      </c>
      <c r="L355" s="84" t="b">
        <v>0</v>
      </c>
    </row>
    <row r="356" spans="1:12" ht="15">
      <c r="A356" s="84" t="s">
        <v>3098</v>
      </c>
      <c r="B356" s="84" t="s">
        <v>3660</v>
      </c>
      <c r="C356" s="84">
        <v>2</v>
      </c>
      <c r="D356" s="122">
        <v>0.0010140115842427648</v>
      </c>
      <c r="E356" s="122">
        <v>1.579677761479963</v>
      </c>
      <c r="F356" s="84" t="s">
        <v>4005</v>
      </c>
      <c r="G356" s="84" t="b">
        <v>0</v>
      </c>
      <c r="H356" s="84" t="b">
        <v>0</v>
      </c>
      <c r="I356" s="84" t="b">
        <v>0</v>
      </c>
      <c r="J356" s="84" t="b">
        <v>0</v>
      </c>
      <c r="K356" s="84" t="b">
        <v>0</v>
      </c>
      <c r="L356" s="84" t="b">
        <v>0</v>
      </c>
    </row>
    <row r="357" spans="1:12" ht="15">
      <c r="A357" s="84" t="s">
        <v>3660</v>
      </c>
      <c r="B357" s="84" t="s">
        <v>3801</v>
      </c>
      <c r="C357" s="84">
        <v>2</v>
      </c>
      <c r="D357" s="122">
        <v>0.0010140115842427648</v>
      </c>
      <c r="E357" s="122">
        <v>2.5919122178969745</v>
      </c>
      <c r="F357" s="84" t="s">
        <v>4005</v>
      </c>
      <c r="G357" s="84" t="b">
        <v>0</v>
      </c>
      <c r="H357" s="84" t="b">
        <v>0</v>
      </c>
      <c r="I357" s="84" t="b">
        <v>0</v>
      </c>
      <c r="J357" s="84" t="b">
        <v>0</v>
      </c>
      <c r="K357" s="84" t="b">
        <v>1</v>
      </c>
      <c r="L357" s="84" t="b">
        <v>0</v>
      </c>
    </row>
    <row r="358" spans="1:12" ht="15">
      <c r="A358" s="84" t="s">
        <v>3801</v>
      </c>
      <c r="B358" s="84" t="s">
        <v>3165</v>
      </c>
      <c r="C358" s="84">
        <v>2</v>
      </c>
      <c r="D358" s="122">
        <v>0.0010140115842427648</v>
      </c>
      <c r="E358" s="122">
        <v>2.26091899885555</v>
      </c>
      <c r="F358" s="84" t="s">
        <v>4005</v>
      </c>
      <c r="G358" s="84" t="b">
        <v>0</v>
      </c>
      <c r="H358" s="84" t="b">
        <v>1</v>
      </c>
      <c r="I358" s="84" t="b">
        <v>0</v>
      </c>
      <c r="J358" s="84" t="b">
        <v>0</v>
      </c>
      <c r="K358" s="84" t="b">
        <v>0</v>
      </c>
      <c r="L358" s="84" t="b">
        <v>0</v>
      </c>
    </row>
    <row r="359" spans="1:12" ht="15">
      <c r="A359" s="84" t="s">
        <v>3165</v>
      </c>
      <c r="B359" s="84" t="s">
        <v>3897</v>
      </c>
      <c r="C359" s="84">
        <v>2</v>
      </c>
      <c r="D359" s="122">
        <v>0.0010140115842427648</v>
      </c>
      <c r="E359" s="122">
        <v>2.4089815343109877</v>
      </c>
      <c r="F359" s="84" t="s">
        <v>4005</v>
      </c>
      <c r="G359" s="84" t="b">
        <v>0</v>
      </c>
      <c r="H359" s="84" t="b">
        <v>0</v>
      </c>
      <c r="I359" s="84" t="b">
        <v>0</v>
      </c>
      <c r="J359" s="84" t="b">
        <v>0</v>
      </c>
      <c r="K359" s="84" t="b">
        <v>0</v>
      </c>
      <c r="L359" s="84" t="b">
        <v>0</v>
      </c>
    </row>
    <row r="360" spans="1:12" ht="15">
      <c r="A360" s="84" t="s">
        <v>354</v>
      </c>
      <c r="B360" s="84" t="s">
        <v>3615</v>
      </c>
      <c r="C360" s="84">
        <v>2</v>
      </c>
      <c r="D360" s="122">
        <v>0.0010140115842427648</v>
      </c>
      <c r="E360" s="122">
        <v>0.29965614654049855</v>
      </c>
      <c r="F360" s="84" t="s">
        <v>4005</v>
      </c>
      <c r="G360" s="84" t="b">
        <v>0</v>
      </c>
      <c r="H360" s="84" t="b">
        <v>0</v>
      </c>
      <c r="I360" s="84" t="b">
        <v>0</v>
      </c>
      <c r="J360" s="84" t="b">
        <v>0</v>
      </c>
      <c r="K360" s="84" t="b">
        <v>0</v>
      </c>
      <c r="L360" s="84" t="b">
        <v>0</v>
      </c>
    </row>
    <row r="361" spans="1:12" ht="15">
      <c r="A361" s="84" t="s">
        <v>3615</v>
      </c>
      <c r="B361" s="84" t="s">
        <v>3804</v>
      </c>
      <c r="C361" s="84">
        <v>2</v>
      </c>
      <c r="D361" s="122">
        <v>0.0010140115842427648</v>
      </c>
      <c r="E361" s="122">
        <v>2.1147909631773123</v>
      </c>
      <c r="F361" s="84" t="s">
        <v>4005</v>
      </c>
      <c r="G361" s="84" t="b">
        <v>0</v>
      </c>
      <c r="H361" s="84" t="b">
        <v>0</v>
      </c>
      <c r="I361" s="84" t="b">
        <v>0</v>
      </c>
      <c r="J361" s="84" t="b">
        <v>0</v>
      </c>
      <c r="K361" s="84" t="b">
        <v>0</v>
      </c>
      <c r="L361" s="84" t="b">
        <v>0</v>
      </c>
    </row>
    <row r="362" spans="1:12" ht="15">
      <c r="A362" s="84" t="s">
        <v>3804</v>
      </c>
      <c r="B362" s="84" t="s">
        <v>3901</v>
      </c>
      <c r="C362" s="84">
        <v>2</v>
      </c>
      <c r="D362" s="122">
        <v>0.0010140115842427648</v>
      </c>
      <c r="E362" s="122">
        <v>3.13598026224725</v>
      </c>
      <c r="F362" s="84" t="s">
        <v>4005</v>
      </c>
      <c r="G362" s="84" t="b">
        <v>0</v>
      </c>
      <c r="H362" s="84" t="b">
        <v>0</v>
      </c>
      <c r="I362" s="84" t="b">
        <v>0</v>
      </c>
      <c r="J362" s="84" t="b">
        <v>0</v>
      </c>
      <c r="K362" s="84" t="b">
        <v>0</v>
      </c>
      <c r="L362" s="84" t="b">
        <v>0</v>
      </c>
    </row>
    <row r="363" spans="1:12" ht="15">
      <c r="A363" s="84" t="s">
        <v>3901</v>
      </c>
      <c r="B363" s="84" t="s">
        <v>3102</v>
      </c>
      <c r="C363" s="84">
        <v>2</v>
      </c>
      <c r="D363" s="122">
        <v>0.0010140115842427648</v>
      </c>
      <c r="E363" s="122">
        <v>1.7210069142764322</v>
      </c>
      <c r="F363" s="84" t="s">
        <v>4005</v>
      </c>
      <c r="G363" s="84" t="b">
        <v>0</v>
      </c>
      <c r="H363" s="84" t="b">
        <v>0</v>
      </c>
      <c r="I363" s="84" t="b">
        <v>0</v>
      </c>
      <c r="J363" s="84" t="b">
        <v>0</v>
      </c>
      <c r="K363" s="84" t="b">
        <v>0</v>
      </c>
      <c r="L363" s="84" t="b">
        <v>0</v>
      </c>
    </row>
    <row r="364" spans="1:12" ht="15">
      <c r="A364" s="84" t="s">
        <v>3122</v>
      </c>
      <c r="B364" s="84" t="s">
        <v>3146</v>
      </c>
      <c r="C364" s="84">
        <v>2</v>
      </c>
      <c r="D364" s="122">
        <v>0.0010140115842427648</v>
      </c>
      <c r="E364" s="122">
        <v>0.8096444013184988</v>
      </c>
      <c r="F364" s="84" t="s">
        <v>4005</v>
      </c>
      <c r="G364" s="84" t="b">
        <v>0</v>
      </c>
      <c r="H364" s="84" t="b">
        <v>0</v>
      </c>
      <c r="I364" s="84" t="b">
        <v>0</v>
      </c>
      <c r="J364" s="84" t="b">
        <v>0</v>
      </c>
      <c r="K364" s="84" t="b">
        <v>0</v>
      </c>
      <c r="L364" s="84" t="b">
        <v>0</v>
      </c>
    </row>
    <row r="365" spans="1:12" ht="15">
      <c r="A365" s="84" t="s">
        <v>3146</v>
      </c>
      <c r="B365" s="84" t="s">
        <v>3805</v>
      </c>
      <c r="C365" s="84">
        <v>2</v>
      </c>
      <c r="D365" s="122">
        <v>0.0010140115842427648</v>
      </c>
      <c r="E365" s="122">
        <v>2.0567990161996255</v>
      </c>
      <c r="F365" s="84" t="s">
        <v>4005</v>
      </c>
      <c r="G365" s="84" t="b">
        <v>0</v>
      </c>
      <c r="H365" s="84" t="b">
        <v>0</v>
      </c>
      <c r="I365" s="84" t="b">
        <v>0</v>
      </c>
      <c r="J365" s="84" t="b">
        <v>0</v>
      </c>
      <c r="K365" s="84" t="b">
        <v>0</v>
      </c>
      <c r="L365" s="84" t="b">
        <v>0</v>
      </c>
    </row>
    <row r="366" spans="1:12" ht="15">
      <c r="A366" s="84" t="s">
        <v>3805</v>
      </c>
      <c r="B366" s="84" t="s">
        <v>3102</v>
      </c>
      <c r="C366" s="84">
        <v>2</v>
      </c>
      <c r="D366" s="122">
        <v>0.0010140115842427648</v>
      </c>
      <c r="E366" s="122">
        <v>1.5449156552207508</v>
      </c>
      <c r="F366" s="84" t="s">
        <v>4005</v>
      </c>
      <c r="G366" s="84" t="b">
        <v>0</v>
      </c>
      <c r="H366" s="84" t="b">
        <v>0</v>
      </c>
      <c r="I366" s="84" t="b">
        <v>0</v>
      </c>
      <c r="J366" s="84" t="b">
        <v>0</v>
      </c>
      <c r="K366" s="84" t="b">
        <v>0</v>
      </c>
      <c r="L366" s="84" t="b">
        <v>0</v>
      </c>
    </row>
    <row r="367" spans="1:12" ht="15">
      <c r="A367" s="84" t="s">
        <v>3122</v>
      </c>
      <c r="B367" s="84" t="s">
        <v>3902</v>
      </c>
      <c r="C367" s="84">
        <v>2</v>
      </c>
      <c r="D367" s="122">
        <v>0.0010140115842427648</v>
      </c>
      <c r="E367" s="122">
        <v>1.8888256473661236</v>
      </c>
      <c r="F367" s="84" t="s">
        <v>4005</v>
      </c>
      <c r="G367" s="84" t="b">
        <v>0</v>
      </c>
      <c r="H367" s="84" t="b">
        <v>0</v>
      </c>
      <c r="I367" s="84" t="b">
        <v>0</v>
      </c>
      <c r="J367" s="84" t="b">
        <v>0</v>
      </c>
      <c r="K367" s="84" t="b">
        <v>0</v>
      </c>
      <c r="L367" s="84" t="b">
        <v>0</v>
      </c>
    </row>
    <row r="368" spans="1:12" ht="15">
      <c r="A368" s="84" t="s">
        <v>3902</v>
      </c>
      <c r="B368" s="84" t="s">
        <v>3102</v>
      </c>
      <c r="C368" s="84">
        <v>2</v>
      </c>
      <c r="D368" s="122">
        <v>0.0010140115842427648</v>
      </c>
      <c r="E368" s="122">
        <v>1.7210069142764322</v>
      </c>
      <c r="F368" s="84" t="s">
        <v>4005</v>
      </c>
      <c r="G368" s="84" t="b">
        <v>0</v>
      </c>
      <c r="H368" s="84" t="b">
        <v>0</v>
      </c>
      <c r="I368" s="84" t="b">
        <v>0</v>
      </c>
      <c r="J368" s="84" t="b">
        <v>0</v>
      </c>
      <c r="K368" s="84" t="b">
        <v>0</v>
      </c>
      <c r="L368" s="84" t="b">
        <v>0</v>
      </c>
    </row>
    <row r="369" spans="1:12" ht="15">
      <c r="A369" s="84" t="s">
        <v>3618</v>
      </c>
      <c r="B369" s="84" t="s">
        <v>3905</v>
      </c>
      <c r="C369" s="84">
        <v>2</v>
      </c>
      <c r="D369" s="122">
        <v>0.0010140115842427648</v>
      </c>
      <c r="E369" s="122">
        <v>2.3578290118636067</v>
      </c>
      <c r="F369" s="84" t="s">
        <v>4005</v>
      </c>
      <c r="G369" s="84" t="b">
        <v>0</v>
      </c>
      <c r="H369" s="84" t="b">
        <v>0</v>
      </c>
      <c r="I369" s="84" t="b">
        <v>0</v>
      </c>
      <c r="J369" s="84" t="b">
        <v>0</v>
      </c>
      <c r="K369" s="84" t="b">
        <v>0</v>
      </c>
      <c r="L369" s="84" t="b">
        <v>0</v>
      </c>
    </row>
    <row r="370" spans="1:12" ht="15">
      <c r="A370" s="84" t="s">
        <v>3905</v>
      </c>
      <c r="B370" s="84" t="s">
        <v>3906</v>
      </c>
      <c r="C370" s="84">
        <v>2</v>
      </c>
      <c r="D370" s="122">
        <v>0.0010140115842427648</v>
      </c>
      <c r="E370" s="122">
        <v>3.3120715213029315</v>
      </c>
      <c r="F370" s="84" t="s">
        <v>4005</v>
      </c>
      <c r="G370" s="84" t="b">
        <v>0</v>
      </c>
      <c r="H370" s="84" t="b">
        <v>0</v>
      </c>
      <c r="I370" s="84" t="b">
        <v>0</v>
      </c>
      <c r="J370" s="84" t="b">
        <v>0</v>
      </c>
      <c r="K370" s="84" t="b">
        <v>0</v>
      </c>
      <c r="L370" s="84" t="b">
        <v>0</v>
      </c>
    </row>
    <row r="371" spans="1:12" ht="15">
      <c r="A371" s="84" t="s">
        <v>3906</v>
      </c>
      <c r="B371" s="84" t="s">
        <v>3907</v>
      </c>
      <c r="C371" s="84">
        <v>2</v>
      </c>
      <c r="D371" s="122">
        <v>0.0010140115842427648</v>
      </c>
      <c r="E371" s="122">
        <v>3.3120715213029315</v>
      </c>
      <c r="F371" s="84" t="s">
        <v>4005</v>
      </c>
      <c r="G371" s="84" t="b">
        <v>0</v>
      </c>
      <c r="H371" s="84" t="b">
        <v>0</v>
      </c>
      <c r="I371" s="84" t="b">
        <v>0</v>
      </c>
      <c r="J371" s="84" t="b">
        <v>0</v>
      </c>
      <c r="K371" s="84" t="b">
        <v>0</v>
      </c>
      <c r="L371" s="84" t="b">
        <v>0</v>
      </c>
    </row>
    <row r="372" spans="1:12" ht="15">
      <c r="A372" s="84" t="s">
        <v>3907</v>
      </c>
      <c r="B372" s="84" t="s">
        <v>3098</v>
      </c>
      <c r="C372" s="84">
        <v>2</v>
      </c>
      <c r="D372" s="122">
        <v>0.0010140115842427648</v>
      </c>
      <c r="E372" s="122">
        <v>2.1817377528079254</v>
      </c>
      <c r="F372" s="84" t="s">
        <v>4005</v>
      </c>
      <c r="G372" s="84" t="b">
        <v>0</v>
      </c>
      <c r="H372" s="84" t="b">
        <v>0</v>
      </c>
      <c r="I372" s="84" t="b">
        <v>0</v>
      </c>
      <c r="J372" s="84" t="b">
        <v>0</v>
      </c>
      <c r="K372" s="84" t="b">
        <v>0</v>
      </c>
      <c r="L372" s="84" t="b">
        <v>0</v>
      </c>
    </row>
    <row r="373" spans="1:12" ht="15">
      <c r="A373" s="84" t="s">
        <v>3098</v>
      </c>
      <c r="B373" s="84" t="s">
        <v>3807</v>
      </c>
      <c r="C373" s="84">
        <v>2</v>
      </c>
      <c r="D373" s="122">
        <v>0.0010140115842427648</v>
      </c>
      <c r="E373" s="122">
        <v>2.005646493752244</v>
      </c>
      <c r="F373" s="84" t="s">
        <v>4005</v>
      </c>
      <c r="G373" s="84" t="b">
        <v>0</v>
      </c>
      <c r="H373" s="84" t="b">
        <v>0</v>
      </c>
      <c r="I373" s="84" t="b">
        <v>0</v>
      </c>
      <c r="J373" s="84" t="b">
        <v>0</v>
      </c>
      <c r="K373" s="84" t="b">
        <v>0</v>
      </c>
      <c r="L373" s="84" t="b">
        <v>0</v>
      </c>
    </row>
    <row r="374" spans="1:12" ht="15">
      <c r="A374" s="84" t="s">
        <v>3807</v>
      </c>
      <c r="B374" s="84" t="s">
        <v>3160</v>
      </c>
      <c r="C374" s="84">
        <v>2</v>
      </c>
      <c r="D374" s="122">
        <v>0.0010140115842427648</v>
      </c>
      <c r="E374" s="122">
        <v>2.26091899885555</v>
      </c>
      <c r="F374" s="84" t="s">
        <v>4005</v>
      </c>
      <c r="G374" s="84" t="b">
        <v>0</v>
      </c>
      <c r="H374" s="84" t="b">
        <v>0</v>
      </c>
      <c r="I374" s="84" t="b">
        <v>0</v>
      </c>
      <c r="J374" s="84" t="b">
        <v>0</v>
      </c>
      <c r="K374" s="84" t="b">
        <v>0</v>
      </c>
      <c r="L374" s="84" t="b">
        <v>0</v>
      </c>
    </row>
    <row r="375" spans="1:12" ht="15">
      <c r="A375" s="84" t="s">
        <v>3160</v>
      </c>
      <c r="B375" s="84" t="s">
        <v>3061</v>
      </c>
      <c r="C375" s="84">
        <v>2</v>
      </c>
      <c r="D375" s="122">
        <v>0.0010140115842427648</v>
      </c>
      <c r="E375" s="122">
        <v>2.13598026224725</v>
      </c>
      <c r="F375" s="84" t="s">
        <v>4005</v>
      </c>
      <c r="G375" s="84" t="b">
        <v>0</v>
      </c>
      <c r="H375" s="84" t="b">
        <v>0</v>
      </c>
      <c r="I375" s="84" t="b">
        <v>0</v>
      </c>
      <c r="J375" s="84" t="b">
        <v>0</v>
      </c>
      <c r="K375" s="84" t="b">
        <v>0</v>
      </c>
      <c r="L375" s="84" t="b">
        <v>0</v>
      </c>
    </row>
    <row r="376" spans="1:12" ht="15">
      <c r="A376" s="84" t="s">
        <v>3160</v>
      </c>
      <c r="B376" s="84" t="s">
        <v>3146</v>
      </c>
      <c r="C376" s="84">
        <v>2</v>
      </c>
      <c r="D376" s="122">
        <v>0.0010140115842427648</v>
      </c>
      <c r="E376" s="122">
        <v>1.3578290118636065</v>
      </c>
      <c r="F376" s="84" t="s">
        <v>4005</v>
      </c>
      <c r="G376" s="84" t="b">
        <v>0</v>
      </c>
      <c r="H376" s="84" t="b">
        <v>0</v>
      </c>
      <c r="I376" s="84" t="b">
        <v>0</v>
      </c>
      <c r="J376" s="84" t="b">
        <v>0</v>
      </c>
      <c r="K376" s="84" t="b">
        <v>0</v>
      </c>
      <c r="L376" s="84" t="b">
        <v>0</v>
      </c>
    </row>
    <row r="377" spans="1:12" ht="15">
      <c r="A377" s="84" t="s">
        <v>3696</v>
      </c>
      <c r="B377" s="84" t="s">
        <v>3615</v>
      </c>
      <c r="C377" s="84">
        <v>2</v>
      </c>
      <c r="D377" s="122">
        <v>0.0010140115842427648</v>
      </c>
      <c r="E377" s="122">
        <v>1.813760967513331</v>
      </c>
      <c r="F377" s="84" t="s">
        <v>4005</v>
      </c>
      <c r="G377" s="84" t="b">
        <v>0</v>
      </c>
      <c r="H377" s="84" t="b">
        <v>1</v>
      </c>
      <c r="I377" s="84" t="b">
        <v>0</v>
      </c>
      <c r="J377" s="84" t="b">
        <v>0</v>
      </c>
      <c r="K377" s="84" t="b">
        <v>0</v>
      </c>
      <c r="L377" s="84" t="b">
        <v>0</v>
      </c>
    </row>
    <row r="378" spans="1:12" ht="15">
      <c r="A378" s="84" t="s">
        <v>3615</v>
      </c>
      <c r="B378" s="84" t="s">
        <v>3131</v>
      </c>
      <c r="C378" s="84">
        <v>2</v>
      </c>
      <c r="D378" s="122">
        <v>0.0010140115842427648</v>
      </c>
      <c r="E378" s="122">
        <v>1.1447541865547555</v>
      </c>
      <c r="F378" s="84" t="s">
        <v>4005</v>
      </c>
      <c r="G378" s="84" t="b">
        <v>0</v>
      </c>
      <c r="H378" s="84" t="b">
        <v>0</v>
      </c>
      <c r="I378" s="84" t="b">
        <v>0</v>
      </c>
      <c r="J378" s="84" t="b">
        <v>0</v>
      </c>
      <c r="K378" s="84" t="b">
        <v>0</v>
      </c>
      <c r="L378" s="84" t="b">
        <v>0</v>
      </c>
    </row>
    <row r="379" spans="1:12" ht="15">
      <c r="A379" s="84" t="s">
        <v>3714</v>
      </c>
      <c r="B379" s="84" t="s">
        <v>3692</v>
      </c>
      <c r="C379" s="84">
        <v>2</v>
      </c>
      <c r="D379" s="122">
        <v>0.001148580200990186</v>
      </c>
      <c r="E379" s="122">
        <v>2.4370102579112314</v>
      </c>
      <c r="F379" s="84" t="s">
        <v>4005</v>
      </c>
      <c r="G379" s="84" t="b">
        <v>0</v>
      </c>
      <c r="H379" s="84" t="b">
        <v>0</v>
      </c>
      <c r="I379" s="84" t="b">
        <v>0</v>
      </c>
      <c r="J379" s="84" t="b">
        <v>0</v>
      </c>
      <c r="K379" s="84" t="b">
        <v>0</v>
      </c>
      <c r="L379" s="84" t="b">
        <v>0</v>
      </c>
    </row>
    <row r="380" spans="1:12" ht="15">
      <c r="A380" s="84" t="s">
        <v>3692</v>
      </c>
      <c r="B380" s="84" t="s">
        <v>3148</v>
      </c>
      <c r="C380" s="84">
        <v>2</v>
      </c>
      <c r="D380" s="122">
        <v>0.001148580200990186</v>
      </c>
      <c r="E380" s="122">
        <v>1.834950266583269</v>
      </c>
      <c r="F380" s="84" t="s">
        <v>4005</v>
      </c>
      <c r="G380" s="84" t="b">
        <v>0</v>
      </c>
      <c r="H380" s="84" t="b">
        <v>0</v>
      </c>
      <c r="I380" s="84" t="b">
        <v>0</v>
      </c>
      <c r="J380" s="84" t="b">
        <v>0</v>
      </c>
      <c r="K380" s="84" t="b">
        <v>0</v>
      </c>
      <c r="L380" s="84" t="b">
        <v>0</v>
      </c>
    </row>
    <row r="381" spans="1:12" ht="15">
      <c r="A381" s="84" t="s">
        <v>228</v>
      </c>
      <c r="B381" s="84" t="s">
        <v>333</v>
      </c>
      <c r="C381" s="84">
        <v>2</v>
      </c>
      <c r="D381" s="122">
        <v>0.0010140115842427648</v>
      </c>
      <c r="E381" s="122">
        <v>2.6131015169669127</v>
      </c>
      <c r="F381" s="84" t="s">
        <v>4005</v>
      </c>
      <c r="G381" s="84" t="b">
        <v>0</v>
      </c>
      <c r="H381" s="84" t="b">
        <v>0</v>
      </c>
      <c r="I381" s="84" t="b">
        <v>0</v>
      </c>
      <c r="J381" s="84" t="b">
        <v>0</v>
      </c>
      <c r="K381" s="84" t="b">
        <v>0</v>
      </c>
      <c r="L381" s="84" t="b">
        <v>0</v>
      </c>
    </row>
    <row r="382" spans="1:12" ht="15">
      <c r="A382" s="84" t="s">
        <v>375</v>
      </c>
      <c r="B382" s="84" t="s">
        <v>3750</v>
      </c>
      <c r="C382" s="84">
        <v>2</v>
      </c>
      <c r="D382" s="122">
        <v>0.0010140115842427648</v>
      </c>
      <c r="E382" s="122">
        <v>2.6131015169669127</v>
      </c>
      <c r="F382" s="84" t="s">
        <v>4005</v>
      </c>
      <c r="G382" s="84" t="b">
        <v>0</v>
      </c>
      <c r="H382" s="84" t="b">
        <v>0</v>
      </c>
      <c r="I382" s="84" t="b">
        <v>0</v>
      </c>
      <c r="J382" s="84" t="b">
        <v>0</v>
      </c>
      <c r="K382" s="84" t="b">
        <v>0</v>
      </c>
      <c r="L382" s="84" t="b">
        <v>0</v>
      </c>
    </row>
    <row r="383" spans="1:12" ht="15">
      <c r="A383" s="84" t="s">
        <v>3750</v>
      </c>
      <c r="B383" s="84" t="s">
        <v>3712</v>
      </c>
      <c r="C383" s="84">
        <v>2</v>
      </c>
      <c r="D383" s="122">
        <v>0.0010140115842427648</v>
      </c>
      <c r="E383" s="122">
        <v>2.6131015169669127</v>
      </c>
      <c r="F383" s="84" t="s">
        <v>4005</v>
      </c>
      <c r="G383" s="84" t="b">
        <v>0</v>
      </c>
      <c r="H383" s="84" t="b">
        <v>0</v>
      </c>
      <c r="I383" s="84" t="b">
        <v>0</v>
      </c>
      <c r="J383" s="84" t="b">
        <v>0</v>
      </c>
      <c r="K383" s="84" t="b">
        <v>0</v>
      </c>
      <c r="L383" s="84" t="b">
        <v>0</v>
      </c>
    </row>
    <row r="384" spans="1:12" ht="15">
      <c r="A384" s="84" t="s">
        <v>3712</v>
      </c>
      <c r="B384" s="84" t="s">
        <v>3808</v>
      </c>
      <c r="C384" s="84">
        <v>2</v>
      </c>
      <c r="D384" s="122">
        <v>0.0010140115842427648</v>
      </c>
      <c r="E384" s="122">
        <v>2.7380402535752126</v>
      </c>
      <c r="F384" s="84" t="s">
        <v>4005</v>
      </c>
      <c r="G384" s="84" t="b">
        <v>0</v>
      </c>
      <c r="H384" s="84" t="b">
        <v>0</v>
      </c>
      <c r="I384" s="84" t="b">
        <v>0</v>
      </c>
      <c r="J384" s="84" t="b">
        <v>0</v>
      </c>
      <c r="K384" s="84" t="b">
        <v>0</v>
      </c>
      <c r="L384" s="84" t="b">
        <v>0</v>
      </c>
    </row>
    <row r="385" spans="1:12" ht="15">
      <c r="A385" s="84" t="s">
        <v>3685</v>
      </c>
      <c r="B385" s="84" t="s">
        <v>3679</v>
      </c>
      <c r="C385" s="84">
        <v>2</v>
      </c>
      <c r="D385" s="122">
        <v>0.0010140115842427648</v>
      </c>
      <c r="E385" s="122">
        <v>2.290882222232993</v>
      </c>
      <c r="F385" s="84" t="s">
        <v>4005</v>
      </c>
      <c r="G385" s="84" t="b">
        <v>0</v>
      </c>
      <c r="H385" s="84" t="b">
        <v>0</v>
      </c>
      <c r="I385" s="84" t="b">
        <v>0</v>
      </c>
      <c r="J385" s="84" t="b">
        <v>0</v>
      </c>
      <c r="K385" s="84" t="b">
        <v>0</v>
      </c>
      <c r="L385" s="84" t="b">
        <v>0</v>
      </c>
    </row>
    <row r="386" spans="1:12" ht="15">
      <c r="A386" s="84" t="s">
        <v>3923</v>
      </c>
      <c r="B386" s="84" t="s">
        <v>3060</v>
      </c>
      <c r="C386" s="84">
        <v>2</v>
      </c>
      <c r="D386" s="122">
        <v>0.0010140115842427648</v>
      </c>
      <c r="E386" s="122">
        <v>2.834950266583269</v>
      </c>
      <c r="F386" s="84" t="s">
        <v>4005</v>
      </c>
      <c r="G386" s="84" t="b">
        <v>0</v>
      </c>
      <c r="H386" s="84" t="b">
        <v>0</v>
      </c>
      <c r="I386" s="84" t="b">
        <v>0</v>
      </c>
      <c r="J386" s="84" t="b">
        <v>0</v>
      </c>
      <c r="K386" s="84" t="b">
        <v>0</v>
      </c>
      <c r="L386" s="84" t="b">
        <v>0</v>
      </c>
    </row>
    <row r="387" spans="1:12" ht="15">
      <c r="A387" s="84" t="s">
        <v>3060</v>
      </c>
      <c r="B387" s="84" t="s">
        <v>3924</v>
      </c>
      <c r="C387" s="84">
        <v>2</v>
      </c>
      <c r="D387" s="122">
        <v>0.0010140115842427648</v>
      </c>
      <c r="E387" s="122">
        <v>2.834950266583269</v>
      </c>
      <c r="F387" s="84" t="s">
        <v>4005</v>
      </c>
      <c r="G387" s="84" t="b">
        <v>0</v>
      </c>
      <c r="H387" s="84" t="b">
        <v>0</v>
      </c>
      <c r="I387" s="84" t="b">
        <v>0</v>
      </c>
      <c r="J387" s="84" t="b">
        <v>0</v>
      </c>
      <c r="K387" s="84" t="b">
        <v>0</v>
      </c>
      <c r="L387" s="84" t="b">
        <v>0</v>
      </c>
    </row>
    <row r="388" spans="1:12" ht="15">
      <c r="A388" s="84" t="s">
        <v>354</v>
      </c>
      <c r="B388" s="84" t="s">
        <v>3925</v>
      </c>
      <c r="C388" s="84">
        <v>2</v>
      </c>
      <c r="D388" s="122">
        <v>0.0010140115842427648</v>
      </c>
      <c r="E388" s="122">
        <v>1.3208454456104366</v>
      </c>
      <c r="F388" s="84" t="s">
        <v>4005</v>
      </c>
      <c r="G388" s="84" t="b">
        <v>0</v>
      </c>
      <c r="H388" s="84" t="b">
        <v>0</v>
      </c>
      <c r="I388" s="84" t="b">
        <v>0</v>
      </c>
      <c r="J388" s="84" t="b">
        <v>0</v>
      </c>
      <c r="K388" s="84" t="b">
        <v>0</v>
      </c>
      <c r="L388" s="84" t="b">
        <v>0</v>
      </c>
    </row>
    <row r="389" spans="1:12" ht="15">
      <c r="A389" s="84" t="s">
        <v>3648</v>
      </c>
      <c r="B389" s="84" t="s">
        <v>3926</v>
      </c>
      <c r="C389" s="84">
        <v>2</v>
      </c>
      <c r="D389" s="122">
        <v>0.0010140115842427648</v>
      </c>
      <c r="E389" s="122">
        <v>2.6131015169669127</v>
      </c>
      <c r="F389" s="84" t="s">
        <v>4005</v>
      </c>
      <c r="G389" s="84" t="b">
        <v>0</v>
      </c>
      <c r="H389" s="84" t="b">
        <v>0</v>
      </c>
      <c r="I389" s="84" t="b">
        <v>0</v>
      </c>
      <c r="J389" s="84" t="b">
        <v>0</v>
      </c>
      <c r="K389" s="84" t="b">
        <v>0</v>
      </c>
      <c r="L389" s="84" t="b">
        <v>0</v>
      </c>
    </row>
    <row r="390" spans="1:12" ht="15">
      <c r="A390" s="84" t="s">
        <v>337</v>
      </c>
      <c r="B390" s="84" t="s">
        <v>354</v>
      </c>
      <c r="C390" s="84">
        <v>2</v>
      </c>
      <c r="D390" s="122">
        <v>0.0010140115842427648</v>
      </c>
      <c r="E390" s="122">
        <v>1.8727388274726688</v>
      </c>
      <c r="F390" s="84" t="s">
        <v>4005</v>
      </c>
      <c r="G390" s="84" t="b">
        <v>0</v>
      </c>
      <c r="H390" s="84" t="b">
        <v>0</v>
      </c>
      <c r="I390" s="84" t="b">
        <v>0</v>
      </c>
      <c r="J390" s="84" t="b">
        <v>0</v>
      </c>
      <c r="K390" s="84" t="b">
        <v>0</v>
      </c>
      <c r="L390" s="84" t="b">
        <v>0</v>
      </c>
    </row>
    <row r="391" spans="1:12" ht="15">
      <c r="A391" s="84" t="s">
        <v>234</v>
      </c>
      <c r="B391" s="84" t="s">
        <v>354</v>
      </c>
      <c r="C391" s="84">
        <v>2</v>
      </c>
      <c r="D391" s="122">
        <v>0.0010140115842427648</v>
      </c>
      <c r="E391" s="122">
        <v>1.8727388274726688</v>
      </c>
      <c r="F391" s="84" t="s">
        <v>4005</v>
      </c>
      <c r="G391" s="84" t="b">
        <v>0</v>
      </c>
      <c r="H391" s="84" t="b">
        <v>0</v>
      </c>
      <c r="I391" s="84" t="b">
        <v>0</v>
      </c>
      <c r="J391" s="84" t="b">
        <v>0</v>
      </c>
      <c r="K391" s="84" t="b">
        <v>0</v>
      </c>
      <c r="L391" s="84" t="b">
        <v>0</v>
      </c>
    </row>
    <row r="392" spans="1:12" ht="15">
      <c r="A392" s="84" t="s">
        <v>3757</v>
      </c>
      <c r="B392" s="84" t="s">
        <v>3927</v>
      </c>
      <c r="C392" s="84">
        <v>2</v>
      </c>
      <c r="D392" s="122">
        <v>0.0010140115842427648</v>
      </c>
      <c r="E392" s="122">
        <v>3.0110415256389502</v>
      </c>
      <c r="F392" s="84" t="s">
        <v>4005</v>
      </c>
      <c r="G392" s="84" t="b">
        <v>0</v>
      </c>
      <c r="H392" s="84" t="b">
        <v>0</v>
      </c>
      <c r="I392" s="84" t="b">
        <v>0</v>
      </c>
      <c r="J392" s="84" t="b">
        <v>0</v>
      </c>
      <c r="K392" s="84" t="b">
        <v>0</v>
      </c>
      <c r="L392" s="84" t="b">
        <v>0</v>
      </c>
    </row>
    <row r="393" spans="1:12" ht="15">
      <c r="A393" s="84" t="s">
        <v>354</v>
      </c>
      <c r="B393" s="84" t="s">
        <v>3698</v>
      </c>
      <c r="C393" s="84">
        <v>2</v>
      </c>
      <c r="D393" s="122">
        <v>0.0010140115842427648</v>
      </c>
      <c r="E393" s="122">
        <v>0.8437241908907741</v>
      </c>
      <c r="F393" s="84" t="s">
        <v>4005</v>
      </c>
      <c r="G393" s="84" t="b">
        <v>0</v>
      </c>
      <c r="H393" s="84" t="b">
        <v>0</v>
      </c>
      <c r="I393" s="84" t="b">
        <v>0</v>
      </c>
      <c r="J393" s="84" t="b">
        <v>0</v>
      </c>
      <c r="K393" s="84" t="b">
        <v>0</v>
      </c>
      <c r="L393" s="84" t="b">
        <v>0</v>
      </c>
    </row>
    <row r="394" spans="1:12" ht="15">
      <c r="A394" s="84" t="s">
        <v>3698</v>
      </c>
      <c r="B394" s="84" t="s">
        <v>3715</v>
      </c>
      <c r="C394" s="84">
        <v>2</v>
      </c>
      <c r="D394" s="122">
        <v>0.0010140115842427648</v>
      </c>
      <c r="E394" s="122">
        <v>2.5339202709192876</v>
      </c>
      <c r="F394" s="84" t="s">
        <v>4005</v>
      </c>
      <c r="G394" s="84" t="b">
        <v>0</v>
      </c>
      <c r="H394" s="84" t="b">
        <v>0</v>
      </c>
      <c r="I394" s="84" t="b">
        <v>0</v>
      </c>
      <c r="J394" s="84" t="b">
        <v>1</v>
      </c>
      <c r="K394" s="84" t="b">
        <v>0</v>
      </c>
      <c r="L394" s="84" t="b">
        <v>0</v>
      </c>
    </row>
    <row r="395" spans="1:12" ht="15">
      <c r="A395" s="84" t="s">
        <v>3715</v>
      </c>
      <c r="B395" s="84" t="s">
        <v>3139</v>
      </c>
      <c r="C395" s="84">
        <v>2</v>
      </c>
      <c r="D395" s="122">
        <v>0.0010140115842427648</v>
      </c>
      <c r="E395" s="122">
        <v>2.1012181559880383</v>
      </c>
      <c r="F395" s="84" t="s">
        <v>4005</v>
      </c>
      <c r="G395" s="84" t="b">
        <v>1</v>
      </c>
      <c r="H395" s="84" t="b">
        <v>0</v>
      </c>
      <c r="I395" s="84" t="b">
        <v>0</v>
      </c>
      <c r="J395" s="84" t="b">
        <v>0</v>
      </c>
      <c r="K395" s="84" t="b">
        <v>0</v>
      </c>
      <c r="L395" s="84" t="b">
        <v>0</v>
      </c>
    </row>
    <row r="396" spans="1:12" ht="15">
      <c r="A396" s="84" t="s">
        <v>3139</v>
      </c>
      <c r="B396" s="84" t="s">
        <v>3116</v>
      </c>
      <c r="C396" s="84">
        <v>2</v>
      </c>
      <c r="D396" s="122">
        <v>0.0010140115842427648</v>
      </c>
      <c r="E396" s="122">
        <v>0.4254398143139533</v>
      </c>
      <c r="F396" s="84" t="s">
        <v>4005</v>
      </c>
      <c r="G396" s="84" t="b">
        <v>0</v>
      </c>
      <c r="H396" s="84" t="b">
        <v>0</v>
      </c>
      <c r="I396" s="84" t="b">
        <v>0</v>
      </c>
      <c r="J396" s="84" t="b">
        <v>0</v>
      </c>
      <c r="K396" s="84" t="b">
        <v>0</v>
      </c>
      <c r="L396" s="84" t="b">
        <v>0</v>
      </c>
    </row>
    <row r="397" spans="1:12" ht="15">
      <c r="A397" s="84" t="s">
        <v>3149</v>
      </c>
      <c r="B397" s="84" t="s">
        <v>3677</v>
      </c>
      <c r="C397" s="84">
        <v>2</v>
      </c>
      <c r="D397" s="122">
        <v>0.0010140115842427648</v>
      </c>
      <c r="E397" s="122">
        <v>1.8929422135609557</v>
      </c>
      <c r="F397" s="84" t="s">
        <v>4005</v>
      </c>
      <c r="G397" s="84" t="b">
        <v>0</v>
      </c>
      <c r="H397" s="84" t="b">
        <v>0</v>
      </c>
      <c r="I397" s="84" t="b">
        <v>0</v>
      </c>
      <c r="J397" s="84" t="b">
        <v>0</v>
      </c>
      <c r="K397" s="84" t="b">
        <v>0</v>
      </c>
      <c r="L397" s="84" t="b">
        <v>0</v>
      </c>
    </row>
    <row r="398" spans="1:12" ht="15">
      <c r="A398" s="84" t="s">
        <v>3677</v>
      </c>
      <c r="B398" s="84" t="s">
        <v>3611</v>
      </c>
      <c r="C398" s="84">
        <v>2</v>
      </c>
      <c r="D398" s="122">
        <v>0.0010140115842427648</v>
      </c>
      <c r="E398" s="122">
        <v>1.563883494296731</v>
      </c>
      <c r="F398" s="84" t="s">
        <v>4005</v>
      </c>
      <c r="G398" s="84" t="b">
        <v>0</v>
      </c>
      <c r="H398" s="84" t="b">
        <v>0</v>
      </c>
      <c r="I398" s="84" t="b">
        <v>0</v>
      </c>
      <c r="J398" s="84" t="b">
        <v>0</v>
      </c>
      <c r="K398" s="84" t="b">
        <v>0</v>
      </c>
      <c r="L398" s="84" t="b">
        <v>0</v>
      </c>
    </row>
    <row r="399" spans="1:12" ht="15">
      <c r="A399" s="84" t="s">
        <v>3611</v>
      </c>
      <c r="B399" s="84" t="s">
        <v>3611</v>
      </c>
      <c r="C399" s="84">
        <v>2</v>
      </c>
      <c r="D399" s="122">
        <v>0.0010140115842427648</v>
      </c>
      <c r="E399" s="122">
        <v>0.9038315559910819</v>
      </c>
      <c r="F399" s="84" t="s">
        <v>4005</v>
      </c>
      <c r="G399" s="84" t="b">
        <v>0</v>
      </c>
      <c r="H399" s="84" t="b">
        <v>0</v>
      </c>
      <c r="I399" s="84" t="b">
        <v>0</v>
      </c>
      <c r="J399" s="84" t="b">
        <v>0</v>
      </c>
      <c r="K399" s="84" t="b">
        <v>0</v>
      </c>
      <c r="L399" s="84" t="b">
        <v>0</v>
      </c>
    </row>
    <row r="400" spans="1:12" ht="15">
      <c r="A400" s="84" t="s">
        <v>3611</v>
      </c>
      <c r="B400" s="84" t="s">
        <v>3116</v>
      </c>
      <c r="C400" s="84">
        <v>2</v>
      </c>
      <c r="D400" s="122">
        <v>0.0010140115842427648</v>
      </c>
      <c r="E400" s="122">
        <v>0.03423318830088398</v>
      </c>
      <c r="F400" s="84" t="s">
        <v>4005</v>
      </c>
      <c r="G400" s="84" t="b">
        <v>0</v>
      </c>
      <c r="H400" s="84" t="b">
        <v>0</v>
      </c>
      <c r="I400" s="84" t="b">
        <v>0</v>
      </c>
      <c r="J400" s="84" t="b">
        <v>0</v>
      </c>
      <c r="K400" s="84" t="b">
        <v>0</v>
      </c>
      <c r="L400" s="84" t="b">
        <v>0</v>
      </c>
    </row>
    <row r="401" spans="1:12" ht="15">
      <c r="A401" s="84" t="s">
        <v>3099</v>
      </c>
      <c r="B401" s="84" t="s">
        <v>3928</v>
      </c>
      <c r="C401" s="84">
        <v>2</v>
      </c>
      <c r="D401" s="122">
        <v>0.0010140115842427648</v>
      </c>
      <c r="E401" s="122">
        <v>1.3530301289818378</v>
      </c>
      <c r="F401" s="84" t="s">
        <v>4005</v>
      </c>
      <c r="G401" s="84" t="b">
        <v>0</v>
      </c>
      <c r="H401" s="84" t="b">
        <v>0</v>
      </c>
      <c r="I401" s="84" t="b">
        <v>0</v>
      </c>
      <c r="J401" s="84" t="b">
        <v>0</v>
      </c>
      <c r="K401" s="84" t="b">
        <v>0</v>
      </c>
      <c r="L401" s="84" t="b">
        <v>0</v>
      </c>
    </row>
    <row r="402" spans="1:12" ht="15">
      <c r="A402" s="84" t="s">
        <v>3928</v>
      </c>
      <c r="B402" s="84" t="s">
        <v>3135</v>
      </c>
      <c r="C402" s="84">
        <v>2</v>
      </c>
      <c r="D402" s="122">
        <v>0.0010140115842427648</v>
      </c>
      <c r="E402" s="122">
        <v>2.4089815343109877</v>
      </c>
      <c r="F402" s="84" t="s">
        <v>4005</v>
      </c>
      <c r="G402" s="84" t="b">
        <v>0</v>
      </c>
      <c r="H402" s="84" t="b">
        <v>0</v>
      </c>
      <c r="I402" s="84" t="b">
        <v>0</v>
      </c>
      <c r="J402" s="84" t="b">
        <v>0</v>
      </c>
      <c r="K402" s="84" t="b">
        <v>0</v>
      </c>
      <c r="L402" s="84" t="b">
        <v>0</v>
      </c>
    </row>
    <row r="403" spans="1:12" ht="15">
      <c r="A403" s="84" t="s">
        <v>3135</v>
      </c>
      <c r="B403" s="84" t="s">
        <v>3760</v>
      </c>
      <c r="C403" s="84">
        <v>2</v>
      </c>
      <c r="D403" s="122">
        <v>0.0010140115842427648</v>
      </c>
      <c r="E403" s="122">
        <v>2.1079515386470065</v>
      </c>
      <c r="F403" s="84" t="s">
        <v>4005</v>
      </c>
      <c r="G403" s="84" t="b">
        <v>0</v>
      </c>
      <c r="H403" s="84" t="b">
        <v>0</v>
      </c>
      <c r="I403" s="84" t="b">
        <v>0</v>
      </c>
      <c r="J403" s="84" t="b">
        <v>0</v>
      </c>
      <c r="K403" s="84" t="b">
        <v>0</v>
      </c>
      <c r="L403" s="84" t="b">
        <v>0</v>
      </c>
    </row>
    <row r="404" spans="1:12" ht="15">
      <c r="A404" s="84" t="s">
        <v>3760</v>
      </c>
      <c r="B404" s="84" t="s">
        <v>3152</v>
      </c>
      <c r="C404" s="84">
        <v>2</v>
      </c>
      <c r="D404" s="122">
        <v>0.0010140115842427648</v>
      </c>
      <c r="E404" s="122">
        <v>2.2328902752553064</v>
      </c>
      <c r="F404" s="84" t="s">
        <v>4005</v>
      </c>
      <c r="G404" s="84" t="b">
        <v>0</v>
      </c>
      <c r="H404" s="84" t="b">
        <v>0</v>
      </c>
      <c r="I404" s="84" t="b">
        <v>0</v>
      </c>
      <c r="J404" s="84" t="b">
        <v>0</v>
      </c>
      <c r="K404" s="84" t="b">
        <v>0</v>
      </c>
      <c r="L404" s="84" t="b">
        <v>0</v>
      </c>
    </row>
    <row r="405" spans="1:12" ht="15">
      <c r="A405" s="84" t="s">
        <v>3088</v>
      </c>
      <c r="B405" s="84" t="s">
        <v>3761</v>
      </c>
      <c r="C405" s="84">
        <v>2</v>
      </c>
      <c r="D405" s="122">
        <v>0.0010140115842427648</v>
      </c>
      <c r="E405" s="122">
        <v>0.930054478728063</v>
      </c>
      <c r="F405" s="84" t="s">
        <v>4005</v>
      </c>
      <c r="G405" s="84" t="b">
        <v>0</v>
      </c>
      <c r="H405" s="84" t="b">
        <v>0</v>
      </c>
      <c r="I405" s="84" t="b">
        <v>0</v>
      </c>
      <c r="J405" s="84" t="b">
        <v>0</v>
      </c>
      <c r="K405" s="84" t="b">
        <v>0</v>
      </c>
      <c r="L405" s="84" t="b">
        <v>0</v>
      </c>
    </row>
    <row r="406" spans="1:12" ht="15">
      <c r="A406" s="84" t="s">
        <v>354</v>
      </c>
      <c r="B406" s="84" t="s">
        <v>3737</v>
      </c>
      <c r="C406" s="84">
        <v>2</v>
      </c>
      <c r="D406" s="122">
        <v>0.0010140115842427648</v>
      </c>
      <c r="E406" s="122">
        <v>1.1447541865547552</v>
      </c>
      <c r="F406" s="84" t="s">
        <v>4005</v>
      </c>
      <c r="G406" s="84" t="b">
        <v>0</v>
      </c>
      <c r="H406" s="84" t="b">
        <v>0</v>
      </c>
      <c r="I406" s="84" t="b">
        <v>0</v>
      </c>
      <c r="J406" s="84" t="b">
        <v>0</v>
      </c>
      <c r="K406" s="84" t="b">
        <v>0</v>
      </c>
      <c r="L406" s="84" t="b">
        <v>0</v>
      </c>
    </row>
    <row r="407" spans="1:12" ht="15">
      <c r="A407" s="84" t="s">
        <v>3929</v>
      </c>
      <c r="B407" s="84" t="s">
        <v>3930</v>
      </c>
      <c r="C407" s="84">
        <v>2</v>
      </c>
      <c r="D407" s="122">
        <v>0.0010140115842427648</v>
      </c>
      <c r="E407" s="122">
        <v>3.3120715213029315</v>
      </c>
      <c r="F407" s="84" t="s">
        <v>4005</v>
      </c>
      <c r="G407" s="84" t="b">
        <v>0</v>
      </c>
      <c r="H407" s="84" t="b">
        <v>0</v>
      </c>
      <c r="I407" s="84" t="b">
        <v>0</v>
      </c>
      <c r="J407" s="84" t="b">
        <v>0</v>
      </c>
      <c r="K407" s="84" t="b">
        <v>0</v>
      </c>
      <c r="L407" s="84" t="b">
        <v>0</v>
      </c>
    </row>
    <row r="408" spans="1:12" ht="15">
      <c r="A408" s="84" t="s">
        <v>3825</v>
      </c>
      <c r="B408" s="84" t="s">
        <v>3116</v>
      </c>
      <c r="C408" s="84">
        <v>2</v>
      </c>
      <c r="D408" s="122">
        <v>0.0010140115842427648</v>
      </c>
      <c r="E408" s="122">
        <v>1.0622619119011276</v>
      </c>
      <c r="F408" s="84" t="s">
        <v>4005</v>
      </c>
      <c r="G408" s="84" t="b">
        <v>0</v>
      </c>
      <c r="H408" s="84" t="b">
        <v>0</v>
      </c>
      <c r="I408" s="84" t="b">
        <v>0</v>
      </c>
      <c r="J408" s="84" t="b">
        <v>0</v>
      </c>
      <c r="K408" s="84" t="b">
        <v>0</v>
      </c>
      <c r="L408" s="84" t="b">
        <v>0</v>
      </c>
    </row>
    <row r="409" spans="1:12" ht="15">
      <c r="A409" s="84" t="s">
        <v>3762</v>
      </c>
      <c r="B409" s="84" t="s">
        <v>3121</v>
      </c>
      <c r="C409" s="84">
        <v>2</v>
      </c>
      <c r="D409" s="122">
        <v>0.0010140115842427648</v>
      </c>
      <c r="E409" s="122">
        <v>1.699287664583196</v>
      </c>
      <c r="F409" s="84" t="s">
        <v>4005</v>
      </c>
      <c r="G409" s="84" t="b">
        <v>0</v>
      </c>
      <c r="H409" s="84" t="b">
        <v>0</v>
      </c>
      <c r="I409" s="84" t="b">
        <v>0</v>
      </c>
      <c r="J409" s="84" t="b">
        <v>0</v>
      </c>
      <c r="K409" s="84" t="b">
        <v>0</v>
      </c>
      <c r="L409" s="84" t="b">
        <v>0</v>
      </c>
    </row>
    <row r="410" spans="1:12" ht="15">
      <c r="A410" s="84" t="s">
        <v>3151</v>
      </c>
      <c r="B410" s="84" t="s">
        <v>3765</v>
      </c>
      <c r="C410" s="84">
        <v>2</v>
      </c>
      <c r="D410" s="122">
        <v>0.0010140115842427648</v>
      </c>
      <c r="E410" s="122">
        <v>2.0567990161996255</v>
      </c>
      <c r="F410" s="84" t="s">
        <v>4005</v>
      </c>
      <c r="G410" s="84" t="b">
        <v>0</v>
      </c>
      <c r="H410" s="84" t="b">
        <v>0</v>
      </c>
      <c r="I410" s="84" t="b">
        <v>0</v>
      </c>
      <c r="J410" s="84" t="b">
        <v>0</v>
      </c>
      <c r="K410" s="84" t="b">
        <v>0</v>
      </c>
      <c r="L410" s="84" t="b">
        <v>0</v>
      </c>
    </row>
    <row r="411" spans="1:12" ht="15">
      <c r="A411" s="84" t="s">
        <v>3765</v>
      </c>
      <c r="B411" s="84" t="s">
        <v>3826</v>
      </c>
      <c r="C411" s="84">
        <v>2</v>
      </c>
      <c r="D411" s="122">
        <v>0.0010140115842427648</v>
      </c>
      <c r="E411" s="122">
        <v>2.834950266583269</v>
      </c>
      <c r="F411" s="84" t="s">
        <v>4005</v>
      </c>
      <c r="G411" s="84" t="b">
        <v>0</v>
      </c>
      <c r="H411" s="84" t="b">
        <v>0</v>
      </c>
      <c r="I411" s="84" t="b">
        <v>0</v>
      </c>
      <c r="J411" s="84" t="b">
        <v>0</v>
      </c>
      <c r="K411" s="84" t="b">
        <v>0</v>
      </c>
      <c r="L411" s="84" t="b">
        <v>0</v>
      </c>
    </row>
    <row r="412" spans="1:12" ht="15">
      <c r="A412" s="84" t="s">
        <v>3122</v>
      </c>
      <c r="B412" s="84" t="s">
        <v>3688</v>
      </c>
      <c r="C412" s="84">
        <v>2</v>
      </c>
      <c r="D412" s="122">
        <v>0.0010140115842427648</v>
      </c>
      <c r="E412" s="122">
        <v>1.4117043926464612</v>
      </c>
      <c r="F412" s="84" t="s">
        <v>4005</v>
      </c>
      <c r="G412" s="84" t="b">
        <v>0</v>
      </c>
      <c r="H412" s="84" t="b">
        <v>0</v>
      </c>
      <c r="I412" s="84" t="b">
        <v>0</v>
      </c>
      <c r="J412" s="84" t="b">
        <v>0</v>
      </c>
      <c r="K412" s="84" t="b">
        <v>0</v>
      </c>
      <c r="L412" s="84" t="b">
        <v>0</v>
      </c>
    </row>
    <row r="413" spans="1:12" ht="15">
      <c r="A413" s="84" t="s">
        <v>3669</v>
      </c>
      <c r="B413" s="84" t="s">
        <v>3121</v>
      </c>
      <c r="C413" s="84">
        <v>2</v>
      </c>
      <c r="D413" s="122">
        <v>0.0010140115842427648</v>
      </c>
      <c r="E413" s="122">
        <v>1.4562496158969014</v>
      </c>
      <c r="F413" s="84" t="s">
        <v>4005</v>
      </c>
      <c r="G413" s="84" t="b">
        <v>0</v>
      </c>
      <c r="H413" s="84" t="b">
        <v>0</v>
      </c>
      <c r="I413" s="84" t="b">
        <v>0</v>
      </c>
      <c r="J413" s="84" t="b">
        <v>0</v>
      </c>
      <c r="K413" s="84" t="b">
        <v>0</v>
      </c>
      <c r="L413" s="84" t="b">
        <v>0</v>
      </c>
    </row>
    <row r="414" spans="1:12" ht="15">
      <c r="A414" s="84" t="s">
        <v>3159</v>
      </c>
      <c r="B414" s="84" t="s">
        <v>3160</v>
      </c>
      <c r="C414" s="84">
        <v>2</v>
      </c>
      <c r="D414" s="122">
        <v>0.0010140115842427648</v>
      </c>
      <c r="E414" s="122">
        <v>2.26091899885555</v>
      </c>
      <c r="F414" s="84" t="s">
        <v>4005</v>
      </c>
      <c r="G414" s="84" t="b">
        <v>0</v>
      </c>
      <c r="H414" s="84" t="b">
        <v>0</v>
      </c>
      <c r="I414" s="84" t="b">
        <v>0</v>
      </c>
      <c r="J414" s="84" t="b">
        <v>0</v>
      </c>
      <c r="K414" s="84" t="b">
        <v>0</v>
      </c>
      <c r="L414" s="84" t="b">
        <v>0</v>
      </c>
    </row>
    <row r="415" spans="1:12" ht="15">
      <c r="A415" s="84" t="s">
        <v>3160</v>
      </c>
      <c r="B415" s="84" t="s">
        <v>3161</v>
      </c>
      <c r="C415" s="84">
        <v>2</v>
      </c>
      <c r="D415" s="122">
        <v>0.0010140115842427648</v>
      </c>
      <c r="E415" s="122">
        <v>2.26091899885555</v>
      </c>
      <c r="F415" s="84" t="s">
        <v>4005</v>
      </c>
      <c r="G415" s="84" t="b">
        <v>0</v>
      </c>
      <c r="H415" s="84" t="b">
        <v>0</v>
      </c>
      <c r="I415" s="84" t="b">
        <v>0</v>
      </c>
      <c r="J415" s="84" t="b">
        <v>0</v>
      </c>
      <c r="K415" s="84" t="b">
        <v>0</v>
      </c>
      <c r="L415" s="84" t="b">
        <v>0</v>
      </c>
    </row>
    <row r="416" spans="1:12" ht="15">
      <c r="A416" s="84" t="s">
        <v>3161</v>
      </c>
      <c r="B416" s="84" t="s">
        <v>3162</v>
      </c>
      <c r="C416" s="84">
        <v>2</v>
      </c>
      <c r="D416" s="122">
        <v>0.0010140115842427648</v>
      </c>
      <c r="E416" s="122">
        <v>3.13598026224725</v>
      </c>
      <c r="F416" s="84" t="s">
        <v>4005</v>
      </c>
      <c r="G416" s="84" t="b">
        <v>0</v>
      </c>
      <c r="H416" s="84" t="b">
        <v>0</v>
      </c>
      <c r="I416" s="84" t="b">
        <v>0</v>
      </c>
      <c r="J416" s="84" t="b">
        <v>0</v>
      </c>
      <c r="K416" s="84" t="b">
        <v>0</v>
      </c>
      <c r="L416" s="84" t="b">
        <v>0</v>
      </c>
    </row>
    <row r="417" spans="1:12" ht="15">
      <c r="A417" s="84" t="s">
        <v>3162</v>
      </c>
      <c r="B417" s="84" t="s">
        <v>3163</v>
      </c>
      <c r="C417" s="84">
        <v>2</v>
      </c>
      <c r="D417" s="122">
        <v>0.0010140115842427648</v>
      </c>
      <c r="E417" s="122">
        <v>3.3120715213029315</v>
      </c>
      <c r="F417" s="84" t="s">
        <v>4005</v>
      </c>
      <c r="G417" s="84" t="b">
        <v>0</v>
      </c>
      <c r="H417" s="84" t="b">
        <v>0</v>
      </c>
      <c r="I417" s="84" t="b">
        <v>0</v>
      </c>
      <c r="J417" s="84" t="b">
        <v>0</v>
      </c>
      <c r="K417" s="84" t="b">
        <v>0</v>
      </c>
      <c r="L417" s="84" t="b">
        <v>0</v>
      </c>
    </row>
    <row r="418" spans="1:12" ht="15">
      <c r="A418" s="84" t="s">
        <v>3163</v>
      </c>
      <c r="B418" s="84" t="s">
        <v>3088</v>
      </c>
      <c r="C418" s="84">
        <v>2</v>
      </c>
      <c r="D418" s="122">
        <v>0.0010140115842427648</v>
      </c>
      <c r="E418" s="122">
        <v>1.2310844743920442</v>
      </c>
      <c r="F418" s="84" t="s">
        <v>4005</v>
      </c>
      <c r="G418" s="84" t="b">
        <v>0</v>
      </c>
      <c r="H418" s="84" t="b">
        <v>0</v>
      </c>
      <c r="I418" s="84" t="b">
        <v>0</v>
      </c>
      <c r="J418" s="84" t="b">
        <v>0</v>
      </c>
      <c r="K418" s="84" t="b">
        <v>0</v>
      </c>
      <c r="L418" s="84" t="b">
        <v>0</v>
      </c>
    </row>
    <row r="419" spans="1:12" ht="15">
      <c r="A419" s="84" t="s">
        <v>3088</v>
      </c>
      <c r="B419" s="84" t="s">
        <v>3164</v>
      </c>
      <c r="C419" s="84">
        <v>2</v>
      </c>
      <c r="D419" s="122">
        <v>0.0010140115842427648</v>
      </c>
      <c r="E419" s="122">
        <v>1.2310844743920442</v>
      </c>
      <c r="F419" s="84" t="s">
        <v>4005</v>
      </c>
      <c r="G419" s="84" t="b">
        <v>0</v>
      </c>
      <c r="H419" s="84" t="b">
        <v>0</v>
      </c>
      <c r="I419" s="84" t="b">
        <v>0</v>
      </c>
      <c r="J419" s="84" t="b">
        <v>0</v>
      </c>
      <c r="K419" s="84" t="b">
        <v>0</v>
      </c>
      <c r="L419" s="84" t="b">
        <v>0</v>
      </c>
    </row>
    <row r="420" spans="1:12" ht="15">
      <c r="A420" s="84" t="s">
        <v>3164</v>
      </c>
      <c r="B420" s="84" t="s">
        <v>3165</v>
      </c>
      <c r="C420" s="84">
        <v>2</v>
      </c>
      <c r="D420" s="122">
        <v>0.0010140115842427648</v>
      </c>
      <c r="E420" s="122">
        <v>2.4370102579112314</v>
      </c>
      <c r="F420" s="84" t="s">
        <v>4005</v>
      </c>
      <c r="G420" s="84" t="b">
        <v>0</v>
      </c>
      <c r="H420" s="84" t="b">
        <v>0</v>
      </c>
      <c r="I420" s="84" t="b">
        <v>0</v>
      </c>
      <c r="J420" s="84" t="b">
        <v>0</v>
      </c>
      <c r="K420" s="84" t="b">
        <v>0</v>
      </c>
      <c r="L420" s="84" t="b">
        <v>0</v>
      </c>
    </row>
    <row r="421" spans="1:12" ht="15">
      <c r="A421" s="84" t="s">
        <v>3165</v>
      </c>
      <c r="B421" s="84" t="s">
        <v>3166</v>
      </c>
      <c r="C421" s="84">
        <v>2</v>
      </c>
      <c r="D421" s="122">
        <v>0.0010140115842427648</v>
      </c>
      <c r="E421" s="122">
        <v>2.4089815343109877</v>
      </c>
      <c r="F421" s="84" t="s">
        <v>4005</v>
      </c>
      <c r="G421" s="84" t="b">
        <v>0</v>
      </c>
      <c r="H421" s="84" t="b">
        <v>0</v>
      </c>
      <c r="I421" s="84" t="b">
        <v>0</v>
      </c>
      <c r="J421" s="84" t="b">
        <v>0</v>
      </c>
      <c r="K421" s="84" t="b">
        <v>0</v>
      </c>
      <c r="L421" s="84" t="b">
        <v>0</v>
      </c>
    </row>
    <row r="422" spans="1:12" ht="15">
      <c r="A422" s="84" t="s">
        <v>3166</v>
      </c>
      <c r="B422" s="84" t="s">
        <v>3167</v>
      </c>
      <c r="C422" s="84">
        <v>2</v>
      </c>
      <c r="D422" s="122">
        <v>0.0010140115842427648</v>
      </c>
      <c r="E422" s="122">
        <v>3.3120715213029315</v>
      </c>
      <c r="F422" s="84" t="s">
        <v>4005</v>
      </c>
      <c r="G422" s="84" t="b">
        <v>0</v>
      </c>
      <c r="H422" s="84" t="b">
        <v>0</v>
      </c>
      <c r="I422" s="84" t="b">
        <v>0</v>
      </c>
      <c r="J422" s="84" t="b">
        <v>0</v>
      </c>
      <c r="K422" s="84" t="b">
        <v>0</v>
      </c>
      <c r="L422" s="84" t="b">
        <v>0</v>
      </c>
    </row>
    <row r="423" spans="1:12" ht="15">
      <c r="A423" s="84" t="s">
        <v>3167</v>
      </c>
      <c r="B423" s="84" t="s">
        <v>3936</v>
      </c>
      <c r="C423" s="84">
        <v>2</v>
      </c>
      <c r="D423" s="122">
        <v>0.0010140115842427648</v>
      </c>
      <c r="E423" s="122">
        <v>3.3120715213029315</v>
      </c>
      <c r="F423" s="84" t="s">
        <v>4005</v>
      </c>
      <c r="G423" s="84" t="b">
        <v>0</v>
      </c>
      <c r="H423" s="84" t="b">
        <v>0</v>
      </c>
      <c r="I423" s="84" t="b">
        <v>0</v>
      </c>
      <c r="J423" s="84" t="b">
        <v>0</v>
      </c>
      <c r="K423" s="84" t="b">
        <v>0</v>
      </c>
      <c r="L423" s="84" t="b">
        <v>0</v>
      </c>
    </row>
    <row r="424" spans="1:12" ht="15">
      <c r="A424" s="84" t="s">
        <v>3936</v>
      </c>
      <c r="B424" s="84" t="s">
        <v>3795</v>
      </c>
      <c r="C424" s="84">
        <v>2</v>
      </c>
      <c r="D424" s="122">
        <v>0.0010140115842427648</v>
      </c>
      <c r="E424" s="122">
        <v>3.13598026224725</v>
      </c>
      <c r="F424" s="84" t="s">
        <v>4005</v>
      </c>
      <c r="G424" s="84" t="b">
        <v>0</v>
      </c>
      <c r="H424" s="84" t="b">
        <v>0</v>
      </c>
      <c r="I424" s="84" t="b">
        <v>0</v>
      </c>
      <c r="J424" s="84" t="b">
        <v>0</v>
      </c>
      <c r="K424" s="84" t="b">
        <v>0</v>
      </c>
      <c r="L424" s="84" t="b">
        <v>0</v>
      </c>
    </row>
    <row r="425" spans="1:12" ht="15">
      <c r="A425" s="84" t="s">
        <v>3060</v>
      </c>
      <c r="B425" s="84" t="s">
        <v>3068</v>
      </c>
      <c r="C425" s="84">
        <v>2</v>
      </c>
      <c r="D425" s="122">
        <v>0.0010140115842427648</v>
      </c>
      <c r="E425" s="122">
        <v>2.834950266583269</v>
      </c>
      <c r="F425" s="84" t="s">
        <v>4005</v>
      </c>
      <c r="G425" s="84" t="b">
        <v>0</v>
      </c>
      <c r="H425" s="84" t="b">
        <v>0</v>
      </c>
      <c r="I425" s="84" t="b">
        <v>0</v>
      </c>
      <c r="J425" s="84" t="b">
        <v>0</v>
      </c>
      <c r="K425" s="84" t="b">
        <v>0</v>
      </c>
      <c r="L425" s="84" t="b">
        <v>0</v>
      </c>
    </row>
    <row r="426" spans="1:12" ht="15">
      <c r="A426" s="84" t="s">
        <v>3620</v>
      </c>
      <c r="B426" s="84" t="s">
        <v>3707</v>
      </c>
      <c r="C426" s="84">
        <v>2</v>
      </c>
      <c r="D426" s="122">
        <v>0.0010140115842427648</v>
      </c>
      <c r="E426" s="122">
        <v>1.9847125869166011</v>
      </c>
      <c r="F426" s="84" t="s">
        <v>4005</v>
      </c>
      <c r="G426" s="84" t="b">
        <v>0</v>
      </c>
      <c r="H426" s="84" t="b">
        <v>0</v>
      </c>
      <c r="I426" s="84" t="b">
        <v>0</v>
      </c>
      <c r="J426" s="84" t="b">
        <v>0</v>
      </c>
      <c r="K426" s="84" t="b">
        <v>0</v>
      </c>
      <c r="L426" s="84" t="b">
        <v>0</v>
      </c>
    </row>
    <row r="427" spans="1:12" ht="15">
      <c r="A427" s="84" t="s">
        <v>3707</v>
      </c>
      <c r="B427" s="84" t="s">
        <v>3943</v>
      </c>
      <c r="C427" s="84">
        <v>2</v>
      </c>
      <c r="D427" s="122">
        <v>0.0010140115842427648</v>
      </c>
      <c r="E427" s="122">
        <v>2.914131512630894</v>
      </c>
      <c r="F427" s="84" t="s">
        <v>4005</v>
      </c>
      <c r="G427" s="84" t="b">
        <v>0</v>
      </c>
      <c r="H427" s="84" t="b">
        <v>0</v>
      </c>
      <c r="I427" s="84" t="b">
        <v>0</v>
      </c>
      <c r="J427" s="84" t="b">
        <v>0</v>
      </c>
      <c r="K427" s="84" t="b">
        <v>0</v>
      </c>
      <c r="L427" s="84" t="b">
        <v>0</v>
      </c>
    </row>
    <row r="428" spans="1:12" ht="15">
      <c r="A428" s="84" t="s">
        <v>3943</v>
      </c>
      <c r="B428" s="84" t="s">
        <v>3619</v>
      </c>
      <c r="C428" s="84">
        <v>2</v>
      </c>
      <c r="D428" s="122">
        <v>0.0010140115842427648</v>
      </c>
      <c r="E428" s="122">
        <v>2.3826525955886386</v>
      </c>
      <c r="F428" s="84" t="s">
        <v>4005</v>
      </c>
      <c r="G428" s="84" t="b">
        <v>0</v>
      </c>
      <c r="H428" s="84" t="b">
        <v>0</v>
      </c>
      <c r="I428" s="84" t="b">
        <v>0</v>
      </c>
      <c r="J428" s="84" t="b">
        <v>1</v>
      </c>
      <c r="K428" s="84" t="b">
        <v>0</v>
      </c>
      <c r="L428" s="84" t="b">
        <v>0</v>
      </c>
    </row>
    <row r="429" spans="1:12" ht="15">
      <c r="A429" s="84" t="s">
        <v>3619</v>
      </c>
      <c r="B429" s="84" t="s">
        <v>3716</v>
      </c>
      <c r="C429" s="84">
        <v>2</v>
      </c>
      <c r="D429" s="122">
        <v>0.0010140115842427648</v>
      </c>
      <c r="E429" s="122">
        <v>1.9847125869166011</v>
      </c>
      <c r="F429" s="84" t="s">
        <v>4005</v>
      </c>
      <c r="G429" s="84" t="b">
        <v>1</v>
      </c>
      <c r="H429" s="84" t="b">
        <v>0</v>
      </c>
      <c r="I429" s="84" t="b">
        <v>0</v>
      </c>
      <c r="J429" s="84" t="b">
        <v>0</v>
      </c>
      <c r="K429" s="84" t="b">
        <v>0</v>
      </c>
      <c r="L429" s="84" t="b">
        <v>0</v>
      </c>
    </row>
    <row r="430" spans="1:12" ht="15">
      <c r="A430" s="84" t="s">
        <v>3716</v>
      </c>
      <c r="B430" s="84" t="s">
        <v>3099</v>
      </c>
      <c r="C430" s="84">
        <v>2</v>
      </c>
      <c r="D430" s="122">
        <v>0.0010140115842427648</v>
      </c>
      <c r="E430" s="122">
        <v>0.8440936460231387</v>
      </c>
      <c r="F430" s="84" t="s">
        <v>4005</v>
      </c>
      <c r="G430" s="84" t="b">
        <v>0</v>
      </c>
      <c r="H430" s="84" t="b">
        <v>0</v>
      </c>
      <c r="I430" s="84" t="b">
        <v>0</v>
      </c>
      <c r="J430" s="84" t="b">
        <v>0</v>
      </c>
      <c r="K430" s="84" t="b">
        <v>0</v>
      </c>
      <c r="L430" s="84" t="b">
        <v>0</v>
      </c>
    </row>
    <row r="431" spans="1:12" ht="15">
      <c r="A431" s="84" t="s">
        <v>3099</v>
      </c>
      <c r="B431" s="84" t="s">
        <v>3944</v>
      </c>
      <c r="C431" s="84">
        <v>2</v>
      </c>
      <c r="D431" s="122">
        <v>0.0010140115842427648</v>
      </c>
      <c r="E431" s="122">
        <v>1.3530301289818378</v>
      </c>
      <c r="F431" s="84" t="s">
        <v>4005</v>
      </c>
      <c r="G431" s="84" t="b">
        <v>0</v>
      </c>
      <c r="H431" s="84" t="b">
        <v>0</v>
      </c>
      <c r="I431" s="84" t="b">
        <v>0</v>
      </c>
      <c r="J431" s="84" t="b">
        <v>0</v>
      </c>
      <c r="K431" s="84" t="b">
        <v>0</v>
      </c>
      <c r="L431" s="84" t="b">
        <v>0</v>
      </c>
    </row>
    <row r="432" spans="1:12" ht="15">
      <c r="A432" s="84" t="s">
        <v>3944</v>
      </c>
      <c r="B432" s="84" t="s">
        <v>3088</v>
      </c>
      <c r="C432" s="84">
        <v>2</v>
      </c>
      <c r="D432" s="122">
        <v>0.0010140115842427648</v>
      </c>
      <c r="E432" s="122">
        <v>1.2310844743920442</v>
      </c>
      <c r="F432" s="84" t="s">
        <v>4005</v>
      </c>
      <c r="G432" s="84" t="b">
        <v>0</v>
      </c>
      <c r="H432" s="84" t="b">
        <v>0</v>
      </c>
      <c r="I432" s="84" t="b">
        <v>0</v>
      </c>
      <c r="J432" s="84" t="b">
        <v>0</v>
      </c>
      <c r="K432" s="84" t="b">
        <v>0</v>
      </c>
      <c r="L432" s="84" t="b">
        <v>0</v>
      </c>
    </row>
    <row r="433" spans="1:12" ht="15">
      <c r="A433" s="84" t="s">
        <v>3088</v>
      </c>
      <c r="B433" s="84" t="s">
        <v>3629</v>
      </c>
      <c r="C433" s="84">
        <v>2</v>
      </c>
      <c r="D433" s="122">
        <v>0.0010140115842427648</v>
      </c>
      <c r="E433" s="122">
        <v>0.41817111774918875</v>
      </c>
      <c r="F433" s="84" t="s">
        <v>4005</v>
      </c>
      <c r="G433" s="84" t="b">
        <v>0</v>
      </c>
      <c r="H433" s="84" t="b">
        <v>0</v>
      </c>
      <c r="I433" s="84" t="b">
        <v>0</v>
      </c>
      <c r="J433" s="84" t="b">
        <v>0</v>
      </c>
      <c r="K433" s="84" t="b">
        <v>0</v>
      </c>
      <c r="L433" s="84" t="b">
        <v>0</v>
      </c>
    </row>
    <row r="434" spans="1:12" ht="15">
      <c r="A434" s="84" t="s">
        <v>3629</v>
      </c>
      <c r="B434" s="84" t="s">
        <v>3945</v>
      </c>
      <c r="C434" s="84">
        <v>2</v>
      </c>
      <c r="D434" s="122">
        <v>0.0010140115842427648</v>
      </c>
      <c r="E434" s="122">
        <v>2.499158164660076</v>
      </c>
      <c r="F434" s="84" t="s">
        <v>4005</v>
      </c>
      <c r="G434" s="84" t="b">
        <v>0</v>
      </c>
      <c r="H434" s="84" t="b">
        <v>0</v>
      </c>
      <c r="I434" s="84" t="b">
        <v>0</v>
      </c>
      <c r="J434" s="84" t="b">
        <v>0</v>
      </c>
      <c r="K434" s="84" t="b">
        <v>0</v>
      </c>
      <c r="L434" s="84" t="b">
        <v>0</v>
      </c>
    </row>
    <row r="435" spans="1:12" ht="15">
      <c r="A435" s="84" t="s">
        <v>3945</v>
      </c>
      <c r="B435" s="84" t="s">
        <v>3619</v>
      </c>
      <c r="C435" s="84">
        <v>2</v>
      </c>
      <c r="D435" s="122">
        <v>0.0010140115842427648</v>
      </c>
      <c r="E435" s="122">
        <v>2.3826525955886386</v>
      </c>
      <c r="F435" s="84" t="s">
        <v>4005</v>
      </c>
      <c r="G435" s="84" t="b">
        <v>0</v>
      </c>
      <c r="H435" s="84" t="b">
        <v>0</v>
      </c>
      <c r="I435" s="84" t="b">
        <v>0</v>
      </c>
      <c r="J435" s="84" t="b">
        <v>1</v>
      </c>
      <c r="K435" s="84" t="b">
        <v>0</v>
      </c>
      <c r="L435" s="84" t="b">
        <v>0</v>
      </c>
    </row>
    <row r="436" spans="1:12" ht="15">
      <c r="A436" s="84" t="s">
        <v>3619</v>
      </c>
      <c r="B436" s="84" t="s">
        <v>3099</v>
      </c>
      <c r="C436" s="84">
        <v>2</v>
      </c>
      <c r="D436" s="122">
        <v>0.0010140115842427648</v>
      </c>
      <c r="E436" s="122">
        <v>0.3126147289808836</v>
      </c>
      <c r="F436" s="84" t="s">
        <v>4005</v>
      </c>
      <c r="G436" s="84" t="b">
        <v>1</v>
      </c>
      <c r="H436" s="84" t="b">
        <v>0</v>
      </c>
      <c r="I436" s="84" t="b">
        <v>0</v>
      </c>
      <c r="J436" s="84" t="b">
        <v>0</v>
      </c>
      <c r="K436" s="84" t="b">
        <v>0</v>
      </c>
      <c r="L436" s="84" t="b">
        <v>0</v>
      </c>
    </row>
    <row r="437" spans="1:12" ht="15">
      <c r="A437" s="84" t="s">
        <v>3099</v>
      </c>
      <c r="B437" s="84" t="s">
        <v>3946</v>
      </c>
      <c r="C437" s="84">
        <v>2</v>
      </c>
      <c r="D437" s="122">
        <v>0.0010140115842427648</v>
      </c>
      <c r="E437" s="122">
        <v>1.3530301289818378</v>
      </c>
      <c r="F437" s="84" t="s">
        <v>4005</v>
      </c>
      <c r="G437" s="84" t="b">
        <v>0</v>
      </c>
      <c r="H437" s="84" t="b">
        <v>0</v>
      </c>
      <c r="I437" s="84" t="b">
        <v>0</v>
      </c>
      <c r="J437" s="84" t="b">
        <v>0</v>
      </c>
      <c r="K437" s="84" t="b">
        <v>0</v>
      </c>
      <c r="L437" s="84" t="b">
        <v>0</v>
      </c>
    </row>
    <row r="438" spans="1:12" ht="15">
      <c r="A438" s="84" t="s">
        <v>3098</v>
      </c>
      <c r="B438" s="84" t="s">
        <v>3116</v>
      </c>
      <c r="C438" s="84">
        <v>2</v>
      </c>
      <c r="D438" s="122">
        <v>0.0010140115842427648</v>
      </c>
      <c r="E438" s="122">
        <v>0.1080194024618027</v>
      </c>
      <c r="F438" s="84" t="s">
        <v>4005</v>
      </c>
      <c r="G438" s="84" t="b">
        <v>0</v>
      </c>
      <c r="H438" s="84" t="b">
        <v>0</v>
      </c>
      <c r="I438" s="84" t="b">
        <v>0</v>
      </c>
      <c r="J438" s="84" t="b">
        <v>0</v>
      </c>
      <c r="K438" s="84" t="b">
        <v>0</v>
      </c>
      <c r="L438" s="84" t="b">
        <v>0</v>
      </c>
    </row>
    <row r="439" spans="1:12" ht="15">
      <c r="A439" s="84" t="s">
        <v>3130</v>
      </c>
      <c r="B439" s="84" t="s">
        <v>3088</v>
      </c>
      <c r="C439" s="84">
        <v>2</v>
      </c>
      <c r="D439" s="122">
        <v>0.0010140115842427648</v>
      </c>
      <c r="E439" s="122">
        <v>0.3279944874001007</v>
      </c>
      <c r="F439" s="84" t="s">
        <v>4005</v>
      </c>
      <c r="G439" s="84" t="b">
        <v>0</v>
      </c>
      <c r="H439" s="84" t="b">
        <v>0</v>
      </c>
      <c r="I439" s="84" t="b">
        <v>0</v>
      </c>
      <c r="J439" s="84" t="b">
        <v>0</v>
      </c>
      <c r="K439" s="84" t="b">
        <v>0</v>
      </c>
      <c r="L439" s="84" t="b">
        <v>0</v>
      </c>
    </row>
    <row r="440" spans="1:12" ht="15">
      <c r="A440" s="84" t="s">
        <v>354</v>
      </c>
      <c r="B440" s="84" t="s">
        <v>3165</v>
      </c>
      <c r="C440" s="84">
        <v>2</v>
      </c>
      <c r="D440" s="122">
        <v>0.0010140115842427648</v>
      </c>
      <c r="E440" s="122">
        <v>0.44578418221873656</v>
      </c>
      <c r="F440" s="84" t="s">
        <v>4005</v>
      </c>
      <c r="G440" s="84" t="b">
        <v>0</v>
      </c>
      <c r="H440" s="84" t="b">
        <v>0</v>
      </c>
      <c r="I440" s="84" t="b">
        <v>0</v>
      </c>
      <c r="J440" s="84" t="b">
        <v>0</v>
      </c>
      <c r="K440" s="84" t="b">
        <v>0</v>
      </c>
      <c r="L440" s="84" t="b">
        <v>0</v>
      </c>
    </row>
    <row r="441" spans="1:12" ht="15">
      <c r="A441" s="84" t="s">
        <v>3116</v>
      </c>
      <c r="B441" s="84" t="s">
        <v>3678</v>
      </c>
      <c r="C441" s="84">
        <v>2</v>
      </c>
      <c r="D441" s="122">
        <v>0.0010140115842427648</v>
      </c>
      <c r="E441" s="122">
        <v>0.9046806168321999</v>
      </c>
      <c r="F441" s="84" t="s">
        <v>4005</v>
      </c>
      <c r="G441" s="84" t="b">
        <v>0</v>
      </c>
      <c r="H441" s="84" t="b">
        <v>0</v>
      </c>
      <c r="I441" s="84" t="b">
        <v>0</v>
      </c>
      <c r="J441" s="84" t="b">
        <v>0</v>
      </c>
      <c r="K441" s="84" t="b">
        <v>0</v>
      </c>
      <c r="L441" s="84" t="b">
        <v>0</v>
      </c>
    </row>
    <row r="442" spans="1:12" ht="15">
      <c r="A442" s="84" t="s">
        <v>3678</v>
      </c>
      <c r="B442" s="84" t="s">
        <v>3134</v>
      </c>
      <c r="C442" s="84">
        <v>2</v>
      </c>
      <c r="D442" s="122">
        <v>0.0010140115842427648</v>
      </c>
      <c r="E442" s="122">
        <v>2.290882222232993</v>
      </c>
      <c r="F442" s="84" t="s">
        <v>4005</v>
      </c>
      <c r="G442" s="84" t="b">
        <v>0</v>
      </c>
      <c r="H442" s="84" t="b">
        <v>0</v>
      </c>
      <c r="I442" s="84" t="b">
        <v>0</v>
      </c>
      <c r="J442" s="84" t="b">
        <v>0</v>
      </c>
      <c r="K442" s="84" t="b">
        <v>1</v>
      </c>
      <c r="L442" s="84" t="b">
        <v>0</v>
      </c>
    </row>
    <row r="443" spans="1:12" ht="15">
      <c r="A443" s="84" t="s">
        <v>3134</v>
      </c>
      <c r="B443" s="84" t="s">
        <v>3950</v>
      </c>
      <c r="C443" s="84">
        <v>2</v>
      </c>
      <c r="D443" s="122">
        <v>0.0010140115842427648</v>
      </c>
      <c r="E443" s="122">
        <v>2.834950266583269</v>
      </c>
      <c r="F443" s="84" t="s">
        <v>4005</v>
      </c>
      <c r="G443" s="84" t="b">
        <v>0</v>
      </c>
      <c r="H443" s="84" t="b">
        <v>1</v>
      </c>
      <c r="I443" s="84" t="b">
        <v>0</v>
      </c>
      <c r="J443" s="84" t="b">
        <v>1</v>
      </c>
      <c r="K443" s="84" t="b">
        <v>0</v>
      </c>
      <c r="L443" s="84" t="b">
        <v>0</v>
      </c>
    </row>
    <row r="444" spans="1:12" ht="15">
      <c r="A444" s="84" t="s">
        <v>3950</v>
      </c>
      <c r="B444" s="84" t="s">
        <v>3726</v>
      </c>
      <c r="C444" s="84">
        <v>2</v>
      </c>
      <c r="D444" s="122">
        <v>0.0010140115842427648</v>
      </c>
      <c r="E444" s="122">
        <v>2.914131512630894</v>
      </c>
      <c r="F444" s="84" t="s">
        <v>4005</v>
      </c>
      <c r="G444" s="84" t="b">
        <v>1</v>
      </c>
      <c r="H444" s="84" t="b">
        <v>0</v>
      </c>
      <c r="I444" s="84" t="b">
        <v>0</v>
      </c>
      <c r="J444" s="84" t="b">
        <v>0</v>
      </c>
      <c r="K444" s="84" t="b">
        <v>0</v>
      </c>
      <c r="L444" s="84" t="b">
        <v>0</v>
      </c>
    </row>
    <row r="445" spans="1:12" ht="15">
      <c r="A445" s="84" t="s">
        <v>3726</v>
      </c>
      <c r="B445" s="84" t="s">
        <v>3134</v>
      </c>
      <c r="C445" s="84">
        <v>2</v>
      </c>
      <c r="D445" s="122">
        <v>0.0010140115842427648</v>
      </c>
      <c r="E445" s="122">
        <v>2.4370102579112314</v>
      </c>
      <c r="F445" s="84" t="s">
        <v>4005</v>
      </c>
      <c r="G445" s="84" t="b">
        <v>0</v>
      </c>
      <c r="H445" s="84" t="b">
        <v>0</v>
      </c>
      <c r="I445" s="84" t="b">
        <v>0</v>
      </c>
      <c r="J445" s="84" t="b">
        <v>0</v>
      </c>
      <c r="K445" s="84" t="b">
        <v>1</v>
      </c>
      <c r="L445" s="84" t="b">
        <v>0</v>
      </c>
    </row>
    <row r="446" spans="1:12" ht="15">
      <c r="A446" s="84" t="s">
        <v>3134</v>
      </c>
      <c r="B446" s="84" t="s">
        <v>3951</v>
      </c>
      <c r="C446" s="84">
        <v>2</v>
      </c>
      <c r="D446" s="122">
        <v>0.0010140115842427648</v>
      </c>
      <c r="E446" s="122">
        <v>2.834950266583269</v>
      </c>
      <c r="F446" s="84" t="s">
        <v>4005</v>
      </c>
      <c r="G446" s="84" t="b">
        <v>0</v>
      </c>
      <c r="H446" s="84" t="b">
        <v>1</v>
      </c>
      <c r="I446" s="84" t="b">
        <v>0</v>
      </c>
      <c r="J446" s="84" t="b">
        <v>0</v>
      </c>
      <c r="K446" s="84" t="b">
        <v>0</v>
      </c>
      <c r="L446" s="84" t="b">
        <v>0</v>
      </c>
    </row>
    <row r="447" spans="1:12" ht="15">
      <c r="A447" s="84" t="s">
        <v>3951</v>
      </c>
      <c r="B447" s="84" t="s">
        <v>3089</v>
      </c>
      <c r="C447" s="84">
        <v>2</v>
      </c>
      <c r="D447" s="122">
        <v>0.0010140115842427648</v>
      </c>
      <c r="E447" s="122">
        <v>1.9898522265690122</v>
      </c>
      <c r="F447" s="84" t="s">
        <v>4005</v>
      </c>
      <c r="G447" s="84" t="b">
        <v>0</v>
      </c>
      <c r="H447" s="84" t="b">
        <v>0</v>
      </c>
      <c r="I447" s="84" t="b">
        <v>0</v>
      </c>
      <c r="J447" s="84" t="b">
        <v>0</v>
      </c>
      <c r="K447" s="84" t="b">
        <v>0</v>
      </c>
      <c r="L447" s="84" t="b">
        <v>0</v>
      </c>
    </row>
    <row r="448" spans="1:12" ht="15">
      <c r="A448" s="84" t="s">
        <v>3089</v>
      </c>
      <c r="B448" s="84" t="s">
        <v>3727</v>
      </c>
      <c r="C448" s="84">
        <v>2</v>
      </c>
      <c r="D448" s="122">
        <v>0.0010140115842427648</v>
      </c>
      <c r="E448" s="122">
        <v>1.5919122178969747</v>
      </c>
      <c r="F448" s="84" t="s">
        <v>4005</v>
      </c>
      <c r="G448" s="84" t="b">
        <v>0</v>
      </c>
      <c r="H448" s="84" t="b">
        <v>0</v>
      </c>
      <c r="I448" s="84" t="b">
        <v>0</v>
      </c>
      <c r="J448" s="84" t="b">
        <v>0</v>
      </c>
      <c r="K448" s="84" t="b">
        <v>0</v>
      </c>
      <c r="L448" s="84" t="b">
        <v>0</v>
      </c>
    </row>
    <row r="449" spans="1:12" ht="15">
      <c r="A449" s="84" t="s">
        <v>3727</v>
      </c>
      <c r="B449" s="84" t="s">
        <v>3829</v>
      </c>
      <c r="C449" s="84">
        <v>2</v>
      </c>
      <c r="D449" s="122">
        <v>0.0010140115842427648</v>
      </c>
      <c r="E449" s="122">
        <v>2.7380402535752126</v>
      </c>
      <c r="F449" s="84" t="s">
        <v>4005</v>
      </c>
      <c r="G449" s="84" t="b">
        <v>0</v>
      </c>
      <c r="H449" s="84" t="b">
        <v>0</v>
      </c>
      <c r="I449" s="84" t="b">
        <v>0</v>
      </c>
      <c r="J449" s="84" t="b">
        <v>0</v>
      </c>
      <c r="K449" s="84" t="b">
        <v>0</v>
      </c>
      <c r="L449" s="84" t="b">
        <v>0</v>
      </c>
    </row>
    <row r="450" spans="1:12" ht="15">
      <c r="A450" s="84" t="s">
        <v>3829</v>
      </c>
      <c r="B450" s="84" t="s">
        <v>3952</v>
      </c>
      <c r="C450" s="84">
        <v>2</v>
      </c>
      <c r="D450" s="122">
        <v>0.0010140115842427648</v>
      </c>
      <c r="E450" s="122">
        <v>3.13598026224725</v>
      </c>
      <c r="F450" s="84" t="s">
        <v>4005</v>
      </c>
      <c r="G450" s="84" t="b">
        <v>0</v>
      </c>
      <c r="H450" s="84" t="b">
        <v>0</v>
      </c>
      <c r="I450" s="84" t="b">
        <v>0</v>
      </c>
      <c r="J450" s="84" t="b">
        <v>0</v>
      </c>
      <c r="K450" s="84" t="b">
        <v>1</v>
      </c>
      <c r="L450" s="84" t="b">
        <v>0</v>
      </c>
    </row>
    <row r="451" spans="1:12" ht="15">
      <c r="A451" s="84" t="s">
        <v>3116</v>
      </c>
      <c r="B451" s="84" t="s">
        <v>3693</v>
      </c>
      <c r="C451" s="84">
        <v>2</v>
      </c>
      <c r="D451" s="122">
        <v>0.0010140115842427648</v>
      </c>
      <c r="E451" s="122">
        <v>0.9716274064628131</v>
      </c>
      <c r="F451" s="84" t="s">
        <v>4005</v>
      </c>
      <c r="G451" s="84" t="b">
        <v>0</v>
      </c>
      <c r="H451" s="84" t="b">
        <v>0</v>
      </c>
      <c r="I451" s="84" t="b">
        <v>0</v>
      </c>
      <c r="J451" s="84" t="b">
        <v>1</v>
      </c>
      <c r="K451" s="84" t="b">
        <v>0</v>
      </c>
      <c r="L451" s="84" t="b">
        <v>0</v>
      </c>
    </row>
    <row r="452" spans="1:12" ht="15">
      <c r="A452" s="84" t="s">
        <v>3618</v>
      </c>
      <c r="B452" s="84" t="s">
        <v>3678</v>
      </c>
      <c r="C452" s="84">
        <v>2</v>
      </c>
      <c r="D452" s="122">
        <v>0.0010140115842427648</v>
      </c>
      <c r="E452" s="122">
        <v>1.813760967513331</v>
      </c>
      <c r="F452" s="84" t="s">
        <v>4005</v>
      </c>
      <c r="G452" s="84" t="b">
        <v>0</v>
      </c>
      <c r="H452" s="84" t="b">
        <v>0</v>
      </c>
      <c r="I452" s="84" t="b">
        <v>0</v>
      </c>
      <c r="J452" s="84" t="b">
        <v>0</v>
      </c>
      <c r="K452" s="84" t="b">
        <v>0</v>
      </c>
      <c r="L452" s="84" t="b">
        <v>0</v>
      </c>
    </row>
    <row r="453" spans="1:12" ht="15">
      <c r="A453" s="84" t="s">
        <v>3678</v>
      </c>
      <c r="B453" s="84" t="s">
        <v>3812</v>
      </c>
      <c r="C453" s="84">
        <v>2</v>
      </c>
      <c r="D453" s="122">
        <v>0.0010140115842427648</v>
      </c>
      <c r="E453" s="122">
        <v>2.5919122178969745</v>
      </c>
      <c r="F453" s="84" t="s">
        <v>4005</v>
      </c>
      <c r="G453" s="84" t="b">
        <v>0</v>
      </c>
      <c r="H453" s="84" t="b">
        <v>0</v>
      </c>
      <c r="I453" s="84" t="b">
        <v>0</v>
      </c>
      <c r="J453" s="84" t="b">
        <v>0</v>
      </c>
      <c r="K453" s="84" t="b">
        <v>0</v>
      </c>
      <c r="L453" s="84" t="b">
        <v>0</v>
      </c>
    </row>
    <row r="454" spans="1:12" ht="15">
      <c r="A454" s="84" t="s">
        <v>3812</v>
      </c>
      <c r="B454" s="84" t="s">
        <v>3088</v>
      </c>
      <c r="C454" s="84">
        <v>2</v>
      </c>
      <c r="D454" s="122">
        <v>0.0010140115842427648</v>
      </c>
      <c r="E454" s="122">
        <v>1.054993215336363</v>
      </c>
      <c r="F454" s="84" t="s">
        <v>4005</v>
      </c>
      <c r="G454" s="84" t="b">
        <v>0</v>
      </c>
      <c r="H454" s="84" t="b">
        <v>0</v>
      </c>
      <c r="I454" s="84" t="b">
        <v>0</v>
      </c>
      <c r="J454" s="84" t="b">
        <v>0</v>
      </c>
      <c r="K454" s="84" t="b">
        <v>0</v>
      </c>
      <c r="L454" s="84" t="b">
        <v>0</v>
      </c>
    </row>
    <row r="455" spans="1:12" ht="15">
      <c r="A455" s="84" t="s">
        <v>3099</v>
      </c>
      <c r="B455" s="84" t="s">
        <v>3768</v>
      </c>
      <c r="C455" s="84">
        <v>2</v>
      </c>
      <c r="D455" s="122">
        <v>0.0010140115842427648</v>
      </c>
      <c r="E455" s="122">
        <v>1.0520001333178566</v>
      </c>
      <c r="F455" s="84" t="s">
        <v>4005</v>
      </c>
      <c r="G455" s="84" t="b">
        <v>0</v>
      </c>
      <c r="H455" s="84" t="b">
        <v>0</v>
      </c>
      <c r="I455" s="84" t="b">
        <v>0</v>
      </c>
      <c r="J455" s="84" t="b">
        <v>0</v>
      </c>
      <c r="K455" s="84" t="b">
        <v>0</v>
      </c>
      <c r="L455" s="84" t="b">
        <v>0</v>
      </c>
    </row>
    <row r="456" spans="1:12" ht="15">
      <c r="A456" s="84" t="s">
        <v>3768</v>
      </c>
      <c r="B456" s="84" t="s">
        <v>3959</v>
      </c>
      <c r="C456" s="84">
        <v>2</v>
      </c>
      <c r="D456" s="122">
        <v>0.0010140115842427648</v>
      </c>
      <c r="E456" s="122">
        <v>3.0110415256389502</v>
      </c>
      <c r="F456" s="84" t="s">
        <v>4005</v>
      </c>
      <c r="G456" s="84" t="b">
        <v>0</v>
      </c>
      <c r="H456" s="84" t="b">
        <v>0</v>
      </c>
      <c r="I456" s="84" t="b">
        <v>0</v>
      </c>
      <c r="J456" s="84" t="b">
        <v>0</v>
      </c>
      <c r="K456" s="84" t="b">
        <v>0</v>
      </c>
      <c r="L456" s="84" t="b">
        <v>0</v>
      </c>
    </row>
    <row r="457" spans="1:12" ht="15">
      <c r="A457" s="84" t="s">
        <v>3959</v>
      </c>
      <c r="B457" s="84" t="s">
        <v>3769</v>
      </c>
      <c r="C457" s="84">
        <v>2</v>
      </c>
      <c r="D457" s="122">
        <v>0.0010140115842427648</v>
      </c>
      <c r="E457" s="122">
        <v>3.0110415256389502</v>
      </c>
      <c r="F457" s="84" t="s">
        <v>4005</v>
      </c>
      <c r="G457" s="84" t="b">
        <v>0</v>
      </c>
      <c r="H457" s="84" t="b">
        <v>0</v>
      </c>
      <c r="I457" s="84" t="b">
        <v>0</v>
      </c>
      <c r="J457" s="84" t="b">
        <v>0</v>
      </c>
      <c r="K457" s="84" t="b">
        <v>0</v>
      </c>
      <c r="L457" s="84" t="b">
        <v>0</v>
      </c>
    </row>
    <row r="458" spans="1:12" ht="15">
      <c r="A458" s="84" t="s">
        <v>3769</v>
      </c>
      <c r="B458" s="84" t="s">
        <v>3726</v>
      </c>
      <c r="C458" s="84">
        <v>2</v>
      </c>
      <c r="D458" s="122">
        <v>0.0010140115842427648</v>
      </c>
      <c r="E458" s="122">
        <v>2.6131015169669127</v>
      </c>
      <c r="F458" s="84" t="s">
        <v>4005</v>
      </c>
      <c r="G458" s="84" t="b">
        <v>0</v>
      </c>
      <c r="H458" s="84" t="b">
        <v>0</v>
      </c>
      <c r="I458" s="84" t="b">
        <v>0</v>
      </c>
      <c r="J458" s="84" t="b">
        <v>0</v>
      </c>
      <c r="K458" s="84" t="b">
        <v>0</v>
      </c>
      <c r="L458" s="84" t="b">
        <v>0</v>
      </c>
    </row>
    <row r="459" spans="1:12" ht="15">
      <c r="A459" s="84" t="s">
        <v>3726</v>
      </c>
      <c r="B459" s="84" t="s">
        <v>3960</v>
      </c>
      <c r="C459" s="84">
        <v>2</v>
      </c>
      <c r="D459" s="122">
        <v>0.0010140115842427648</v>
      </c>
      <c r="E459" s="122">
        <v>2.914131512630894</v>
      </c>
      <c r="F459" s="84" t="s">
        <v>4005</v>
      </c>
      <c r="G459" s="84" t="b">
        <v>0</v>
      </c>
      <c r="H459" s="84" t="b">
        <v>0</v>
      </c>
      <c r="I459" s="84" t="b">
        <v>0</v>
      </c>
      <c r="J459" s="84" t="b">
        <v>0</v>
      </c>
      <c r="K459" s="84" t="b">
        <v>0</v>
      </c>
      <c r="L459" s="84" t="b">
        <v>0</v>
      </c>
    </row>
    <row r="460" spans="1:12" ht="15">
      <c r="A460" s="84" t="s">
        <v>3960</v>
      </c>
      <c r="B460" s="84" t="s">
        <v>3615</v>
      </c>
      <c r="C460" s="84">
        <v>2</v>
      </c>
      <c r="D460" s="122">
        <v>0.0010140115842427648</v>
      </c>
      <c r="E460" s="122">
        <v>2.290882222232993</v>
      </c>
      <c r="F460" s="84" t="s">
        <v>4005</v>
      </c>
      <c r="G460" s="84" t="b">
        <v>0</v>
      </c>
      <c r="H460" s="84" t="b">
        <v>0</v>
      </c>
      <c r="I460" s="84" t="b">
        <v>0</v>
      </c>
      <c r="J460" s="84" t="b">
        <v>0</v>
      </c>
      <c r="K460" s="84" t="b">
        <v>0</v>
      </c>
      <c r="L460" s="84" t="b">
        <v>0</v>
      </c>
    </row>
    <row r="461" spans="1:12" ht="15">
      <c r="A461" s="84" t="s">
        <v>3615</v>
      </c>
      <c r="B461" s="84" t="s">
        <v>3961</v>
      </c>
      <c r="C461" s="84">
        <v>2</v>
      </c>
      <c r="D461" s="122">
        <v>0.0010140115842427648</v>
      </c>
      <c r="E461" s="122">
        <v>2.290882222232993</v>
      </c>
      <c r="F461" s="84" t="s">
        <v>4005</v>
      </c>
      <c r="G461" s="84" t="b">
        <v>0</v>
      </c>
      <c r="H461" s="84" t="b">
        <v>0</v>
      </c>
      <c r="I461" s="84" t="b">
        <v>0</v>
      </c>
      <c r="J461" s="84" t="b">
        <v>0</v>
      </c>
      <c r="K461" s="84" t="b">
        <v>0</v>
      </c>
      <c r="L461" s="84" t="b">
        <v>0</v>
      </c>
    </row>
    <row r="462" spans="1:12" ht="15">
      <c r="A462" s="84" t="s">
        <v>354</v>
      </c>
      <c r="B462" s="84" t="s">
        <v>3137</v>
      </c>
      <c r="C462" s="84">
        <v>2</v>
      </c>
      <c r="D462" s="122">
        <v>0.0010140115842427648</v>
      </c>
      <c r="E462" s="122">
        <v>0.6676329318350929</v>
      </c>
      <c r="F462" s="84" t="s">
        <v>4005</v>
      </c>
      <c r="G462" s="84" t="b">
        <v>0</v>
      </c>
      <c r="H462" s="84" t="b">
        <v>0</v>
      </c>
      <c r="I462" s="84" t="b">
        <v>0</v>
      </c>
      <c r="J462" s="84" t="b">
        <v>1</v>
      </c>
      <c r="K462" s="84" t="b">
        <v>0</v>
      </c>
      <c r="L462" s="84" t="b">
        <v>0</v>
      </c>
    </row>
    <row r="463" spans="1:12" ht="15">
      <c r="A463" s="84" t="s">
        <v>3963</v>
      </c>
      <c r="B463" s="84" t="s">
        <v>3116</v>
      </c>
      <c r="C463" s="84">
        <v>2</v>
      </c>
      <c r="D463" s="122">
        <v>0.0010140115842427648</v>
      </c>
      <c r="E463" s="122">
        <v>1.2383531709568087</v>
      </c>
      <c r="F463" s="84" t="s">
        <v>4005</v>
      </c>
      <c r="G463" s="84" t="b">
        <v>0</v>
      </c>
      <c r="H463" s="84" t="b">
        <v>0</v>
      </c>
      <c r="I463" s="84" t="b">
        <v>0</v>
      </c>
      <c r="J463" s="84" t="b">
        <v>0</v>
      </c>
      <c r="K463" s="84" t="b">
        <v>0</v>
      </c>
      <c r="L463" s="84" t="b">
        <v>0</v>
      </c>
    </row>
    <row r="464" spans="1:12" ht="15">
      <c r="A464" s="84" t="s">
        <v>3745</v>
      </c>
      <c r="B464" s="84" t="s">
        <v>3967</v>
      </c>
      <c r="C464" s="84">
        <v>2</v>
      </c>
      <c r="D464" s="122">
        <v>0.0010140115842427648</v>
      </c>
      <c r="E464" s="122">
        <v>3.0110415256389502</v>
      </c>
      <c r="F464" s="84" t="s">
        <v>4005</v>
      </c>
      <c r="G464" s="84" t="b">
        <v>1</v>
      </c>
      <c r="H464" s="84" t="b">
        <v>0</v>
      </c>
      <c r="I464" s="84" t="b">
        <v>0</v>
      </c>
      <c r="J464" s="84" t="b">
        <v>0</v>
      </c>
      <c r="K464" s="84" t="b">
        <v>0</v>
      </c>
      <c r="L464" s="84" t="b">
        <v>0</v>
      </c>
    </row>
    <row r="465" spans="1:12" ht="15">
      <c r="A465" s="84" t="s">
        <v>3967</v>
      </c>
      <c r="B465" s="84" t="s">
        <v>3153</v>
      </c>
      <c r="C465" s="84">
        <v>2</v>
      </c>
      <c r="D465" s="122">
        <v>0.0010140115842427648</v>
      </c>
      <c r="E465" s="122">
        <v>2.5717088318086874</v>
      </c>
      <c r="F465" s="84" t="s">
        <v>4005</v>
      </c>
      <c r="G465" s="84" t="b">
        <v>0</v>
      </c>
      <c r="H465" s="84" t="b">
        <v>0</v>
      </c>
      <c r="I465" s="84" t="b">
        <v>0</v>
      </c>
      <c r="J465" s="84" t="b">
        <v>0</v>
      </c>
      <c r="K465" s="84" t="b">
        <v>0</v>
      </c>
      <c r="L465" s="84" t="b">
        <v>0</v>
      </c>
    </row>
    <row r="466" spans="1:12" ht="15">
      <c r="A466" s="84" t="s">
        <v>3620</v>
      </c>
      <c r="B466" s="84" t="s">
        <v>3146</v>
      </c>
      <c r="C466" s="84">
        <v>2</v>
      </c>
      <c r="D466" s="122">
        <v>0.0010140115842427648</v>
      </c>
      <c r="E466" s="122">
        <v>1.303471349541014</v>
      </c>
      <c r="F466" s="84" t="s">
        <v>4005</v>
      </c>
      <c r="G466" s="84" t="b">
        <v>0</v>
      </c>
      <c r="H466" s="84" t="b">
        <v>0</v>
      </c>
      <c r="I466" s="84" t="b">
        <v>0</v>
      </c>
      <c r="J466" s="84" t="b">
        <v>0</v>
      </c>
      <c r="K466" s="84" t="b">
        <v>0</v>
      </c>
      <c r="L466" s="84" t="b">
        <v>0</v>
      </c>
    </row>
    <row r="467" spans="1:12" ht="15">
      <c r="A467" s="84" t="s">
        <v>3131</v>
      </c>
      <c r="B467" s="84" t="s">
        <v>3971</v>
      </c>
      <c r="C467" s="84">
        <v>2</v>
      </c>
      <c r="D467" s="122">
        <v>0.0010140115842427648</v>
      </c>
      <c r="E467" s="122">
        <v>2.1659434856246933</v>
      </c>
      <c r="F467" s="84" t="s">
        <v>4005</v>
      </c>
      <c r="G467" s="84" t="b">
        <v>0</v>
      </c>
      <c r="H467" s="84" t="b">
        <v>0</v>
      </c>
      <c r="I467" s="84" t="b">
        <v>0</v>
      </c>
      <c r="J467" s="84" t="b">
        <v>0</v>
      </c>
      <c r="K467" s="84" t="b">
        <v>1</v>
      </c>
      <c r="L467" s="84" t="b">
        <v>0</v>
      </c>
    </row>
    <row r="468" spans="1:12" ht="15">
      <c r="A468" s="84" t="s">
        <v>3971</v>
      </c>
      <c r="B468" s="84" t="s">
        <v>3088</v>
      </c>
      <c r="C468" s="84">
        <v>2</v>
      </c>
      <c r="D468" s="122">
        <v>0.0010140115842427648</v>
      </c>
      <c r="E468" s="122">
        <v>1.2310844743920442</v>
      </c>
      <c r="F468" s="84" t="s">
        <v>4005</v>
      </c>
      <c r="G468" s="84" t="b">
        <v>0</v>
      </c>
      <c r="H468" s="84" t="b">
        <v>1</v>
      </c>
      <c r="I468" s="84" t="b">
        <v>0</v>
      </c>
      <c r="J468" s="84" t="b">
        <v>0</v>
      </c>
      <c r="K468" s="84" t="b">
        <v>0</v>
      </c>
      <c r="L468" s="84" t="b">
        <v>0</v>
      </c>
    </row>
    <row r="469" spans="1:12" ht="15">
      <c r="A469" s="84" t="s">
        <v>3099</v>
      </c>
      <c r="B469" s="84" t="s">
        <v>3972</v>
      </c>
      <c r="C469" s="84">
        <v>2</v>
      </c>
      <c r="D469" s="122">
        <v>0.0010140115842427648</v>
      </c>
      <c r="E469" s="122">
        <v>1.3530301289818378</v>
      </c>
      <c r="F469" s="84" t="s">
        <v>4005</v>
      </c>
      <c r="G469" s="84" t="b">
        <v>0</v>
      </c>
      <c r="H469" s="84" t="b">
        <v>0</v>
      </c>
      <c r="I469" s="84" t="b">
        <v>0</v>
      </c>
      <c r="J469" s="84" t="b">
        <v>0</v>
      </c>
      <c r="K469" s="84" t="b">
        <v>0</v>
      </c>
      <c r="L469" s="84" t="b">
        <v>0</v>
      </c>
    </row>
    <row r="470" spans="1:12" ht="15">
      <c r="A470" s="84" t="s">
        <v>3972</v>
      </c>
      <c r="B470" s="84" t="s">
        <v>3830</v>
      </c>
      <c r="C470" s="84">
        <v>2</v>
      </c>
      <c r="D470" s="122">
        <v>0.0010140115842427648</v>
      </c>
      <c r="E470" s="122">
        <v>3.13598026224725</v>
      </c>
      <c r="F470" s="84" t="s">
        <v>4005</v>
      </c>
      <c r="G470" s="84" t="b">
        <v>0</v>
      </c>
      <c r="H470" s="84" t="b">
        <v>0</v>
      </c>
      <c r="I470" s="84" t="b">
        <v>0</v>
      </c>
      <c r="J470" s="84" t="b">
        <v>1</v>
      </c>
      <c r="K470" s="84" t="b">
        <v>0</v>
      </c>
      <c r="L470" s="84" t="b">
        <v>0</v>
      </c>
    </row>
    <row r="471" spans="1:12" ht="15">
      <c r="A471" s="84" t="s">
        <v>3830</v>
      </c>
      <c r="B471" s="84" t="s">
        <v>3088</v>
      </c>
      <c r="C471" s="84">
        <v>2</v>
      </c>
      <c r="D471" s="122">
        <v>0.0010140115842427648</v>
      </c>
      <c r="E471" s="122">
        <v>1.054993215336363</v>
      </c>
      <c r="F471" s="84" t="s">
        <v>4005</v>
      </c>
      <c r="G471" s="84" t="b">
        <v>1</v>
      </c>
      <c r="H471" s="84" t="b">
        <v>0</v>
      </c>
      <c r="I471" s="84" t="b">
        <v>0</v>
      </c>
      <c r="J471" s="84" t="b">
        <v>0</v>
      </c>
      <c r="K471" s="84" t="b">
        <v>0</v>
      </c>
      <c r="L471" s="84" t="b">
        <v>0</v>
      </c>
    </row>
    <row r="472" spans="1:12" ht="15">
      <c r="A472" s="84" t="s">
        <v>3679</v>
      </c>
      <c r="B472" s="84" t="s">
        <v>3624</v>
      </c>
      <c r="C472" s="84">
        <v>2</v>
      </c>
      <c r="D472" s="122">
        <v>0.0010140115842427648</v>
      </c>
      <c r="E472" s="122">
        <v>1.922905436938399</v>
      </c>
      <c r="F472" s="84" t="s">
        <v>4005</v>
      </c>
      <c r="G472" s="84" t="b">
        <v>0</v>
      </c>
      <c r="H472" s="84" t="b">
        <v>0</v>
      </c>
      <c r="I472" s="84" t="b">
        <v>0</v>
      </c>
      <c r="J472" s="84" t="b">
        <v>0</v>
      </c>
      <c r="K472" s="84" t="b">
        <v>0</v>
      </c>
      <c r="L472" s="84" t="b">
        <v>0</v>
      </c>
    </row>
    <row r="473" spans="1:12" ht="15">
      <c r="A473" s="84" t="s">
        <v>3662</v>
      </c>
      <c r="B473" s="84" t="s">
        <v>3116</v>
      </c>
      <c r="C473" s="84">
        <v>2</v>
      </c>
      <c r="D473" s="122">
        <v>0.0010140115842427648</v>
      </c>
      <c r="E473" s="122">
        <v>0.6362931796288464</v>
      </c>
      <c r="F473" s="84" t="s">
        <v>4005</v>
      </c>
      <c r="G473" s="84" t="b">
        <v>0</v>
      </c>
      <c r="H473" s="84" t="b">
        <v>0</v>
      </c>
      <c r="I473" s="84" t="b">
        <v>0</v>
      </c>
      <c r="J473" s="84" t="b">
        <v>0</v>
      </c>
      <c r="K473" s="84" t="b">
        <v>0</v>
      </c>
      <c r="L473" s="84" t="b">
        <v>0</v>
      </c>
    </row>
    <row r="474" spans="1:12" ht="15">
      <c r="A474" s="84" t="s">
        <v>3771</v>
      </c>
      <c r="B474" s="84" t="s">
        <v>3116</v>
      </c>
      <c r="C474" s="84">
        <v>2</v>
      </c>
      <c r="D474" s="122">
        <v>0.0010140115842427648</v>
      </c>
      <c r="E474" s="122">
        <v>0.9373231752928276</v>
      </c>
      <c r="F474" s="84" t="s">
        <v>4005</v>
      </c>
      <c r="G474" s="84" t="b">
        <v>0</v>
      </c>
      <c r="H474" s="84" t="b">
        <v>0</v>
      </c>
      <c r="I474" s="84" t="b">
        <v>0</v>
      </c>
      <c r="J474" s="84" t="b">
        <v>0</v>
      </c>
      <c r="K474" s="84" t="b">
        <v>0</v>
      </c>
      <c r="L474" s="84" t="b">
        <v>0</v>
      </c>
    </row>
    <row r="475" spans="1:12" ht="15">
      <c r="A475" s="84" t="s">
        <v>3831</v>
      </c>
      <c r="B475" s="84" t="s">
        <v>3809</v>
      </c>
      <c r="C475" s="84">
        <v>2</v>
      </c>
      <c r="D475" s="122">
        <v>0.0010140115842427648</v>
      </c>
      <c r="E475" s="122">
        <v>2.959889003191569</v>
      </c>
      <c r="F475" s="84" t="s">
        <v>4005</v>
      </c>
      <c r="G475" s="84" t="b">
        <v>0</v>
      </c>
      <c r="H475" s="84" t="b">
        <v>0</v>
      </c>
      <c r="I475" s="84" t="b">
        <v>0</v>
      </c>
      <c r="J475" s="84" t="b">
        <v>0</v>
      </c>
      <c r="K475" s="84" t="b">
        <v>0</v>
      </c>
      <c r="L475" s="84" t="b">
        <v>0</v>
      </c>
    </row>
    <row r="476" spans="1:12" ht="15">
      <c r="A476" s="84" t="s">
        <v>3088</v>
      </c>
      <c r="B476" s="84" t="s">
        <v>3116</v>
      </c>
      <c r="C476" s="84">
        <v>2</v>
      </c>
      <c r="D476" s="122">
        <v>0.0010140115842427648</v>
      </c>
      <c r="E476" s="122">
        <v>-0.8426338759540785</v>
      </c>
      <c r="F476" s="84" t="s">
        <v>4005</v>
      </c>
      <c r="G476" s="84" t="b">
        <v>0</v>
      </c>
      <c r="H476" s="84" t="b">
        <v>0</v>
      </c>
      <c r="I476" s="84" t="b">
        <v>0</v>
      </c>
      <c r="J476" s="84" t="b">
        <v>0</v>
      </c>
      <c r="K476" s="84" t="b">
        <v>0</v>
      </c>
      <c r="L476" s="84" t="b">
        <v>0</v>
      </c>
    </row>
    <row r="477" spans="1:12" ht="15">
      <c r="A477" s="84" t="s">
        <v>3618</v>
      </c>
      <c r="B477" s="84" t="s">
        <v>3147</v>
      </c>
      <c r="C477" s="84">
        <v>2</v>
      </c>
      <c r="D477" s="122">
        <v>0.0010140115842427648</v>
      </c>
      <c r="E477" s="122">
        <v>1.4827677484719066</v>
      </c>
      <c r="F477" s="84" t="s">
        <v>4005</v>
      </c>
      <c r="G477" s="84" t="b">
        <v>0</v>
      </c>
      <c r="H477" s="84" t="b">
        <v>0</v>
      </c>
      <c r="I477" s="84" t="b">
        <v>0</v>
      </c>
      <c r="J477" s="84" t="b">
        <v>0</v>
      </c>
      <c r="K477" s="84" t="b">
        <v>0</v>
      </c>
      <c r="L477" s="84" t="b">
        <v>0</v>
      </c>
    </row>
    <row r="478" spans="1:12" ht="15">
      <c r="A478" s="84" t="s">
        <v>3147</v>
      </c>
      <c r="B478" s="84" t="s">
        <v>3770</v>
      </c>
      <c r="C478" s="84">
        <v>2</v>
      </c>
      <c r="D478" s="122">
        <v>0.0010140115842427648</v>
      </c>
      <c r="E478" s="122">
        <v>2.13598026224725</v>
      </c>
      <c r="F478" s="84" t="s">
        <v>4005</v>
      </c>
      <c r="G478" s="84" t="b">
        <v>0</v>
      </c>
      <c r="H478" s="84" t="b">
        <v>0</v>
      </c>
      <c r="I478" s="84" t="b">
        <v>0</v>
      </c>
      <c r="J478" s="84" t="b">
        <v>0</v>
      </c>
      <c r="K478" s="84" t="b">
        <v>1</v>
      </c>
      <c r="L478" s="84" t="b">
        <v>0</v>
      </c>
    </row>
    <row r="479" spans="1:12" ht="15">
      <c r="A479" s="84" t="s">
        <v>3734</v>
      </c>
      <c r="B479" s="84" t="s">
        <v>3986</v>
      </c>
      <c r="C479" s="84">
        <v>2</v>
      </c>
      <c r="D479" s="122">
        <v>0.0010140115842427648</v>
      </c>
      <c r="E479" s="122">
        <v>3.0110415256389502</v>
      </c>
      <c r="F479" s="84" t="s">
        <v>4005</v>
      </c>
      <c r="G479" s="84" t="b">
        <v>0</v>
      </c>
      <c r="H479" s="84" t="b">
        <v>1</v>
      </c>
      <c r="I479" s="84" t="b">
        <v>0</v>
      </c>
      <c r="J479" s="84" t="b">
        <v>0</v>
      </c>
      <c r="K479" s="84" t="b">
        <v>0</v>
      </c>
      <c r="L479" s="84" t="b">
        <v>0</v>
      </c>
    </row>
    <row r="480" spans="1:12" ht="15">
      <c r="A480" s="84" t="s">
        <v>3989</v>
      </c>
      <c r="B480" s="84" t="s">
        <v>3116</v>
      </c>
      <c r="C480" s="84">
        <v>2</v>
      </c>
      <c r="D480" s="122">
        <v>0.0010140115842427648</v>
      </c>
      <c r="E480" s="122">
        <v>1.2383531709568087</v>
      </c>
      <c r="F480" s="84" t="s">
        <v>4005</v>
      </c>
      <c r="G480" s="84" t="b">
        <v>0</v>
      </c>
      <c r="H480" s="84" t="b">
        <v>0</v>
      </c>
      <c r="I480" s="84" t="b">
        <v>0</v>
      </c>
      <c r="J480" s="84" t="b">
        <v>0</v>
      </c>
      <c r="K480" s="84" t="b">
        <v>0</v>
      </c>
      <c r="L480" s="84" t="b">
        <v>0</v>
      </c>
    </row>
    <row r="481" spans="1:12" ht="15">
      <c r="A481" s="84" t="s">
        <v>3147</v>
      </c>
      <c r="B481" s="84" t="s">
        <v>3698</v>
      </c>
      <c r="C481" s="84">
        <v>2</v>
      </c>
      <c r="D481" s="122">
        <v>0.0010140115842427648</v>
      </c>
      <c r="E481" s="122">
        <v>1.959889003191569</v>
      </c>
      <c r="F481" s="84" t="s">
        <v>4005</v>
      </c>
      <c r="G481" s="84" t="b">
        <v>0</v>
      </c>
      <c r="H481" s="84" t="b">
        <v>0</v>
      </c>
      <c r="I481" s="84" t="b">
        <v>0</v>
      </c>
      <c r="J481" s="84" t="b">
        <v>0</v>
      </c>
      <c r="K481" s="84" t="b">
        <v>0</v>
      </c>
      <c r="L481" s="84" t="b">
        <v>0</v>
      </c>
    </row>
    <row r="482" spans="1:12" ht="15">
      <c r="A482" s="84" t="s">
        <v>3698</v>
      </c>
      <c r="B482" s="84" t="s">
        <v>3662</v>
      </c>
      <c r="C482" s="84">
        <v>2</v>
      </c>
      <c r="D482" s="122">
        <v>0.0010140115842427648</v>
      </c>
      <c r="E482" s="122">
        <v>2.2328902752553064</v>
      </c>
      <c r="F482" s="84" t="s">
        <v>4005</v>
      </c>
      <c r="G482" s="84" t="b">
        <v>0</v>
      </c>
      <c r="H482" s="84" t="b">
        <v>0</v>
      </c>
      <c r="I482" s="84" t="b">
        <v>0</v>
      </c>
      <c r="J482" s="84" t="b">
        <v>0</v>
      </c>
      <c r="K482" s="84" t="b">
        <v>0</v>
      </c>
      <c r="L482" s="84" t="b">
        <v>0</v>
      </c>
    </row>
    <row r="483" spans="1:12" ht="15">
      <c r="A483" s="84" t="s">
        <v>3662</v>
      </c>
      <c r="B483" s="84" t="s">
        <v>3748</v>
      </c>
      <c r="C483" s="84">
        <v>2</v>
      </c>
      <c r="D483" s="122">
        <v>0.0010140115842427648</v>
      </c>
      <c r="E483" s="122">
        <v>2.4089815343109877</v>
      </c>
      <c r="F483" s="84" t="s">
        <v>4005</v>
      </c>
      <c r="G483" s="84" t="b">
        <v>0</v>
      </c>
      <c r="H483" s="84" t="b">
        <v>0</v>
      </c>
      <c r="I483" s="84" t="b">
        <v>0</v>
      </c>
      <c r="J483" s="84" t="b">
        <v>0</v>
      </c>
      <c r="K483" s="84" t="b">
        <v>0</v>
      </c>
      <c r="L483" s="84" t="b">
        <v>0</v>
      </c>
    </row>
    <row r="484" spans="1:12" ht="15">
      <c r="A484" s="84" t="s">
        <v>3748</v>
      </c>
      <c r="B484" s="84" t="s">
        <v>3146</v>
      </c>
      <c r="C484" s="84">
        <v>2</v>
      </c>
      <c r="D484" s="122">
        <v>0.0010140115842427648</v>
      </c>
      <c r="E484" s="122">
        <v>1.9318602795913253</v>
      </c>
      <c r="F484" s="84" t="s">
        <v>4005</v>
      </c>
      <c r="G484" s="84" t="b">
        <v>0</v>
      </c>
      <c r="H484" s="84" t="b">
        <v>0</v>
      </c>
      <c r="I484" s="84" t="b">
        <v>0</v>
      </c>
      <c r="J484" s="84" t="b">
        <v>0</v>
      </c>
      <c r="K484" s="84" t="b">
        <v>0</v>
      </c>
      <c r="L484" s="84" t="b">
        <v>0</v>
      </c>
    </row>
    <row r="485" spans="1:12" ht="15">
      <c r="A485" s="84" t="s">
        <v>3146</v>
      </c>
      <c r="B485" s="84" t="s">
        <v>3634</v>
      </c>
      <c r="C485" s="84">
        <v>2</v>
      </c>
      <c r="D485" s="122">
        <v>0.0010140115842427648</v>
      </c>
      <c r="E485" s="122">
        <v>1.454739024871663</v>
      </c>
      <c r="F485" s="84" t="s">
        <v>4005</v>
      </c>
      <c r="G485" s="84" t="b">
        <v>0</v>
      </c>
      <c r="H485" s="84" t="b">
        <v>0</v>
      </c>
      <c r="I485" s="84" t="b">
        <v>0</v>
      </c>
      <c r="J485" s="84" t="b">
        <v>0</v>
      </c>
      <c r="K485" s="84" t="b">
        <v>0</v>
      </c>
      <c r="L485" s="84" t="b">
        <v>0</v>
      </c>
    </row>
    <row r="486" spans="1:12" ht="15">
      <c r="A486" s="84" t="s">
        <v>3634</v>
      </c>
      <c r="B486" s="84" t="s">
        <v>3102</v>
      </c>
      <c r="C486" s="84">
        <v>2</v>
      </c>
      <c r="D486" s="122">
        <v>0.0010140115842427648</v>
      </c>
      <c r="E486" s="122">
        <v>0.9428556638927885</v>
      </c>
      <c r="F486" s="84" t="s">
        <v>4005</v>
      </c>
      <c r="G486" s="84" t="b">
        <v>0</v>
      </c>
      <c r="H486" s="84" t="b">
        <v>0</v>
      </c>
      <c r="I486" s="84" t="b">
        <v>0</v>
      </c>
      <c r="J486" s="84" t="b">
        <v>0</v>
      </c>
      <c r="K486" s="84" t="b">
        <v>0</v>
      </c>
      <c r="L486" s="84" t="b">
        <v>0</v>
      </c>
    </row>
    <row r="487" spans="1:12" ht="15">
      <c r="A487" s="84" t="s">
        <v>3122</v>
      </c>
      <c r="B487" s="84" t="s">
        <v>3991</v>
      </c>
      <c r="C487" s="84">
        <v>2</v>
      </c>
      <c r="D487" s="122">
        <v>0.0010140115842427648</v>
      </c>
      <c r="E487" s="122">
        <v>1.8888256473661236</v>
      </c>
      <c r="F487" s="84" t="s">
        <v>4005</v>
      </c>
      <c r="G487" s="84" t="b">
        <v>0</v>
      </c>
      <c r="H487" s="84" t="b">
        <v>0</v>
      </c>
      <c r="I487" s="84" t="b">
        <v>0</v>
      </c>
      <c r="J487" s="84" t="b">
        <v>0</v>
      </c>
      <c r="K487" s="84" t="b">
        <v>0</v>
      </c>
      <c r="L487" s="84" t="b">
        <v>0</v>
      </c>
    </row>
    <row r="488" spans="1:12" ht="15">
      <c r="A488" s="84" t="s">
        <v>3772</v>
      </c>
      <c r="B488" s="84" t="s">
        <v>3772</v>
      </c>
      <c r="C488" s="84">
        <v>2</v>
      </c>
      <c r="D488" s="122">
        <v>0.001148580200990186</v>
      </c>
      <c r="E488" s="122">
        <v>2.710011529974969</v>
      </c>
      <c r="F488" s="84" t="s">
        <v>4005</v>
      </c>
      <c r="G488" s="84" t="b">
        <v>0</v>
      </c>
      <c r="H488" s="84" t="b">
        <v>0</v>
      </c>
      <c r="I488" s="84" t="b">
        <v>0</v>
      </c>
      <c r="J488" s="84" t="b">
        <v>0</v>
      </c>
      <c r="K488" s="84" t="b">
        <v>0</v>
      </c>
      <c r="L488" s="84" t="b">
        <v>0</v>
      </c>
    </row>
    <row r="489" spans="1:12" ht="15">
      <c r="A489" s="84" t="s">
        <v>3706</v>
      </c>
      <c r="B489" s="84" t="s">
        <v>3843</v>
      </c>
      <c r="C489" s="84">
        <v>2</v>
      </c>
      <c r="D489" s="122">
        <v>0.0010140115842427648</v>
      </c>
      <c r="E489" s="122">
        <v>2.7380402535752126</v>
      </c>
      <c r="F489" s="84" t="s">
        <v>4005</v>
      </c>
      <c r="G489" s="84" t="b">
        <v>0</v>
      </c>
      <c r="H489" s="84" t="b">
        <v>0</v>
      </c>
      <c r="I489" s="84" t="b">
        <v>0</v>
      </c>
      <c r="J489" s="84" t="b">
        <v>0</v>
      </c>
      <c r="K489" s="84" t="b">
        <v>1</v>
      </c>
      <c r="L489" s="84" t="b">
        <v>0</v>
      </c>
    </row>
    <row r="490" spans="1:12" ht="15">
      <c r="A490" s="84" t="s">
        <v>3664</v>
      </c>
      <c r="B490" s="84" t="s">
        <v>3116</v>
      </c>
      <c r="C490" s="84">
        <v>2</v>
      </c>
      <c r="D490" s="122">
        <v>0.0010140115842427648</v>
      </c>
      <c r="E490" s="122">
        <v>0.6362931796288464</v>
      </c>
      <c r="F490" s="84" t="s">
        <v>4005</v>
      </c>
      <c r="G490" s="84" t="b">
        <v>0</v>
      </c>
      <c r="H490" s="84" t="b">
        <v>0</v>
      </c>
      <c r="I490" s="84" t="b">
        <v>0</v>
      </c>
      <c r="J490" s="84" t="b">
        <v>0</v>
      </c>
      <c r="K490" s="84" t="b">
        <v>0</v>
      </c>
      <c r="L490" s="84" t="b">
        <v>0</v>
      </c>
    </row>
    <row r="491" spans="1:12" ht="15">
      <c r="A491" s="84" t="s">
        <v>3099</v>
      </c>
      <c r="B491" s="84" t="s">
        <v>3088</v>
      </c>
      <c r="C491" s="84">
        <v>2</v>
      </c>
      <c r="D491" s="122">
        <v>0.0010140115842427648</v>
      </c>
      <c r="E491" s="122">
        <v>-0.7279569179290494</v>
      </c>
      <c r="F491" s="84" t="s">
        <v>4005</v>
      </c>
      <c r="G491" s="84" t="b">
        <v>0</v>
      </c>
      <c r="H491" s="84" t="b">
        <v>0</v>
      </c>
      <c r="I491" s="84" t="b">
        <v>0</v>
      </c>
      <c r="J491" s="84" t="b">
        <v>0</v>
      </c>
      <c r="K491" s="84" t="b">
        <v>0</v>
      </c>
      <c r="L491" s="84" t="b">
        <v>0</v>
      </c>
    </row>
    <row r="492" spans="1:12" ht="15">
      <c r="A492" s="84" t="s">
        <v>3116</v>
      </c>
      <c r="B492" s="84" t="s">
        <v>4001</v>
      </c>
      <c r="C492" s="84">
        <v>2</v>
      </c>
      <c r="D492" s="122">
        <v>0.0010140115842427648</v>
      </c>
      <c r="E492" s="122">
        <v>1.4487486611824756</v>
      </c>
      <c r="F492" s="84" t="s">
        <v>4005</v>
      </c>
      <c r="G492" s="84" t="b">
        <v>0</v>
      </c>
      <c r="H492" s="84" t="b">
        <v>0</v>
      </c>
      <c r="I492" s="84" t="b">
        <v>0</v>
      </c>
      <c r="J492" s="84" t="b">
        <v>0</v>
      </c>
      <c r="K492" s="84" t="b">
        <v>0</v>
      </c>
      <c r="L492" s="84" t="b">
        <v>0</v>
      </c>
    </row>
    <row r="493" spans="1:12" ht="15">
      <c r="A493" s="84" t="s">
        <v>3764</v>
      </c>
      <c r="B493" s="84" t="s">
        <v>3157</v>
      </c>
      <c r="C493" s="84">
        <v>2</v>
      </c>
      <c r="D493" s="122">
        <v>0.0010140115842427648</v>
      </c>
      <c r="E493" s="122">
        <v>2.3578290118636067</v>
      </c>
      <c r="F493" s="84" t="s">
        <v>4005</v>
      </c>
      <c r="G493" s="84" t="b">
        <v>0</v>
      </c>
      <c r="H493" s="84" t="b">
        <v>0</v>
      </c>
      <c r="I493" s="84" t="b">
        <v>0</v>
      </c>
      <c r="J493" s="84" t="b">
        <v>0</v>
      </c>
      <c r="K493" s="84" t="b">
        <v>0</v>
      </c>
      <c r="L493" s="84" t="b">
        <v>0</v>
      </c>
    </row>
    <row r="494" spans="1:12" ht="15">
      <c r="A494" s="84" t="s">
        <v>3157</v>
      </c>
      <c r="B494" s="84" t="s">
        <v>3151</v>
      </c>
      <c r="C494" s="84">
        <v>2</v>
      </c>
      <c r="D494" s="122">
        <v>0.0010140115842427648</v>
      </c>
      <c r="E494" s="122">
        <v>2.1981281689960945</v>
      </c>
      <c r="F494" s="84" t="s">
        <v>4005</v>
      </c>
      <c r="G494" s="84" t="b">
        <v>0</v>
      </c>
      <c r="H494" s="84" t="b">
        <v>0</v>
      </c>
      <c r="I494" s="84" t="b">
        <v>0</v>
      </c>
      <c r="J494" s="84" t="b">
        <v>0</v>
      </c>
      <c r="K494" s="84" t="b">
        <v>0</v>
      </c>
      <c r="L494" s="84" t="b">
        <v>0</v>
      </c>
    </row>
    <row r="495" spans="1:12" ht="15">
      <c r="A495" s="84" t="s">
        <v>3088</v>
      </c>
      <c r="B495" s="84" t="s">
        <v>3099</v>
      </c>
      <c r="C495" s="84">
        <v>55</v>
      </c>
      <c r="D495" s="122">
        <v>0.012236548481419526</v>
      </c>
      <c r="E495" s="122">
        <v>1.0431872930089765</v>
      </c>
      <c r="F495" s="84" t="s">
        <v>2968</v>
      </c>
      <c r="G495" s="84" t="b">
        <v>0</v>
      </c>
      <c r="H495" s="84" t="b">
        <v>0</v>
      </c>
      <c r="I495" s="84" t="b">
        <v>0</v>
      </c>
      <c r="J495" s="84" t="b">
        <v>0</v>
      </c>
      <c r="K495" s="84" t="b">
        <v>0</v>
      </c>
      <c r="L495" s="84" t="b">
        <v>0</v>
      </c>
    </row>
    <row r="496" spans="1:12" ht="15">
      <c r="A496" s="84" t="s">
        <v>3102</v>
      </c>
      <c r="B496" s="84" t="s">
        <v>3122</v>
      </c>
      <c r="C496" s="84">
        <v>24</v>
      </c>
      <c r="D496" s="122">
        <v>0.012746298370969541</v>
      </c>
      <c r="E496" s="122">
        <v>1.5230144411045639</v>
      </c>
      <c r="F496" s="84" t="s">
        <v>2968</v>
      </c>
      <c r="G496" s="84" t="b">
        <v>0</v>
      </c>
      <c r="H496" s="84" t="b">
        <v>0</v>
      </c>
      <c r="I496" s="84" t="b">
        <v>0</v>
      </c>
      <c r="J496" s="84" t="b">
        <v>0</v>
      </c>
      <c r="K496" s="84" t="b">
        <v>0</v>
      </c>
      <c r="L496" s="84" t="b">
        <v>0</v>
      </c>
    </row>
    <row r="497" spans="1:12" ht="15">
      <c r="A497" s="84" t="s">
        <v>3612</v>
      </c>
      <c r="B497" s="84" t="s">
        <v>3121</v>
      </c>
      <c r="C497" s="84">
        <v>23</v>
      </c>
      <c r="D497" s="122">
        <v>0.012579485665463037</v>
      </c>
      <c r="E497" s="122">
        <v>1.6302244107524322</v>
      </c>
      <c r="F497" s="84" t="s">
        <v>2968</v>
      </c>
      <c r="G497" s="84" t="b">
        <v>0</v>
      </c>
      <c r="H497" s="84" t="b">
        <v>0</v>
      </c>
      <c r="I497" s="84" t="b">
        <v>0</v>
      </c>
      <c r="J497" s="84" t="b">
        <v>0</v>
      </c>
      <c r="K497" s="84" t="b">
        <v>0</v>
      </c>
      <c r="L497" s="84" t="b">
        <v>0</v>
      </c>
    </row>
    <row r="498" spans="1:12" ht="15">
      <c r="A498" s="84" t="s">
        <v>3121</v>
      </c>
      <c r="B498" s="84" t="s">
        <v>3119</v>
      </c>
      <c r="C498" s="84">
        <v>23</v>
      </c>
      <c r="D498" s="122">
        <v>0.012579485665463037</v>
      </c>
      <c r="E498" s="122">
        <v>1.435649746002738</v>
      </c>
      <c r="F498" s="84" t="s">
        <v>2968</v>
      </c>
      <c r="G498" s="84" t="b">
        <v>0</v>
      </c>
      <c r="H498" s="84" t="b">
        <v>0</v>
      </c>
      <c r="I498" s="84" t="b">
        <v>0</v>
      </c>
      <c r="J498" s="84" t="b">
        <v>0</v>
      </c>
      <c r="K498" s="84" t="b">
        <v>0</v>
      </c>
      <c r="L498" s="84" t="b">
        <v>0</v>
      </c>
    </row>
    <row r="499" spans="1:12" ht="15">
      <c r="A499" s="84" t="s">
        <v>3613</v>
      </c>
      <c r="B499" s="84" t="s">
        <v>3088</v>
      </c>
      <c r="C499" s="84">
        <v>21</v>
      </c>
      <c r="D499" s="122">
        <v>0.012196567961086285</v>
      </c>
      <c r="E499" s="122">
        <v>1.1893153286872147</v>
      </c>
      <c r="F499" s="84" t="s">
        <v>2968</v>
      </c>
      <c r="G499" s="84" t="b">
        <v>0</v>
      </c>
      <c r="H499" s="84" t="b">
        <v>0</v>
      </c>
      <c r="I499" s="84" t="b">
        <v>0</v>
      </c>
      <c r="J499" s="84" t="b">
        <v>0</v>
      </c>
      <c r="K499" s="84" t="b">
        <v>0</v>
      </c>
      <c r="L499" s="84" t="b">
        <v>0</v>
      </c>
    </row>
    <row r="500" spans="1:12" ht="15">
      <c r="A500" s="84" t="s">
        <v>3099</v>
      </c>
      <c r="B500" s="84" t="s">
        <v>3123</v>
      </c>
      <c r="C500" s="84">
        <v>21</v>
      </c>
      <c r="D500" s="122">
        <v>0.012196567961086285</v>
      </c>
      <c r="E500" s="122">
        <v>1.1271474410553914</v>
      </c>
      <c r="F500" s="84" t="s">
        <v>2968</v>
      </c>
      <c r="G500" s="84" t="b">
        <v>0</v>
      </c>
      <c r="H500" s="84" t="b">
        <v>0</v>
      </c>
      <c r="I500" s="84" t="b">
        <v>0</v>
      </c>
      <c r="J500" s="84" t="b">
        <v>0</v>
      </c>
      <c r="K500" s="84" t="b">
        <v>0</v>
      </c>
      <c r="L500" s="84" t="b">
        <v>0</v>
      </c>
    </row>
    <row r="501" spans="1:12" ht="15">
      <c r="A501" s="84" t="s">
        <v>3123</v>
      </c>
      <c r="B501" s="84" t="s">
        <v>3611</v>
      </c>
      <c r="C501" s="84">
        <v>21</v>
      </c>
      <c r="D501" s="122">
        <v>0.012196567961086285</v>
      </c>
      <c r="E501" s="122">
        <v>1.666436583406877</v>
      </c>
      <c r="F501" s="84" t="s">
        <v>2968</v>
      </c>
      <c r="G501" s="84" t="b">
        <v>0</v>
      </c>
      <c r="H501" s="84" t="b">
        <v>0</v>
      </c>
      <c r="I501" s="84" t="b">
        <v>0</v>
      </c>
      <c r="J501" s="84" t="b">
        <v>0</v>
      </c>
      <c r="K501" s="84" t="b">
        <v>0</v>
      </c>
      <c r="L501" s="84" t="b">
        <v>0</v>
      </c>
    </row>
    <row r="502" spans="1:12" ht="15">
      <c r="A502" s="84" t="s">
        <v>3611</v>
      </c>
      <c r="B502" s="84" t="s">
        <v>3612</v>
      </c>
      <c r="C502" s="84">
        <v>21</v>
      </c>
      <c r="D502" s="122">
        <v>0.012196567961086285</v>
      </c>
      <c r="E502" s="122">
        <v>1.666436583406877</v>
      </c>
      <c r="F502" s="84" t="s">
        <v>2968</v>
      </c>
      <c r="G502" s="84" t="b">
        <v>0</v>
      </c>
      <c r="H502" s="84" t="b">
        <v>0</v>
      </c>
      <c r="I502" s="84" t="b">
        <v>0</v>
      </c>
      <c r="J502" s="84" t="b">
        <v>0</v>
      </c>
      <c r="K502" s="84" t="b">
        <v>0</v>
      </c>
      <c r="L502" s="84" t="b">
        <v>0</v>
      </c>
    </row>
    <row r="503" spans="1:12" ht="15">
      <c r="A503" s="84" t="s">
        <v>3062</v>
      </c>
      <c r="B503" s="84" t="s">
        <v>3120</v>
      </c>
      <c r="C503" s="84">
        <v>19</v>
      </c>
      <c r="D503" s="122">
        <v>0.011742657739414096</v>
      </c>
      <c r="E503" s="122">
        <v>1.4661847857654922</v>
      </c>
      <c r="F503" s="84" t="s">
        <v>2968</v>
      </c>
      <c r="G503" s="84" t="b">
        <v>0</v>
      </c>
      <c r="H503" s="84" t="b">
        <v>0</v>
      </c>
      <c r="I503" s="84" t="b">
        <v>0</v>
      </c>
      <c r="J503" s="84" t="b">
        <v>0</v>
      </c>
      <c r="K503" s="84" t="b">
        <v>0</v>
      </c>
      <c r="L503" s="84" t="b">
        <v>0</v>
      </c>
    </row>
    <row r="504" spans="1:12" ht="15">
      <c r="A504" s="84" t="s">
        <v>354</v>
      </c>
      <c r="B504" s="84" t="s">
        <v>3613</v>
      </c>
      <c r="C504" s="84">
        <v>19</v>
      </c>
      <c r="D504" s="122">
        <v>0.011742657739414096</v>
      </c>
      <c r="E504" s="122">
        <v>1.1893153286872145</v>
      </c>
      <c r="F504" s="84" t="s">
        <v>2968</v>
      </c>
      <c r="G504" s="84" t="b">
        <v>0</v>
      </c>
      <c r="H504" s="84" t="b">
        <v>0</v>
      </c>
      <c r="I504" s="84" t="b">
        <v>0</v>
      </c>
      <c r="J504" s="84" t="b">
        <v>0</v>
      </c>
      <c r="K504" s="84" t="b">
        <v>0</v>
      </c>
      <c r="L504" s="84" t="b">
        <v>0</v>
      </c>
    </row>
    <row r="505" spans="1:12" ht="15">
      <c r="A505" s="84" t="s">
        <v>3119</v>
      </c>
      <c r="B505" s="84" t="s">
        <v>3616</v>
      </c>
      <c r="C505" s="84">
        <v>19</v>
      </c>
      <c r="D505" s="122">
        <v>0.011742657739414096</v>
      </c>
      <c r="E505" s="122">
        <v>1.4483808228076598</v>
      </c>
      <c r="F505" s="84" t="s">
        <v>2968</v>
      </c>
      <c r="G505" s="84" t="b">
        <v>0</v>
      </c>
      <c r="H505" s="84" t="b">
        <v>0</v>
      </c>
      <c r="I505" s="84" t="b">
        <v>0</v>
      </c>
      <c r="J505" s="84" t="b">
        <v>0</v>
      </c>
      <c r="K505" s="84" t="b">
        <v>0</v>
      </c>
      <c r="L505" s="84" t="b">
        <v>0</v>
      </c>
    </row>
    <row r="506" spans="1:12" ht="15">
      <c r="A506" s="84" t="s">
        <v>3119</v>
      </c>
      <c r="B506" s="84" t="s">
        <v>3116</v>
      </c>
      <c r="C506" s="84">
        <v>15</v>
      </c>
      <c r="D506" s="122">
        <v>0.01059008664452852</v>
      </c>
      <c r="E506" s="122">
        <v>0.8182921078794537</v>
      </c>
      <c r="F506" s="84" t="s">
        <v>2968</v>
      </c>
      <c r="G506" s="84" t="b">
        <v>0</v>
      </c>
      <c r="H506" s="84" t="b">
        <v>0</v>
      </c>
      <c r="I506" s="84" t="b">
        <v>0</v>
      </c>
      <c r="J506" s="84" t="b">
        <v>0</v>
      </c>
      <c r="K506" s="84" t="b">
        <v>0</v>
      </c>
      <c r="L506" s="84" t="b">
        <v>0</v>
      </c>
    </row>
    <row r="507" spans="1:12" ht="15">
      <c r="A507" s="84" t="s">
        <v>3116</v>
      </c>
      <c r="B507" s="84" t="s">
        <v>3062</v>
      </c>
      <c r="C507" s="84">
        <v>15</v>
      </c>
      <c r="D507" s="122">
        <v>0.01059008664452852</v>
      </c>
      <c r="E507" s="122">
        <v>1.3635224438683444</v>
      </c>
      <c r="F507" s="84" t="s">
        <v>2968</v>
      </c>
      <c r="G507" s="84" t="b">
        <v>0</v>
      </c>
      <c r="H507" s="84" t="b">
        <v>0</v>
      </c>
      <c r="I507" s="84" t="b">
        <v>0</v>
      </c>
      <c r="J507" s="84" t="b">
        <v>0</v>
      </c>
      <c r="K507" s="84" t="b">
        <v>0</v>
      </c>
      <c r="L507" s="84" t="b">
        <v>0</v>
      </c>
    </row>
    <row r="508" spans="1:12" ht="15">
      <c r="A508" s="84" t="s">
        <v>3099</v>
      </c>
      <c r="B508" s="84" t="s">
        <v>3102</v>
      </c>
      <c r="C508" s="84">
        <v>11</v>
      </c>
      <c r="D508" s="122">
        <v>0.009035715906820502</v>
      </c>
      <c r="E508" s="122">
        <v>0.6835935339819975</v>
      </c>
      <c r="F508" s="84" t="s">
        <v>2968</v>
      </c>
      <c r="G508" s="84" t="b">
        <v>0</v>
      </c>
      <c r="H508" s="84" t="b">
        <v>0</v>
      </c>
      <c r="I508" s="84" t="b">
        <v>0</v>
      </c>
      <c r="J508" s="84" t="b">
        <v>0</v>
      </c>
      <c r="K508" s="84" t="b">
        <v>0</v>
      </c>
      <c r="L508" s="84" t="b">
        <v>0</v>
      </c>
    </row>
    <row r="509" spans="1:12" ht="15">
      <c r="A509" s="84" t="s">
        <v>3099</v>
      </c>
      <c r="B509" s="84" t="s">
        <v>3617</v>
      </c>
      <c r="C509" s="84">
        <v>11</v>
      </c>
      <c r="D509" s="122">
        <v>0.009035715906820502</v>
      </c>
      <c r="E509" s="122">
        <v>1.0748001599950667</v>
      </c>
      <c r="F509" s="84" t="s">
        <v>2968</v>
      </c>
      <c r="G509" s="84" t="b">
        <v>0</v>
      </c>
      <c r="H509" s="84" t="b">
        <v>0</v>
      </c>
      <c r="I509" s="84" t="b">
        <v>0</v>
      </c>
      <c r="J509" s="84" t="b">
        <v>0</v>
      </c>
      <c r="K509" s="84" t="b">
        <v>0</v>
      </c>
      <c r="L509" s="84" t="b">
        <v>0</v>
      </c>
    </row>
    <row r="510" spans="1:12" ht="15">
      <c r="A510" s="84" t="s">
        <v>3617</v>
      </c>
      <c r="B510" s="84" t="s">
        <v>3117</v>
      </c>
      <c r="C510" s="84">
        <v>11</v>
      </c>
      <c r="D510" s="122">
        <v>0.009035715906820502</v>
      </c>
      <c r="E510" s="122">
        <v>1.613191071453652</v>
      </c>
      <c r="F510" s="84" t="s">
        <v>2968</v>
      </c>
      <c r="G510" s="84" t="b">
        <v>0</v>
      </c>
      <c r="H510" s="84" t="b">
        <v>0</v>
      </c>
      <c r="I510" s="84" t="b">
        <v>0</v>
      </c>
      <c r="J510" s="84" t="b">
        <v>0</v>
      </c>
      <c r="K510" s="84" t="b">
        <v>0</v>
      </c>
      <c r="L510" s="84" t="b">
        <v>0</v>
      </c>
    </row>
    <row r="511" spans="1:12" ht="15">
      <c r="A511" s="84" t="s">
        <v>3122</v>
      </c>
      <c r="B511" s="84" t="s">
        <v>3089</v>
      </c>
      <c r="C511" s="84">
        <v>9</v>
      </c>
      <c r="D511" s="122">
        <v>0.008064967793527056</v>
      </c>
      <c r="E511" s="122">
        <v>1.4560676514739508</v>
      </c>
      <c r="F511" s="84" t="s">
        <v>2968</v>
      </c>
      <c r="G511" s="84" t="b">
        <v>0</v>
      </c>
      <c r="H511" s="84" t="b">
        <v>0</v>
      </c>
      <c r="I511" s="84" t="b">
        <v>0</v>
      </c>
      <c r="J511" s="84" t="b">
        <v>0</v>
      </c>
      <c r="K511" s="84" t="b">
        <v>0</v>
      </c>
      <c r="L511" s="84" t="b">
        <v>0</v>
      </c>
    </row>
    <row r="512" spans="1:12" ht="15">
      <c r="A512" s="84" t="s">
        <v>3089</v>
      </c>
      <c r="B512" s="84" t="s">
        <v>3625</v>
      </c>
      <c r="C512" s="84">
        <v>9</v>
      </c>
      <c r="D512" s="122">
        <v>0.008064967793527056</v>
      </c>
      <c r="E512" s="122">
        <v>1.8820363837462317</v>
      </c>
      <c r="F512" s="84" t="s">
        <v>2968</v>
      </c>
      <c r="G512" s="84" t="b">
        <v>0</v>
      </c>
      <c r="H512" s="84" t="b">
        <v>0</v>
      </c>
      <c r="I512" s="84" t="b">
        <v>0</v>
      </c>
      <c r="J512" s="84" t="b">
        <v>0</v>
      </c>
      <c r="K512" s="84" t="b">
        <v>0</v>
      </c>
      <c r="L512" s="84" t="b">
        <v>0</v>
      </c>
    </row>
    <row r="513" spans="1:12" ht="15">
      <c r="A513" s="84" t="s">
        <v>3625</v>
      </c>
      <c r="B513" s="84" t="s">
        <v>3626</v>
      </c>
      <c r="C513" s="84">
        <v>9</v>
      </c>
      <c r="D513" s="122">
        <v>0.008064967793527056</v>
      </c>
      <c r="E513" s="122">
        <v>2.073921909985145</v>
      </c>
      <c r="F513" s="84" t="s">
        <v>2968</v>
      </c>
      <c r="G513" s="84" t="b">
        <v>0</v>
      </c>
      <c r="H513" s="84" t="b">
        <v>0</v>
      </c>
      <c r="I513" s="84" t="b">
        <v>0</v>
      </c>
      <c r="J513" s="84" t="b">
        <v>0</v>
      </c>
      <c r="K513" s="84" t="b">
        <v>0</v>
      </c>
      <c r="L513" s="84" t="b">
        <v>0</v>
      </c>
    </row>
    <row r="514" spans="1:12" ht="15">
      <c r="A514" s="84" t="s">
        <v>3626</v>
      </c>
      <c r="B514" s="84" t="s">
        <v>3099</v>
      </c>
      <c r="C514" s="84">
        <v>9</v>
      </c>
      <c r="D514" s="122">
        <v>0.008064967793527056</v>
      </c>
      <c r="E514" s="122">
        <v>1.141673694251988</v>
      </c>
      <c r="F514" s="84" t="s">
        <v>2968</v>
      </c>
      <c r="G514" s="84" t="b">
        <v>0</v>
      </c>
      <c r="H514" s="84" t="b">
        <v>0</v>
      </c>
      <c r="I514" s="84" t="b">
        <v>0</v>
      </c>
      <c r="J514" s="84" t="b">
        <v>0</v>
      </c>
      <c r="K514" s="84" t="b">
        <v>0</v>
      </c>
      <c r="L514" s="84" t="b">
        <v>0</v>
      </c>
    </row>
    <row r="515" spans="1:12" ht="15">
      <c r="A515" s="84" t="s">
        <v>3630</v>
      </c>
      <c r="B515" s="84" t="s">
        <v>3120</v>
      </c>
      <c r="C515" s="84">
        <v>8</v>
      </c>
      <c r="D515" s="122">
        <v>0.0075195202262763085</v>
      </c>
      <c r="E515" s="122">
        <v>1.4584979570992012</v>
      </c>
      <c r="F515" s="84" t="s">
        <v>2968</v>
      </c>
      <c r="G515" s="84" t="b">
        <v>0</v>
      </c>
      <c r="H515" s="84" t="b">
        <v>0</v>
      </c>
      <c r="I515" s="84" t="b">
        <v>0</v>
      </c>
      <c r="J515" s="84" t="b">
        <v>0</v>
      </c>
      <c r="K515" s="84" t="b">
        <v>0</v>
      </c>
      <c r="L515" s="84" t="b">
        <v>0</v>
      </c>
    </row>
    <row r="516" spans="1:12" ht="15">
      <c r="A516" s="84" t="s">
        <v>3120</v>
      </c>
      <c r="B516" s="84" t="s">
        <v>3632</v>
      </c>
      <c r="C516" s="84">
        <v>8</v>
      </c>
      <c r="D516" s="122">
        <v>0.0075195202262763085</v>
      </c>
      <c r="E516" s="122">
        <v>1.5096504795465824</v>
      </c>
      <c r="F516" s="84" t="s">
        <v>2968</v>
      </c>
      <c r="G516" s="84" t="b">
        <v>0</v>
      </c>
      <c r="H516" s="84" t="b">
        <v>0</v>
      </c>
      <c r="I516" s="84" t="b">
        <v>0</v>
      </c>
      <c r="J516" s="84" t="b">
        <v>0</v>
      </c>
      <c r="K516" s="84" t="b">
        <v>0</v>
      </c>
      <c r="L516" s="84" t="b">
        <v>0</v>
      </c>
    </row>
    <row r="517" spans="1:12" ht="15">
      <c r="A517" s="84" t="s">
        <v>3632</v>
      </c>
      <c r="B517" s="84" t="s">
        <v>3102</v>
      </c>
      <c r="C517" s="84">
        <v>8</v>
      </c>
      <c r="D517" s="122">
        <v>0.0075195202262763085</v>
      </c>
      <c r="E517" s="122">
        <v>1.5230144411045639</v>
      </c>
      <c r="F517" s="84" t="s">
        <v>2968</v>
      </c>
      <c r="G517" s="84" t="b">
        <v>0</v>
      </c>
      <c r="H517" s="84" t="b">
        <v>0</v>
      </c>
      <c r="I517" s="84" t="b">
        <v>0</v>
      </c>
      <c r="J517" s="84" t="b">
        <v>0</v>
      </c>
      <c r="K517" s="84" t="b">
        <v>0</v>
      </c>
      <c r="L517" s="84" t="b">
        <v>0</v>
      </c>
    </row>
    <row r="518" spans="1:12" ht="15">
      <c r="A518" s="84" t="s">
        <v>3099</v>
      </c>
      <c r="B518" s="84" t="s">
        <v>3640</v>
      </c>
      <c r="C518" s="84">
        <v>8</v>
      </c>
      <c r="D518" s="122">
        <v>0.0075195202262763085</v>
      </c>
      <c r="E518" s="122">
        <v>1.1473508271436785</v>
      </c>
      <c r="F518" s="84" t="s">
        <v>2968</v>
      </c>
      <c r="G518" s="84" t="b">
        <v>0</v>
      </c>
      <c r="H518" s="84" t="b">
        <v>0</v>
      </c>
      <c r="I518" s="84" t="b">
        <v>0</v>
      </c>
      <c r="J518" s="84" t="b">
        <v>0</v>
      </c>
      <c r="K518" s="84" t="b">
        <v>0</v>
      </c>
      <c r="L518" s="84" t="b">
        <v>0</v>
      </c>
    </row>
    <row r="519" spans="1:12" ht="15">
      <c r="A519" s="84" t="s">
        <v>3640</v>
      </c>
      <c r="B519" s="84" t="s">
        <v>3627</v>
      </c>
      <c r="C519" s="84">
        <v>8</v>
      </c>
      <c r="D519" s="122">
        <v>0.0075195202262763085</v>
      </c>
      <c r="E519" s="122">
        <v>2.073921909985145</v>
      </c>
      <c r="F519" s="84" t="s">
        <v>2968</v>
      </c>
      <c r="G519" s="84" t="b">
        <v>0</v>
      </c>
      <c r="H519" s="84" t="b">
        <v>0</v>
      </c>
      <c r="I519" s="84" t="b">
        <v>0</v>
      </c>
      <c r="J519" s="84" t="b">
        <v>0</v>
      </c>
      <c r="K519" s="84" t="b">
        <v>0</v>
      </c>
      <c r="L519" s="84" t="b">
        <v>0</v>
      </c>
    </row>
    <row r="520" spans="1:12" ht="15">
      <c r="A520" s="84" t="s">
        <v>3627</v>
      </c>
      <c r="B520" s="84" t="s">
        <v>3631</v>
      </c>
      <c r="C520" s="84">
        <v>8</v>
      </c>
      <c r="D520" s="122">
        <v>0.0075195202262763085</v>
      </c>
      <c r="E520" s="122">
        <v>2.073921909985145</v>
      </c>
      <c r="F520" s="84" t="s">
        <v>2968</v>
      </c>
      <c r="G520" s="84" t="b">
        <v>0</v>
      </c>
      <c r="H520" s="84" t="b">
        <v>0</v>
      </c>
      <c r="I520" s="84" t="b">
        <v>0</v>
      </c>
      <c r="J520" s="84" t="b">
        <v>0</v>
      </c>
      <c r="K520" s="84" t="b">
        <v>0</v>
      </c>
      <c r="L520" s="84" t="b">
        <v>0</v>
      </c>
    </row>
    <row r="521" spans="1:12" ht="15">
      <c r="A521" s="84" t="s">
        <v>3631</v>
      </c>
      <c r="B521" s="84" t="s">
        <v>3641</v>
      </c>
      <c r="C521" s="84">
        <v>8</v>
      </c>
      <c r="D521" s="122">
        <v>0.0075195202262763085</v>
      </c>
      <c r="E521" s="122">
        <v>2.1250744324325264</v>
      </c>
      <c r="F521" s="84" t="s">
        <v>2968</v>
      </c>
      <c r="G521" s="84" t="b">
        <v>0</v>
      </c>
      <c r="H521" s="84" t="b">
        <v>0</v>
      </c>
      <c r="I521" s="84" t="b">
        <v>0</v>
      </c>
      <c r="J521" s="84" t="b">
        <v>0</v>
      </c>
      <c r="K521" s="84" t="b">
        <v>0</v>
      </c>
      <c r="L521" s="84" t="b">
        <v>0</v>
      </c>
    </row>
    <row r="522" spans="1:12" ht="15">
      <c r="A522" s="84" t="s">
        <v>3641</v>
      </c>
      <c r="B522" s="84" t="s">
        <v>3633</v>
      </c>
      <c r="C522" s="84">
        <v>8</v>
      </c>
      <c r="D522" s="122">
        <v>0.0075195202262763085</v>
      </c>
      <c r="E522" s="122">
        <v>2.1250744324325264</v>
      </c>
      <c r="F522" s="84" t="s">
        <v>2968</v>
      </c>
      <c r="G522" s="84" t="b">
        <v>0</v>
      </c>
      <c r="H522" s="84" t="b">
        <v>0</v>
      </c>
      <c r="I522" s="84" t="b">
        <v>0</v>
      </c>
      <c r="J522" s="84" t="b">
        <v>0</v>
      </c>
      <c r="K522" s="84" t="b">
        <v>0</v>
      </c>
      <c r="L522" s="84" t="b">
        <v>0</v>
      </c>
    </row>
    <row r="523" spans="1:12" ht="15">
      <c r="A523" s="84" t="s">
        <v>3116</v>
      </c>
      <c r="B523" s="84" t="s">
        <v>3117</v>
      </c>
      <c r="C523" s="84">
        <v>8</v>
      </c>
      <c r="D523" s="122">
        <v>0.0075195202262763085</v>
      </c>
      <c r="E523" s="122">
        <v>1.0703177857163197</v>
      </c>
      <c r="F523" s="84" t="s">
        <v>2968</v>
      </c>
      <c r="G523" s="84" t="b">
        <v>0</v>
      </c>
      <c r="H523" s="84" t="b">
        <v>0</v>
      </c>
      <c r="I523" s="84" t="b">
        <v>0</v>
      </c>
      <c r="J523" s="84" t="b">
        <v>0</v>
      </c>
      <c r="K523" s="84" t="b">
        <v>0</v>
      </c>
      <c r="L523" s="84" t="b">
        <v>0</v>
      </c>
    </row>
    <row r="524" spans="1:12" ht="15">
      <c r="A524" s="84" t="s">
        <v>3088</v>
      </c>
      <c r="B524" s="84" t="s">
        <v>3131</v>
      </c>
      <c r="C524" s="84">
        <v>7</v>
      </c>
      <c r="D524" s="122">
        <v>0.006927432493487749</v>
      </c>
      <c r="E524" s="122">
        <v>0.9930206835432462</v>
      </c>
      <c r="F524" s="84" t="s">
        <v>2968</v>
      </c>
      <c r="G524" s="84" t="b">
        <v>0</v>
      </c>
      <c r="H524" s="84" t="b">
        <v>0</v>
      </c>
      <c r="I524" s="84" t="b">
        <v>0</v>
      </c>
      <c r="J524" s="84" t="b">
        <v>0</v>
      </c>
      <c r="K524" s="84" t="b">
        <v>0</v>
      </c>
      <c r="L524" s="84" t="b">
        <v>0</v>
      </c>
    </row>
    <row r="525" spans="1:12" ht="15">
      <c r="A525" s="84" t="s">
        <v>354</v>
      </c>
      <c r="B525" s="84" t="s">
        <v>3630</v>
      </c>
      <c r="C525" s="84">
        <v>7</v>
      </c>
      <c r="D525" s="122">
        <v>0.006927432493487749</v>
      </c>
      <c r="E525" s="122">
        <v>1.1313233817095278</v>
      </c>
      <c r="F525" s="84" t="s">
        <v>2968</v>
      </c>
      <c r="G525" s="84" t="b">
        <v>0</v>
      </c>
      <c r="H525" s="84" t="b">
        <v>0</v>
      </c>
      <c r="I525" s="84" t="b">
        <v>0</v>
      </c>
      <c r="J525" s="84" t="b">
        <v>0</v>
      </c>
      <c r="K525" s="84" t="b">
        <v>0</v>
      </c>
      <c r="L525" s="84" t="b">
        <v>0</v>
      </c>
    </row>
    <row r="526" spans="1:12" ht="15">
      <c r="A526" s="84" t="s">
        <v>3633</v>
      </c>
      <c r="B526" s="84" t="s">
        <v>3655</v>
      </c>
      <c r="C526" s="84">
        <v>7</v>
      </c>
      <c r="D526" s="122">
        <v>0.006927432493487749</v>
      </c>
      <c r="E526" s="122">
        <v>2.1250744324325264</v>
      </c>
      <c r="F526" s="84" t="s">
        <v>2968</v>
      </c>
      <c r="G526" s="84" t="b">
        <v>0</v>
      </c>
      <c r="H526" s="84" t="b">
        <v>0</v>
      </c>
      <c r="I526" s="84" t="b">
        <v>0</v>
      </c>
      <c r="J526" s="84" t="b">
        <v>0</v>
      </c>
      <c r="K526" s="84" t="b">
        <v>0</v>
      </c>
      <c r="L526" s="84" t="b">
        <v>0</v>
      </c>
    </row>
    <row r="527" spans="1:12" ht="15">
      <c r="A527" s="84" t="s">
        <v>3146</v>
      </c>
      <c r="B527" s="84" t="s">
        <v>3653</v>
      </c>
      <c r="C527" s="84">
        <v>6</v>
      </c>
      <c r="D527" s="122">
        <v>0.006281998712680495</v>
      </c>
      <c r="E527" s="122">
        <v>2.1250744324325264</v>
      </c>
      <c r="F527" s="84" t="s">
        <v>2968</v>
      </c>
      <c r="G527" s="84" t="b">
        <v>0</v>
      </c>
      <c r="H527" s="84" t="b">
        <v>0</v>
      </c>
      <c r="I527" s="84" t="b">
        <v>0</v>
      </c>
      <c r="J527" s="84" t="b">
        <v>0</v>
      </c>
      <c r="K527" s="84" t="b">
        <v>0</v>
      </c>
      <c r="L527" s="84" t="b">
        <v>0</v>
      </c>
    </row>
    <row r="528" spans="1:12" ht="15">
      <c r="A528" s="84" t="s">
        <v>3653</v>
      </c>
      <c r="B528" s="84" t="s">
        <v>3619</v>
      </c>
      <c r="C528" s="84">
        <v>6</v>
      </c>
      <c r="D528" s="122">
        <v>0.006281998712680495</v>
      </c>
      <c r="E528" s="122">
        <v>2.2500131690408263</v>
      </c>
      <c r="F528" s="84" t="s">
        <v>2968</v>
      </c>
      <c r="G528" s="84" t="b">
        <v>0</v>
      </c>
      <c r="H528" s="84" t="b">
        <v>0</v>
      </c>
      <c r="I528" s="84" t="b">
        <v>0</v>
      </c>
      <c r="J528" s="84" t="b">
        <v>1</v>
      </c>
      <c r="K528" s="84" t="b">
        <v>0</v>
      </c>
      <c r="L528" s="84" t="b">
        <v>0</v>
      </c>
    </row>
    <row r="529" spans="1:12" ht="15">
      <c r="A529" s="84" t="s">
        <v>3122</v>
      </c>
      <c r="B529" s="84" t="s">
        <v>3116</v>
      </c>
      <c r="C529" s="84">
        <v>6</v>
      </c>
      <c r="D529" s="122">
        <v>0.006281998712680495</v>
      </c>
      <c r="E529" s="122">
        <v>0.6199244541126203</v>
      </c>
      <c r="F529" s="84" t="s">
        <v>2968</v>
      </c>
      <c r="G529" s="84" t="b">
        <v>0</v>
      </c>
      <c r="H529" s="84" t="b">
        <v>0</v>
      </c>
      <c r="I529" s="84" t="b">
        <v>0</v>
      </c>
      <c r="J529" s="84" t="b">
        <v>0</v>
      </c>
      <c r="K529" s="84" t="b">
        <v>0</v>
      </c>
      <c r="L529" s="84" t="b">
        <v>0</v>
      </c>
    </row>
    <row r="530" spans="1:12" ht="15">
      <c r="A530" s="84" t="s">
        <v>3120</v>
      </c>
      <c r="B530" s="84" t="s">
        <v>3651</v>
      </c>
      <c r="C530" s="84">
        <v>6</v>
      </c>
      <c r="D530" s="122">
        <v>0.006281998712680495</v>
      </c>
      <c r="E530" s="122">
        <v>1.5096504795465824</v>
      </c>
      <c r="F530" s="84" t="s">
        <v>2968</v>
      </c>
      <c r="G530" s="84" t="b">
        <v>0</v>
      </c>
      <c r="H530" s="84" t="b">
        <v>0</v>
      </c>
      <c r="I530" s="84" t="b">
        <v>0</v>
      </c>
      <c r="J530" s="84" t="b">
        <v>1</v>
      </c>
      <c r="K530" s="84" t="b">
        <v>0</v>
      </c>
      <c r="L530" s="84" t="b">
        <v>0</v>
      </c>
    </row>
    <row r="531" spans="1:12" ht="15">
      <c r="A531" s="84" t="s">
        <v>3651</v>
      </c>
      <c r="B531" s="84" t="s">
        <v>3621</v>
      </c>
      <c r="C531" s="84">
        <v>6</v>
      </c>
      <c r="D531" s="122">
        <v>0.006281998712680495</v>
      </c>
      <c r="E531" s="122">
        <v>1.9867717342662448</v>
      </c>
      <c r="F531" s="84" t="s">
        <v>2968</v>
      </c>
      <c r="G531" s="84" t="b">
        <v>1</v>
      </c>
      <c r="H531" s="84" t="b">
        <v>0</v>
      </c>
      <c r="I531" s="84" t="b">
        <v>0</v>
      </c>
      <c r="J531" s="84" t="b">
        <v>0</v>
      </c>
      <c r="K531" s="84" t="b">
        <v>0</v>
      </c>
      <c r="L531" s="84" t="b">
        <v>0</v>
      </c>
    </row>
    <row r="532" spans="1:12" ht="15">
      <c r="A532" s="84" t="s">
        <v>3621</v>
      </c>
      <c r="B532" s="84" t="s">
        <v>3088</v>
      </c>
      <c r="C532" s="84">
        <v>6</v>
      </c>
      <c r="D532" s="122">
        <v>0.006281998712680495</v>
      </c>
      <c r="E532" s="122">
        <v>0.9260738939126332</v>
      </c>
      <c r="F532" s="84" t="s">
        <v>2968</v>
      </c>
      <c r="G532" s="84" t="b">
        <v>0</v>
      </c>
      <c r="H532" s="84" t="b">
        <v>0</v>
      </c>
      <c r="I532" s="84" t="b">
        <v>0</v>
      </c>
      <c r="J532" s="84" t="b">
        <v>0</v>
      </c>
      <c r="K532" s="84" t="b">
        <v>0</v>
      </c>
      <c r="L532" s="84" t="b">
        <v>0</v>
      </c>
    </row>
    <row r="533" spans="1:12" ht="15">
      <c r="A533" s="84" t="s">
        <v>3673</v>
      </c>
      <c r="B533" s="84" t="s">
        <v>3674</v>
      </c>
      <c r="C533" s="84">
        <v>5</v>
      </c>
      <c r="D533" s="122">
        <v>0.005574250195646878</v>
      </c>
      <c r="E533" s="122">
        <v>2.3291944150884514</v>
      </c>
      <c r="F533" s="84" t="s">
        <v>2968</v>
      </c>
      <c r="G533" s="84" t="b">
        <v>0</v>
      </c>
      <c r="H533" s="84" t="b">
        <v>0</v>
      </c>
      <c r="I533" s="84" t="b">
        <v>0</v>
      </c>
      <c r="J533" s="84" t="b">
        <v>0</v>
      </c>
      <c r="K533" s="84" t="b">
        <v>0</v>
      </c>
      <c r="L533" s="84" t="b">
        <v>0</v>
      </c>
    </row>
    <row r="534" spans="1:12" ht="15">
      <c r="A534" s="84" t="s">
        <v>3674</v>
      </c>
      <c r="B534" s="84" t="s">
        <v>3624</v>
      </c>
      <c r="C534" s="84">
        <v>5</v>
      </c>
      <c r="D534" s="122">
        <v>0.005574250195646878</v>
      </c>
      <c r="E534" s="122">
        <v>2.2500131690408263</v>
      </c>
      <c r="F534" s="84" t="s">
        <v>2968</v>
      </c>
      <c r="G534" s="84" t="b">
        <v>0</v>
      </c>
      <c r="H534" s="84" t="b">
        <v>0</v>
      </c>
      <c r="I534" s="84" t="b">
        <v>0</v>
      </c>
      <c r="J534" s="84" t="b">
        <v>0</v>
      </c>
      <c r="K534" s="84" t="b">
        <v>0</v>
      </c>
      <c r="L534" s="84" t="b">
        <v>0</v>
      </c>
    </row>
    <row r="535" spans="1:12" ht="15">
      <c r="A535" s="84" t="s">
        <v>3624</v>
      </c>
      <c r="B535" s="84" t="s">
        <v>3146</v>
      </c>
      <c r="C535" s="84">
        <v>5</v>
      </c>
      <c r="D535" s="122">
        <v>0.005574250195646878</v>
      </c>
      <c r="E535" s="122">
        <v>2.0458931863849013</v>
      </c>
      <c r="F535" s="84" t="s">
        <v>2968</v>
      </c>
      <c r="G535" s="84" t="b">
        <v>0</v>
      </c>
      <c r="H535" s="84" t="b">
        <v>0</v>
      </c>
      <c r="I535" s="84" t="b">
        <v>0</v>
      </c>
      <c r="J535" s="84" t="b">
        <v>0</v>
      </c>
      <c r="K535" s="84" t="b">
        <v>0</v>
      </c>
      <c r="L535" s="84" t="b">
        <v>0</v>
      </c>
    </row>
    <row r="536" spans="1:12" ht="15">
      <c r="A536" s="84" t="s">
        <v>3619</v>
      </c>
      <c r="B536" s="84" t="s">
        <v>3102</v>
      </c>
      <c r="C536" s="84">
        <v>5</v>
      </c>
      <c r="D536" s="122">
        <v>0.005574250195646878</v>
      </c>
      <c r="E536" s="122">
        <v>1.443833195056939</v>
      </c>
      <c r="F536" s="84" t="s">
        <v>2968</v>
      </c>
      <c r="G536" s="84" t="b">
        <v>1</v>
      </c>
      <c r="H536" s="84" t="b">
        <v>0</v>
      </c>
      <c r="I536" s="84" t="b">
        <v>0</v>
      </c>
      <c r="J536" s="84" t="b">
        <v>0</v>
      </c>
      <c r="K536" s="84" t="b">
        <v>0</v>
      </c>
      <c r="L536" s="84" t="b">
        <v>0</v>
      </c>
    </row>
    <row r="537" spans="1:12" ht="15">
      <c r="A537" s="84" t="s">
        <v>3646</v>
      </c>
      <c r="B537" s="84" t="s">
        <v>3623</v>
      </c>
      <c r="C537" s="84">
        <v>5</v>
      </c>
      <c r="D537" s="122">
        <v>0.005574250195646878</v>
      </c>
      <c r="E537" s="122">
        <v>2.183066379410213</v>
      </c>
      <c r="F537" s="84" t="s">
        <v>2968</v>
      </c>
      <c r="G537" s="84" t="b">
        <v>0</v>
      </c>
      <c r="H537" s="84" t="b">
        <v>0</v>
      </c>
      <c r="I537" s="84" t="b">
        <v>0</v>
      </c>
      <c r="J537" s="84" t="b">
        <v>0</v>
      </c>
      <c r="K537" s="84" t="b">
        <v>0</v>
      </c>
      <c r="L537" s="84" t="b">
        <v>0</v>
      </c>
    </row>
    <row r="538" spans="1:12" ht="15">
      <c r="A538" s="84" t="s">
        <v>3623</v>
      </c>
      <c r="B538" s="84" t="s">
        <v>3638</v>
      </c>
      <c r="C538" s="84">
        <v>5</v>
      </c>
      <c r="D538" s="122">
        <v>0.005574250195646878</v>
      </c>
      <c r="E538" s="122">
        <v>2.183066379410213</v>
      </c>
      <c r="F538" s="84" t="s">
        <v>2968</v>
      </c>
      <c r="G538" s="84" t="b">
        <v>0</v>
      </c>
      <c r="H538" s="84" t="b">
        <v>0</v>
      </c>
      <c r="I538" s="84" t="b">
        <v>0</v>
      </c>
      <c r="J538" s="84" t="b">
        <v>0</v>
      </c>
      <c r="K538" s="84" t="b">
        <v>1</v>
      </c>
      <c r="L538" s="84" t="b">
        <v>0</v>
      </c>
    </row>
    <row r="539" spans="1:12" ht="15">
      <c r="A539" s="84" t="s">
        <v>3638</v>
      </c>
      <c r="B539" s="84" t="s">
        <v>3088</v>
      </c>
      <c r="C539" s="84">
        <v>5</v>
      </c>
      <c r="D539" s="122">
        <v>0.005574250195646878</v>
      </c>
      <c r="E539" s="122">
        <v>1.1893153286872145</v>
      </c>
      <c r="F539" s="84" t="s">
        <v>2968</v>
      </c>
      <c r="G539" s="84" t="b">
        <v>0</v>
      </c>
      <c r="H539" s="84" t="b">
        <v>1</v>
      </c>
      <c r="I539" s="84" t="b">
        <v>0</v>
      </c>
      <c r="J539" s="84" t="b">
        <v>0</v>
      </c>
      <c r="K539" s="84" t="b">
        <v>0</v>
      </c>
      <c r="L539" s="84" t="b">
        <v>0</v>
      </c>
    </row>
    <row r="540" spans="1:12" ht="15">
      <c r="A540" s="84" t="s">
        <v>3131</v>
      </c>
      <c r="B540" s="84" t="s">
        <v>3102</v>
      </c>
      <c r="C540" s="84">
        <v>5</v>
      </c>
      <c r="D540" s="122">
        <v>0.005574250195646878</v>
      </c>
      <c r="E540" s="122">
        <v>1.1805917602823577</v>
      </c>
      <c r="F540" s="84" t="s">
        <v>2968</v>
      </c>
      <c r="G540" s="84" t="b">
        <v>0</v>
      </c>
      <c r="H540" s="84" t="b">
        <v>0</v>
      </c>
      <c r="I540" s="84" t="b">
        <v>0</v>
      </c>
      <c r="J540" s="84" t="b">
        <v>0</v>
      </c>
      <c r="K540" s="84" t="b">
        <v>0</v>
      </c>
      <c r="L540" s="84" t="b">
        <v>0</v>
      </c>
    </row>
    <row r="541" spans="1:12" ht="15">
      <c r="A541" s="84" t="s">
        <v>3122</v>
      </c>
      <c r="B541" s="84" t="s">
        <v>3639</v>
      </c>
      <c r="C541" s="84">
        <v>5</v>
      </c>
      <c r="D541" s="122">
        <v>0.005574250195646878</v>
      </c>
      <c r="E541" s="122">
        <v>1.6479531777128638</v>
      </c>
      <c r="F541" s="84" t="s">
        <v>2968</v>
      </c>
      <c r="G541" s="84" t="b">
        <v>0</v>
      </c>
      <c r="H541" s="84" t="b">
        <v>0</v>
      </c>
      <c r="I541" s="84" t="b">
        <v>0</v>
      </c>
      <c r="J541" s="84" t="b">
        <v>0</v>
      </c>
      <c r="K541" s="84" t="b">
        <v>0</v>
      </c>
      <c r="L541" s="84" t="b">
        <v>0</v>
      </c>
    </row>
    <row r="542" spans="1:12" ht="15">
      <c r="A542" s="84" t="s">
        <v>3639</v>
      </c>
      <c r="B542" s="84" t="s">
        <v>3099</v>
      </c>
      <c r="C542" s="84">
        <v>5</v>
      </c>
      <c r="D542" s="122">
        <v>0.005574250195646878</v>
      </c>
      <c r="E542" s="122">
        <v>1.141673694251988</v>
      </c>
      <c r="F542" s="84" t="s">
        <v>2968</v>
      </c>
      <c r="G542" s="84" t="b">
        <v>0</v>
      </c>
      <c r="H542" s="84" t="b">
        <v>0</v>
      </c>
      <c r="I542" s="84" t="b">
        <v>0</v>
      </c>
      <c r="J542" s="84" t="b">
        <v>0</v>
      </c>
      <c r="K542" s="84" t="b">
        <v>0</v>
      </c>
      <c r="L542" s="84" t="b">
        <v>0</v>
      </c>
    </row>
    <row r="543" spans="1:12" ht="15">
      <c r="A543" s="84" t="s">
        <v>3099</v>
      </c>
      <c r="B543" s="84" t="s">
        <v>3647</v>
      </c>
      <c r="C543" s="84">
        <v>5</v>
      </c>
      <c r="D543" s="122">
        <v>0.005574250195646878</v>
      </c>
      <c r="E543" s="122">
        <v>1.1473508271436785</v>
      </c>
      <c r="F543" s="84" t="s">
        <v>2968</v>
      </c>
      <c r="G543" s="84" t="b">
        <v>0</v>
      </c>
      <c r="H543" s="84" t="b">
        <v>0</v>
      </c>
      <c r="I543" s="84" t="b">
        <v>0</v>
      </c>
      <c r="J543" s="84" t="b">
        <v>0</v>
      </c>
      <c r="K543" s="84" t="b">
        <v>0</v>
      </c>
      <c r="L543" s="84" t="b">
        <v>0</v>
      </c>
    </row>
    <row r="544" spans="1:12" ht="15">
      <c r="A544" s="84" t="s">
        <v>3647</v>
      </c>
      <c r="B544" s="84" t="s">
        <v>3089</v>
      </c>
      <c r="C544" s="84">
        <v>5</v>
      </c>
      <c r="D544" s="122">
        <v>0.005574250195646878</v>
      </c>
      <c r="E544" s="122">
        <v>1.8820363837462317</v>
      </c>
      <c r="F544" s="84" t="s">
        <v>2968</v>
      </c>
      <c r="G544" s="84" t="b">
        <v>0</v>
      </c>
      <c r="H544" s="84" t="b">
        <v>0</v>
      </c>
      <c r="I544" s="84" t="b">
        <v>0</v>
      </c>
      <c r="J544" s="84" t="b">
        <v>0</v>
      </c>
      <c r="K544" s="84" t="b">
        <v>0</v>
      </c>
      <c r="L544" s="84" t="b">
        <v>0</v>
      </c>
    </row>
    <row r="545" spans="1:12" ht="15">
      <c r="A545" s="84" t="s">
        <v>3089</v>
      </c>
      <c r="B545" s="84" t="s">
        <v>3116</v>
      </c>
      <c r="C545" s="84">
        <v>5</v>
      </c>
      <c r="D545" s="122">
        <v>0.005574250195646878</v>
      </c>
      <c r="E545" s="122">
        <v>0.7748264140983635</v>
      </c>
      <c r="F545" s="84" t="s">
        <v>2968</v>
      </c>
      <c r="G545" s="84" t="b">
        <v>0</v>
      </c>
      <c r="H545" s="84" t="b">
        <v>0</v>
      </c>
      <c r="I545" s="84" t="b">
        <v>0</v>
      </c>
      <c r="J545" s="84" t="b">
        <v>0</v>
      </c>
      <c r="K545" s="84" t="b">
        <v>0</v>
      </c>
      <c r="L545" s="84" t="b">
        <v>0</v>
      </c>
    </row>
    <row r="546" spans="1:12" ht="15">
      <c r="A546" s="84" t="s">
        <v>3657</v>
      </c>
      <c r="B546" s="84" t="s">
        <v>3119</v>
      </c>
      <c r="C546" s="84">
        <v>5</v>
      </c>
      <c r="D546" s="122">
        <v>0.005574250195646878</v>
      </c>
      <c r="E546" s="122">
        <v>1.4718619186571826</v>
      </c>
      <c r="F546" s="84" t="s">
        <v>2968</v>
      </c>
      <c r="G546" s="84" t="b">
        <v>0</v>
      </c>
      <c r="H546" s="84" t="b">
        <v>1</v>
      </c>
      <c r="I546" s="84" t="b">
        <v>0</v>
      </c>
      <c r="J546" s="84" t="b">
        <v>0</v>
      </c>
      <c r="K546" s="84" t="b">
        <v>0</v>
      </c>
      <c r="L546" s="84" t="b">
        <v>0</v>
      </c>
    </row>
    <row r="547" spans="1:12" ht="15">
      <c r="A547" s="84" t="s">
        <v>3120</v>
      </c>
      <c r="B547" s="84" t="s">
        <v>3088</v>
      </c>
      <c r="C547" s="84">
        <v>5</v>
      </c>
      <c r="D547" s="122">
        <v>0.005574250195646878</v>
      </c>
      <c r="E547" s="122">
        <v>0.36977139314534585</v>
      </c>
      <c r="F547" s="84" t="s">
        <v>2968</v>
      </c>
      <c r="G547" s="84" t="b">
        <v>0</v>
      </c>
      <c r="H547" s="84" t="b">
        <v>0</v>
      </c>
      <c r="I547" s="84" t="b">
        <v>0</v>
      </c>
      <c r="J547" s="84" t="b">
        <v>0</v>
      </c>
      <c r="K547" s="84" t="b">
        <v>0</v>
      </c>
      <c r="L547" s="84" t="b">
        <v>0</v>
      </c>
    </row>
    <row r="548" spans="1:12" ht="15">
      <c r="A548" s="84" t="s">
        <v>3117</v>
      </c>
      <c r="B548" s="84" t="s">
        <v>3621</v>
      </c>
      <c r="C548" s="84">
        <v>5</v>
      </c>
      <c r="D548" s="122">
        <v>0.005574250195646878</v>
      </c>
      <c r="E548" s="122">
        <v>1.4304692334989575</v>
      </c>
      <c r="F548" s="84" t="s">
        <v>2968</v>
      </c>
      <c r="G548" s="84" t="b">
        <v>0</v>
      </c>
      <c r="H548" s="84" t="b">
        <v>0</v>
      </c>
      <c r="I548" s="84" t="b">
        <v>0</v>
      </c>
      <c r="J548" s="84" t="b">
        <v>0</v>
      </c>
      <c r="K548" s="84" t="b">
        <v>0</v>
      </c>
      <c r="L548" s="84" t="b">
        <v>0</v>
      </c>
    </row>
    <row r="549" spans="1:12" ht="15">
      <c r="A549" s="84" t="s">
        <v>3621</v>
      </c>
      <c r="B549" s="84" t="s">
        <v>3157</v>
      </c>
      <c r="C549" s="84">
        <v>5</v>
      </c>
      <c r="D549" s="122">
        <v>0.005574250195646878</v>
      </c>
      <c r="E549" s="122">
        <v>1.7314992291629387</v>
      </c>
      <c r="F549" s="84" t="s">
        <v>2968</v>
      </c>
      <c r="G549" s="84" t="b">
        <v>0</v>
      </c>
      <c r="H549" s="84" t="b">
        <v>0</v>
      </c>
      <c r="I549" s="84" t="b">
        <v>0</v>
      </c>
      <c r="J549" s="84" t="b">
        <v>0</v>
      </c>
      <c r="K549" s="84" t="b">
        <v>0</v>
      </c>
      <c r="L549" s="84" t="b">
        <v>0</v>
      </c>
    </row>
    <row r="550" spans="1:12" ht="15">
      <c r="A550" s="84" t="s">
        <v>3643</v>
      </c>
      <c r="B550" s="84" t="s">
        <v>3088</v>
      </c>
      <c r="C550" s="84">
        <v>5</v>
      </c>
      <c r="D550" s="122">
        <v>0.005574250195646878</v>
      </c>
      <c r="E550" s="122">
        <v>1.1893153286872145</v>
      </c>
      <c r="F550" s="84" t="s">
        <v>2968</v>
      </c>
      <c r="G550" s="84" t="b">
        <v>0</v>
      </c>
      <c r="H550" s="84" t="b">
        <v>0</v>
      </c>
      <c r="I550" s="84" t="b">
        <v>0</v>
      </c>
      <c r="J550" s="84" t="b">
        <v>0</v>
      </c>
      <c r="K550" s="84" t="b">
        <v>0</v>
      </c>
      <c r="L550" s="84" t="b">
        <v>0</v>
      </c>
    </row>
    <row r="551" spans="1:12" ht="15">
      <c r="A551" s="84" t="s">
        <v>3120</v>
      </c>
      <c r="B551" s="84" t="s">
        <v>3614</v>
      </c>
      <c r="C551" s="84">
        <v>5</v>
      </c>
      <c r="D551" s="122">
        <v>0.005574250195646878</v>
      </c>
      <c r="E551" s="122">
        <v>1.3055304968906576</v>
      </c>
      <c r="F551" s="84" t="s">
        <v>2968</v>
      </c>
      <c r="G551" s="84" t="b">
        <v>0</v>
      </c>
      <c r="H551" s="84" t="b">
        <v>0</v>
      </c>
      <c r="I551" s="84" t="b">
        <v>0</v>
      </c>
      <c r="J551" s="84" t="b">
        <v>0</v>
      </c>
      <c r="K551" s="84" t="b">
        <v>0</v>
      </c>
      <c r="L551" s="84" t="b">
        <v>0</v>
      </c>
    </row>
    <row r="552" spans="1:12" ht="15">
      <c r="A552" s="84" t="s">
        <v>3117</v>
      </c>
      <c r="B552" s="84" t="s">
        <v>3126</v>
      </c>
      <c r="C552" s="84">
        <v>5</v>
      </c>
      <c r="D552" s="122">
        <v>0.005574250195646878</v>
      </c>
      <c r="E552" s="122">
        <v>1.7728919143211639</v>
      </c>
      <c r="F552" s="84" t="s">
        <v>2968</v>
      </c>
      <c r="G552" s="84" t="b">
        <v>0</v>
      </c>
      <c r="H552" s="84" t="b">
        <v>0</v>
      </c>
      <c r="I552" s="84" t="b">
        <v>0</v>
      </c>
      <c r="J552" s="84" t="b">
        <v>1</v>
      </c>
      <c r="K552" s="84" t="b">
        <v>0</v>
      </c>
      <c r="L552" s="84" t="b">
        <v>0</v>
      </c>
    </row>
    <row r="553" spans="1:12" ht="15">
      <c r="A553" s="84" t="s">
        <v>3126</v>
      </c>
      <c r="B553" s="84" t="s">
        <v>3127</v>
      </c>
      <c r="C553" s="84">
        <v>5</v>
      </c>
      <c r="D553" s="122">
        <v>0.005574250195646878</v>
      </c>
      <c r="E553" s="122">
        <v>2.3291944150884514</v>
      </c>
      <c r="F553" s="84" t="s">
        <v>2968</v>
      </c>
      <c r="G553" s="84" t="b">
        <v>1</v>
      </c>
      <c r="H553" s="84" t="b">
        <v>0</v>
      </c>
      <c r="I553" s="84" t="b">
        <v>0</v>
      </c>
      <c r="J553" s="84" t="b">
        <v>0</v>
      </c>
      <c r="K553" s="84" t="b">
        <v>0</v>
      </c>
      <c r="L553" s="84" t="b">
        <v>0</v>
      </c>
    </row>
    <row r="554" spans="1:12" ht="15">
      <c r="A554" s="84" t="s">
        <v>3127</v>
      </c>
      <c r="B554" s="84" t="s">
        <v>3088</v>
      </c>
      <c r="C554" s="84">
        <v>5</v>
      </c>
      <c r="D554" s="122">
        <v>0.005574250195646878</v>
      </c>
      <c r="E554" s="122">
        <v>1.1893153286872145</v>
      </c>
      <c r="F554" s="84" t="s">
        <v>2968</v>
      </c>
      <c r="G554" s="84" t="b">
        <v>0</v>
      </c>
      <c r="H554" s="84" t="b">
        <v>0</v>
      </c>
      <c r="I554" s="84" t="b">
        <v>0</v>
      </c>
      <c r="J554" s="84" t="b">
        <v>0</v>
      </c>
      <c r="K554" s="84" t="b">
        <v>0</v>
      </c>
      <c r="L554" s="84" t="b">
        <v>0</v>
      </c>
    </row>
    <row r="555" spans="1:12" ht="15">
      <c r="A555" s="84" t="s">
        <v>3099</v>
      </c>
      <c r="B555" s="84" t="s">
        <v>354</v>
      </c>
      <c r="C555" s="84">
        <v>5</v>
      </c>
      <c r="D555" s="122">
        <v>0.005574250195646878</v>
      </c>
      <c r="E555" s="122">
        <v>0.8463208314796973</v>
      </c>
      <c r="F555" s="84" t="s">
        <v>2968</v>
      </c>
      <c r="G555" s="84" t="b">
        <v>0</v>
      </c>
      <c r="H555" s="84" t="b">
        <v>0</v>
      </c>
      <c r="I555" s="84" t="b">
        <v>0</v>
      </c>
      <c r="J555" s="84" t="b">
        <v>0</v>
      </c>
      <c r="K555" s="84" t="b">
        <v>0</v>
      </c>
      <c r="L555" s="84" t="b">
        <v>0</v>
      </c>
    </row>
    <row r="556" spans="1:12" ht="15">
      <c r="A556" s="84" t="s">
        <v>3675</v>
      </c>
      <c r="B556" s="84" t="s">
        <v>3160</v>
      </c>
      <c r="C556" s="84">
        <v>4</v>
      </c>
      <c r="D556" s="122">
        <v>0.004791568153117524</v>
      </c>
      <c r="E556" s="122">
        <v>2.4261044280965076</v>
      </c>
      <c r="F556" s="84" t="s">
        <v>2968</v>
      </c>
      <c r="G556" s="84" t="b">
        <v>0</v>
      </c>
      <c r="H556" s="84" t="b">
        <v>0</v>
      </c>
      <c r="I556" s="84" t="b">
        <v>0</v>
      </c>
      <c r="J556" s="84" t="b">
        <v>0</v>
      </c>
      <c r="K556" s="84" t="b">
        <v>0</v>
      </c>
      <c r="L556" s="84" t="b">
        <v>0</v>
      </c>
    </row>
    <row r="557" spans="1:12" ht="15">
      <c r="A557" s="84" t="s">
        <v>3160</v>
      </c>
      <c r="B557" s="84" t="s">
        <v>3628</v>
      </c>
      <c r="C557" s="84">
        <v>4</v>
      </c>
      <c r="D557" s="122">
        <v>0.004791568153117524</v>
      </c>
      <c r="E557" s="122">
        <v>2.4261044280965076</v>
      </c>
      <c r="F557" s="84" t="s">
        <v>2968</v>
      </c>
      <c r="G557" s="84" t="b">
        <v>0</v>
      </c>
      <c r="H557" s="84" t="b">
        <v>0</v>
      </c>
      <c r="I557" s="84" t="b">
        <v>0</v>
      </c>
      <c r="J557" s="84" t="b">
        <v>0</v>
      </c>
      <c r="K557" s="84" t="b">
        <v>0</v>
      </c>
      <c r="L557" s="84" t="b">
        <v>0</v>
      </c>
    </row>
    <row r="558" spans="1:12" ht="15">
      <c r="A558" s="84" t="s">
        <v>3628</v>
      </c>
      <c r="B558" s="84" t="s">
        <v>3654</v>
      </c>
      <c r="C558" s="84">
        <v>4</v>
      </c>
      <c r="D558" s="122">
        <v>0.004791568153117524</v>
      </c>
      <c r="E558" s="122">
        <v>2.4261044280965076</v>
      </c>
      <c r="F558" s="84" t="s">
        <v>2968</v>
      </c>
      <c r="G558" s="84" t="b">
        <v>0</v>
      </c>
      <c r="H558" s="84" t="b">
        <v>0</v>
      </c>
      <c r="I558" s="84" t="b">
        <v>0</v>
      </c>
      <c r="J558" s="84" t="b">
        <v>0</v>
      </c>
      <c r="K558" s="84" t="b">
        <v>0</v>
      </c>
      <c r="L558" s="84" t="b">
        <v>0</v>
      </c>
    </row>
    <row r="559" spans="1:12" ht="15">
      <c r="A559" s="84" t="s">
        <v>3654</v>
      </c>
      <c r="B559" s="84" t="s">
        <v>3088</v>
      </c>
      <c r="C559" s="84">
        <v>4</v>
      </c>
      <c r="D559" s="122">
        <v>0.004791568153117524</v>
      </c>
      <c r="E559" s="122">
        <v>1.1893153286872145</v>
      </c>
      <c r="F559" s="84" t="s">
        <v>2968</v>
      </c>
      <c r="G559" s="84" t="b">
        <v>0</v>
      </c>
      <c r="H559" s="84" t="b">
        <v>0</v>
      </c>
      <c r="I559" s="84" t="b">
        <v>0</v>
      </c>
      <c r="J559" s="84" t="b">
        <v>0</v>
      </c>
      <c r="K559" s="84" t="b">
        <v>0</v>
      </c>
      <c r="L559" s="84" t="b">
        <v>0</v>
      </c>
    </row>
    <row r="560" spans="1:12" ht="15">
      <c r="A560" s="84" t="s">
        <v>3102</v>
      </c>
      <c r="B560" s="84" t="s">
        <v>3116</v>
      </c>
      <c r="C560" s="84">
        <v>4</v>
      </c>
      <c r="D560" s="122">
        <v>0.004791568153117524</v>
      </c>
      <c r="E560" s="122">
        <v>0.3188944584486391</v>
      </c>
      <c r="F560" s="84" t="s">
        <v>2968</v>
      </c>
      <c r="G560" s="84" t="b">
        <v>0</v>
      </c>
      <c r="H560" s="84" t="b">
        <v>0</v>
      </c>
      <c r="I560" s="84" t="b">
        <v>0</v>
      </c>
      <c r="J560" s="84" t="b">
        <v>0</v>
      </c>
      <c r="K560" s="84" t="b">
        <v>0</v>
      </c>
      <c r="L560" s="84" t="b">
        <v>0</v>
      </c>
    </row>
    <row r="561" spans="1:12" ht="15">
      <c r="A561" s="84" t="s">
        <v>3116</v>
      </c>
      <c r="B561" s="84" t="s">
        <v>3650</v>
      </c>
      <c r="C561" s="84">
        <v>4</v>
      </c>
      <c r="D561" s="122">
        <v>0.004791568153117524</v>
      </c>
      <c r="E561" s="122">
        <v>1.5096504795465824</v>
      </c>
      <c r="F561" s="84" t="s">
        <v>2968</v>
      </c>
      <c r="G561" s="84" t="b">
        <v>0</v>
      </c>
      <c r="H561" s="84" t="b">
        <v>0</v>
      </c>
      <c r="I561" s="84" t="b">
        <v>0</v>
      </c>
      <c r="J561" s="84" t="b">
        <v>0</v>
      </c>
      <c r="K561" s="84" t="b">
        <v>0</v>
      </c>
      <c r="L561" s="84" t="b">
        <v>0</v>
      </c>
    </row>
    <row r="562" spans="1:12" ht="15">
      <c r="A562" s="84" t="s">
        <v>3650</v>
      </c>
      <c r="B562" s="84" t="s">
        <v>3656</v>
      </c>
      <c r="C562" s="84">
        <v>4</v>
      </c>
      <c r="D562" s="122">
        <v>0.004791568153117524</v>
      </c>
      <c r="E562" s="122">
        <v>2.4261044280965076</v>
      </c>
      <c r="F562" s="84" t="s">
        <v>2968</v>
      </c>
      <c r="G562" s="84" t="b">
        <v>0</v>
      </c>
      <c r="H562" s="84" t="b">
        <v>0</v>
      </c>
      <c r="I562" s="84" t="b">
        <v>0</v>
      </c>
      <c r="J562" s="84" t="b">
        <v>0</v>
      </c>
      <c r="K562" s="84" t="b">
        <v>0</v>
      </c>
      <c r="L562" s="84" t="b">
        <v>0</v>
      </c>
    </row>
    <row r="563" spans="1:12" ht="15">
      <c r="A563" s="84" t="s">
        <v>3656</v>
      </c>
      <c r="B563" s="84" t="s">
        <v>3622</v>
      </c>
      <c r="C563" s="84">
        <v>4</v>
      </c>
      <c r="D563" s="122">
        <v>0.004791568153117524</v>
      </c>
      <c r="E563" s="122">
        <v>2.3291944150884514</v>
      </c>
      <c r="F563" s="84" t="s">
        <v>2968</v>
      </c>
      <c r="G563" s="84" t="b">
        <v>0</v>
      </c>
      <c r="H563" s="84" t="b">
        <v>0</v>
      </c>
      <c r="I563" s="84" t="b">
        <v>0</v>
      </c>
      <c r="J563" s="84" t="b">
        <v>1</v>
      </c>
      <c r="K563" s="84" t="b">
        <v>0</v>
      </c>
      <c r="L563" s="84" t="b">
        <v>0</v>
      </c>
    </row>
    <row r="564" spans="1:12" ht="15">
      <c r="A564" s="84" t="s">
        <v>3622</v>
      </c>
      <c r="B564" s="84" t="s">
        <v>3667</v>
      </c>
      <c r="C564" s="84">
        <v>4</v>
      </c>
      <c r="D564" s="122">
        <v>0.004791568153117524</v>
      </c>
      <c r="E564" s="122">
        <v>2.3291944150884514</v>
      </c>
      <c r="F564" s="84" t="s">
        <v>2968</v>
      </c>
      <c r="G564" s="84" t="b">
        <v>1</v>
      </c>
      <c r="H564" s="84" t="b">
        <v>0</v>
      </c>
      <c r="I564" s="84" t="b">
        <v>0</v>
      </c>
      <c r="J564" s="84" t="b">
        <v>0</v>
      </c>
      <c r="K564" s="84" t="b">
        <v>0</v>
      </c>
      <c r="L564" s="84" t="b">
        <v>0</v>
      </c>
    </row>
    <row r="565" spans="1:12" ht="15">
      <c r="A565" s="84" t="s">
        <v>3667</v>
      </c>
      <c r="B565" s="84" t="s">
        <v>3643</v>
      </c>
      <c r="C565" s="84">
        <v>4</v>
      </c>
      <c r="D565" s="122">
        <v>0.004791568153117524</v>
      </c>
      <c r="E565" s="122">
        <v>2.3291944150884514</v>
      </c>
      <c r="F565" s="84" t="s">
        <v>2968</v>
      </c>
      <c r="G565" s="84" t="b">
        <v>0</v>
      </c>
      <c r="H565" s="84" t="b">
        <v>0</v>
      </c>
      <c r="I565" s="84" t="b">
        <v>0</v>
      </c>
      <c r="J565" s="84" t="b">
        <v>0</v>
      </c>
      <c r="K565" s="84" t="b">
        <v>0</v>
      </c>
      <c r="L565" s="84" t="b">
        <v>0</v>
      </c>
    </row>
    <row r="566" spans="1:12" ht="15">
      <c r="A566" s="84" t="s">
        <v>3099</v>
      </c>
      <c r="B566" s="84" t="s">
        <v>3119</v>
      </c>
      <c r="C566" s="84">
        <v>4</v>
      </c>
      <c r="D566" s="122">
        <v>0.004791568153117524</v>
      </c>
      <c r="E566" s="122">
        <v>0.19310831770435363</v>
      </c>
      <c r="F566" s="84" t="s">
        <v>2968</v>
      </c>
      <c r="G566" s="84" t="b">
        <v>0</v>
      </c>
      <c r="H566" s="84" t="b">
        <v>0</v>
      </c>
      <c r="I566" s="84" t="b">
        <v>0</v>
      </c>
      <c r="J566" s="84" t="b">
        <v>0</v>
      </c>
      <c r="K566" s="84" t="b">
        <v>0</v>
      </c>
      <c r="L566" s="84" t="b">
        <v>0</v>
      </c>
    </row>
    <row r="567" spans="1:12" ht="15">
      <c r="A567" s="84" t="s">
        <v>3119</v>
      </c>
      <c r="B567" s="84" t="s">
        <v>3062</v>
      </c>
      <c r="C567" s="84">
        <v>4</v>
      </c>
      <c r="D567" s="122">
        <v>0.004791568153117524</v>
      </c>
      <c r="E567" s="122">
        <v>0.7282215194017028</v>
      </c>
      <c r="F567" s="84" t="s">
        <v>2968</v>
      </c>
      <c r="G567" s="84" t="b">
        <v>0</v>
      </c>
      <c r="H567" s="84" t="b">
        <v>0</v>
      </c>
      <c r="I567" s="84" t="b">
        <v>0</v>
      </c>
      <c r="J567" s="84" t="b">
        <v>0</v>
      </c>
      <c r="K567" s="84" t="b">
        <v>0</v>
      </c>
      <c r="L567" s="84" t="b">
        <v>0</v>
      </c>
    </row>
    <row r="568" spans="1:12" ht="15">
      <c r="A568" s="84" t="s">
        <v>3117</v>
      </c>
      <c r="B568" s="84" t="s">
        <v>3125</v>
      </c>
      <c r="C568" s="84">
        <v>4</v>
      </c>
      <c r="D568" s="122">
        <v>0.004791568153117524</v>
      </c>
      <c r="E568" s="122">
        <v>1.7728919143211639</v>
      </c>
      <c r="F568" s="84" t="s">
        <v>2968</v>
      </c>
      <c r="G568" s="84" t="b">
        <v>0</v>
      </c>
      <c r="H568" s="84" t="b">
        <v>0</v>
      </c>
      <c r="I568" s="84" t="b">
        <v>0</v>
      </c>
      <c r="J568" s="84" t="b">
        <v>0</v>
      </c>
      <c r="K568" s="84" t="b">
        <v>0</v>
      </c>
      <c r="L568" s="84" t="b">
        <v>0</v>
      </c>
    </row>
    <row r="569" spans="1:12" ht="15">
      <c r="A569" s="84" t="s">
        <v>354</v>
      </c>
      <c r="B569" s="84" t="s">
        <v>3157</v>
      </c>
      <c r="C569" s="84">
        <v>4</v>
      </c>
      <c r="D569" s="122">
        <v>0.004791568153117524</v>
      </c>
      <c r="E569" s="122">
        <v>0.8371328105758521</v>
      </c>
      <c r="F569" s="84" t="s">
        <v>2968</v>
      </c>
      <c r="G569" s="84" t="b">
        <v>0</v>
      </c>
      <c r="H569" s="84" t="b">
        <v>0</v>
      </c>
      <c r="I569" s="84" t="b">
        <v>0</v>
      </c>
      <c r="J569" s="84" t="b">
        <v>0</v>
      </c>
      <c r="K569" s="84" t="b">
        <v>0</v>
      </c>
      <c r="L569" s="84" t="b">
        <v>0</v>
      </c>
    </row>
    <row r="570" spans="1:12" ht="15">
      <c r="A570" s="84" t="s">
        <v>354</v>
      </c>
      <c r="B570" s="84" t="s">
        <v>3646</v>
      </c>
      <c r="C570" s="84">
        <v>4</v>
      </c>
      <c r="D570" s="122">
        <v>0.004791568153117524</v>
      </c>
      <c r="E570" s="122">
        <v>1.1893153286872145</v>
      </c>
      <c r="F570" s="84" t="s">
        <v>2968</v>
      </c>
      <c r="G570" s="84" t="b">
        <v>0</v>
      </c>
      <c r="H570" s="84" t="b">
        <v>0</v>
      </c>
      <c r="I570" s="84" t="b">
        <v>0</v>
      </c>
      <c r="J570" s="84" t="b">
        <v>0</v>
      </c>
      <c r="K570" s="84" t="b">
        <v>0</v>
      </c>
      <c r="L570" s="84" t="b">
        <v>0</v>
      </c>
    </row>
    <row r="571" spans="1:12" ht="15">
      <c r="A571" s="84" t="s">
        <v>354</v>
      </c>
      <c r="B571" s="84" t="s">
        <v>3119</v>
      </c>
      <c r="C571" s="84">
        <v>4</v>
      </c>
      <c r="D571" s="122">
        <v>0.004791568153117524</v>
      </c>
      <c r="E571" s="122">
        <v>0.23507281924788967</v>
      </c>
      <c r="F571" s="84" t="s">
        <v>2968</v>
      </c>
      <c r="G571" s="84" t="b">
        <v>0</v>
      </c>
      <c r="H571" s="84" t="b">
        <v>0</v>
      </c>
      <c r="I571" s="84" t="b">
        <v>0</v>
      </c>
      <c r="J571" s="84" t="b">
        <v>0</v>
      </c>
      <c r="K571" s="84" t="b">
        <v>0</v>
      </c>
      <c r="L571" s="84" t="b">
        <v>0</v>
      </c>
    </row>
    <row r="572" spans="1:12" ht="15">
      <c r="A572" s="84" t="s">
        <v>354</v>
      </c>
      <c r="B572" s="84" t="s">
        <v>3673</v>
      </c>
      <c r="C572" s="84">
        <v>4</v>
      </c>
      <c r="D572" s="122">
        <v>0.004791568153117524</v>
      </c>
      <c r="E572" s="122">
        <v>1.1893153286872145</v>
      </c>
      <c r="F572" s="84" t="s">
        <v>2968</v>
      </c>
      <c r="G572" s="84" t="b">
        <v>0</v>
      </c>
      <c r="H572" s="84" t="b">
        <v>0</v>
      </c>
      <c r="I572" s="84" t="b">
        <v>0</v>
      </c>
      <c r="J572" s="84" t="b">
        <v>0</v>
      </c>
      <c r="K572" s="84" t="b">
        <v>0</v>
      </c>
      <c r="L572" s="84" t="b">
        <v>0</v>
      </c>
    </row>
    <row r="573" spans="1:12" ht="15">
      <c r="A573" s="84" t="s">
        <v>3703</v>
      </c>
      <c r="B573" s="84" t="s">
        <v>3704</v>
      </c>
      <c r="C573" s="84">
        <v>3</v>
      </c>
      <c r="D573" s="122">
        <v>0.003914855386324775</v>
      </c>
      <c r="E573" s="122">
        <v>2.5510431647048075</v>
      </c>
      <c r="F573" s="84" t="s">
        <v>2968</v>
      </c>
      <c r="G573" s="84" t="b">
        <v>0</v>
      </c>
      <c r="H573" s="84" t="b">
        <v>0</v>
      </c>
      <c r="I573" s="84" t="b">
        <v>0</v>
      </c>
      <c r="J573" s="84" t="b">
        <v>0</v>
      </c>
      <c r="K573" s="84" t="b">
        <v>0</v>
      </c>
      <c r="L573" s="84" t="b">
        <v>0</v>
      </c>
    </row>
    <row r="574" spans="1:12" ht="15">
      <c r="A574" s="84" t="s">
        <v>3709</v>
      </c>
      <c r="B574" s="84" t="s">
        <v>3131</v>
      </c>
      <c r="C574" s="84">
        <v>3</v>
      </c>
      <c r="D574" s="122">
        <v>0.003914855386324775</v>
      </c>
      <c r="E574" s="122">
        <v>1.9867717342662448</v>
      </c>
      <c r="F574" s="84" t="s">
        <v>2968</v>
      </c>
      <c r="G574" s="84" t="b">
        <v>0</v>
      </c>
      <c r="H574" s="84" t="b">
        <v>0</v>
      </c>
      <c r="I574" s="84" t="b">
        <v>0</v>
      </c>
      <c r="J574" s="84" t="b">
        <v>0</v>
      </c>
      <c r="K574" s="84" t="b">
        <v>0</v>
      </c>
      <c r="L574" s="84" t="b">
        <v>0</v>
      </c>
    </row>
    <row r="575" spans="1:12" ht="15">
      <c r="A575" s="84" t="s">
        <v>3131</v>
      </c>
      <c r="B575" s="84" t="s">
        <v>3099</v>
      </c>
      <c r="C575" s="84">
        <v>3</v>
      </c>
      <c r="D575" s="122">
        <v>0.003914855386324775</v>
      </c>
      <c r="E575" s="122">
        <v>0.5774022638134254</v>
      </c>
      <c r="F575" s="84" t="s">
        <v>2968</v>
      </c>
      <c r="G575" s="84" t="b">
        <v>0</v>
      </c>
      <c r="H575" s="84" t="b">
        <v>0</v>
      </c>
      <c r="I575" s="84" t="b">
        <v>0</v>
      </c>
      <c r="J575" s="84" t="b">
        <v>0</v>
      </c>
      <c r="K575" s="84" t="b">
        <v>0</v>
      </c>
      <c r="L575" s="84" t="b">
        <v>0</v>
      </c>
    </row>
    <row r="576" spans="1:12" ht="15">
      <c r="A576" s="84" t="s">
        <v>3122</v>
      </c>
      <c r="B576" s="84" t="s">
        <v>3629</v>
      </c>
      <c r="C576" s="84">
        <v>3</v>
      </c>
      <c r="D576" s="122">
        <v>0.003914855386324775</v>
      </c>
      <c r="E576" s="122">
        <v>1.4261044280965076</v>
      </c>
      <c r="F576" s="84" t="s">
        <v>2968</v>
      </c>
      <c r="G576" s="84" t="b">
        <v>0</v>
      </c>
      <c r="H576" s="84" t="b">
        <v>0</v>
      </c>
      <c r="I576" s="84" t="b">
        <v>0</v>
      </c>
      <c r="J576" s="84" t="b">
        <v>0</v>
      </c>
      <c r="K576" s="84" t="b">
        <v>0</v>
      </c>
      <c r="L576" s="84" t="b">
        <v>0</v>
      </c>
    </row>
    <row r="577" spans="1:12" ht="15">
      <c r="A577" s="84" t="s">
        <v>3629</v>
      </c>
      <c r="B577" s="84" t="s">
        <v>3710</v>
      </c>
      <c r="C577" s="84">
        <v>3</v>
      </c>
      <c r="D577" s="122">
        <v>0.003914855386324775</v>
      </c>
      <c r="E577" s="122">
        <v>2.329194415088451</v>
      </c>
      <c r="F577" s="84" t="s">
        <v>2968</v>
      </c>
      <c r="G577" s="84" t="b">
        <v>0</v>
      </c>
      <c r="H577" s="84" t="b">
        <v>0</v>
      </c>
      <c r="I577" s="84" t="b">
        <v>0</v>
      </c>
      <c r="J577" s="84" t="b">
        <v>0</v>
      </c>
      <c r="K577" s="84" t="b">
        <v>0</v>
      </c>
      <c r="L577" s="84" t="b">
        <v>0</v>
      </c>
    </row>
    <row r="578" spans="1:12" ht="15">
      <c r="A578" s="84" t="s">
        <v>3710</v>
      </c>
      <c r="B578" s="84" t="s">
        <v>3116</v>
      </c>
      <c r="C578" s="84">
        <v>3</v>
      </c>
      <c r="D578" s="122">
        <v>0.003914855386324775</v>
      </c>
      <c r="E578" s="122">
        <v>1.2219844454405828</v>
      </c>
      <c r="F578" s="84" t="s">
        <v>2968</v>
      </c>
      <c r="G578" s="84" t="b">
        <v>0</v>
      </c>
      <c r="H578" s="84" t="b">
        <v>0</v>
      </c>
      <c r="I578" s="84" t="b">
        <v>0</v>
      </c>
      <c r="J578" s="84" t="b">
        <v>0</v>
      </c>
      <c r="K578" s="84" t="b">
        <v>0</v>
      </c>
      <c r="L578" s="84" t="b">
        <v>0</v>
      </c>
    </row>
    <row r="579" spans="1:12" ht="15">
      <c r="A579" s="84" t="s">
        <v>3137</v>
      </c>
      <c r="B579" s="84" t="s">
        <v>3671</v>
      </c>
      <c r="C579" s="84">
        <v>3</v>
      </c>
      <c r="D579" s="122">
        <v>0.003914855386324775</v>
      </c>
      <c r="E579" s="122">
        <v>2.5510431647048075</v>
      </c>
      <c r="F579" s="84" t="s">
        <v>2968</v>
      </c>
      <c r="G579" s="84" t="b">
        <v>1</v>
      </c>
      <c r="H579" s="84" t="b">
        <v>0</v>
      </c>
      <c r="I579" s="84" t="b">
        <v>0</v>
      </c>
      <c r="J579" s="84" t="b">
        <v>0</v>
      </c>
      <c r="K579" s="84" t="b">
        <v>0</v>
      </c>
      <c r="L579" s="84" t="b">
        <v>0</v>
      </c>
    </row>
    <row r="580" spans="1:12" ht="15">
      <c r="A580" s="84" t="s">
        <v>3671</v>
      </c>
      <c r="B580" s="84" t="s">
        <v>3730</v>
      </c>
      <c r="C580" s="84">
        <v>3</v>
      </c>
      <c r="D580" s="122">
        <v>0.003914855386324775</v>
      </c>
      <c r="E580" s="122">
        <v>2.5510431647048075</v>
      </c>
      <c r="F580" s="84" t="s">
        <v>2968</v>
      </c>
      <c r="G580" s="84" t="b">
        <v>0</v>
      </c>
      <c r="H580" s="84" t="b">
        <v>0</v>
      </c>
      <c r="I580" s="84" t="b">
        <v>0</v>
      </c>
      <c r="J580" s="84" t="b">
        <v>1</v>
      </c>
      <c r="K580" s="84" t="b">
        <v>0</v>
      </c>
      <c r="L580" s="84" t="b">
        <v>0</v>
      </c>
    </row>
    <row r="581" spans="1:12" ht="15">
      <c r="A581" s="84" t="s">
        <v>3730</v>
      </c>
      <c r="B581" s="84" t="s">
        <v>3687</v>
      </c>
      <c r="C581" s="84">
        <v>3</v>
      </c>
      <c r="D581" s="122">
        <v>0.003914855386324775</v>
      </c>
      <c r="E581" s="122">
        <v>2.4261044280965076</v>
      </c>
      <c r="F581" s="84" t="s">
        <v>2968</v>
      </c>
      <c r="G581" s="84" t="b">
        <v>1</v>
      </c>
      <c r="H581" s="84" t="b">
        <v>0</v>
      </c>
      <c r="I581" s="84" t="b">
        <v>0</v>
      </c>
      <c r="J581" s="84" t="b">
        <v>0</v>
      </c>
      <c r="K581" s="84" t="b">
        <v>0</v>
      </c>
      <c r="L581" s="84" t="b">
        <v>0</v>
      </c>
    </row>
    <row r="582" spans="1:12" ht="15">
      <c r="A582" s="84" t="s">
        <v>3687</v>
      </c>
      <c r="B582" s="84" t="s">
        <v>3652</v>
      </c>
      <c r="C582" s="84">
        <v>3</v>
      </c>
      <c r="D582" s="122">
        <v>0.003914855386324775</v>
      </c>
      <c r="E582" s="122">
        <v>2.3011656914882077</v>
      </c>
      <c r="F582" s="84" t="s">
        <v>2968</v>
      </c>
      <c r="G582" s="84" t="b">
        <v>0</v>
      </c>
      <c r="H582" s="84" t="b">
        <v>0</v>
      </c>
      <c r="I582" s="84" t="b">
        <v>0</v>
      </c>
      <c r="J582" s="84" t="b">
        <v>0</v>
      </c>
      <c r="K582" s="84" t="b">
        <v>0</v>
      </c>
      <c r="L582" s="84" t="b">
        <v>0</v>
      </c>
    </row>
    <row r="583" spans="1:12" ht="15">
      <c r="A583" s="84" t="s">
        <v>3652</v>
      </c>
      <c r="B583" s="84" t="s">
        <v>3690</v>
      </c>
      <c r="C583" s="84">
        <v>3</v>
      </c>
      <c r="D583" s="122">
        <v>0.003914855386324775</v>
      </c>
      <c r="E583" s="122">
        <v>2.4261044280965076</v>
      </c>
      <c r="F583" s="84" t="s">
        <v>2968</v>
      </c>
      <c r="G583" s="84" t="b">
        <v>0</v>
      </c>
      <c r="H583" s="84" t="b">
        <v>0</v>
      </c>
      <c r="I583" s="84" t="b">
        <v>0</v>
      </c>
      <c r="J583" s="84" t="b">
        <v>0</v>
      </c>
      <c r="K583" s="84" t="b">
        <v>0</v>
      </c>
      <c r="L583" s="84" t="b">
        <v>0</v>
      </c>
    </row>
    <row r="584" spans="1:12" ht="15">
      <c r="A584" s="84" t="s">
        <v>3690</v>
      </c>
      <c r="B584" s="84" t="s">
        <v>3165</v>
      </c>
      <c r="C584" s="84">
        <v>3</v>
      </c>
      <c r="D584" s="122">
        <v>0.003914855386324775</v>
      </c>
      <c r="E584" s="122">
        <v>2.5510431647048075</v>
      </c>
      <c r="F584" s="84" t="s">
        <v>2968</v>
      </c>
      <c r="G584" s="84" t="b">
        <v>0</v>
      </c>
      <c r="H584" s="84" t="b">
        <v>0</v>
      </c>
      <c r="I584" s="84" t="b">
        <v>0</v>
      </c>
      <c r="J584" s="84" t="b">
        <v>0</v>
      </c>
      <c r="K584" s="84" t="b">
        <v>0</v>
      </c>
      <c r="L584" s="84" t="b">
        <v>0</v>
      </c>
    </row>
    <row r="585" spans="1:12" ht="15">
      <c r="A585" s="84" t="s">
        <v>3165</v>
      </c>
      <c r="B585" s="84" t="s">
        <v>3731</v>
      </c>
      <c r="C585" s="84">
        <v>3</v>
      </c>
      <c r="D585" s="122">
        <v>0.003914855386324775</v>
      </c>
      <c r="E585" s="122">
        <v>2.4261044280965076</v>
      </c>
      <c r="F585" s="84" t="s">
        <v>2968</v>
      </c>
      <c r="G585" s="84" t="b">
        <v>0</v>
      </c>
      <c r="H585" s="84" t="b">
        <v>0</v>
      </c>
      <c r="I585" s="84" t="b">
        <v>0</v>
      </c>
      <c r="J585" s="84" t="b">
        <v>0</v>
      </c>
      <c r="K585" s="84" t="b">
        <v>0</v>
      </c>
      <c r="L585" s="84" t="b">
        <v>0</v>
      </c>
    </row>
    <row r="586" spans="1:12" ht="15">
      <c r="A586" s="84" t="s">
        <v>3731</v>
      </c>
      <c r="B586" s="84" t="s">
        <v>3732</v>
      </c>
      <c r="C586" s="84">
        <v>3</v>
      </c>
      <c r="D586" s="122">
        <v>0.003914855386324775</v>
      </c>
      <c r="E586" s="122">
        <v>2.5510431647048075</v>
      </c>
      <c r="F586" s="84" t="s">
        <v>2968</v>
      </c>
      <c r="G586" s="84" t="b">
        <v>0</v>
      </c>
      <c r="H586" s="84" t="b">
        <v>0</v>
      </c>
      <c r="I586" s="84" t="b">
        <v>0</v>
      </c>
      <c r="J586" s="84" t="b">
        <v>0</v>
      </c>
      <c r="K586" s="84" t="b">
        <v>0</v>
      </c>
      <c r="L586" s="84" t="b">
        <v>0</v>
      </c>
    </row>
    <row r="587" spans="1:12" ht="15">
      <c r="A587" s="84" t="s">
        <v>3125</v>
      </c>
      <c r="B587" s="84" t="s">
        <v>3088</v>
      </c>
      <c r="C587" s="84">
        <v>3</v>
      </c>
      <c r="D587" s="122">
        <v>0.003914855386324775</v>
      </c>
      <c r="E587" s="122">
        <v>1.0643765920789146</v>
      </c>
      <c r="F587" s="84" t="s">
        <v>2968</v>
      </c>
      <c r="G587" s="84" t="b">
        <v>0</v>
      </c>
      <c r="H587" s="84" t="b">
        <v>0</v>
      </c>
      <c r="I587" s="84" t="b">
        <v>0</v>
      </c>
      <c r="J587" s="84" t="b">
        <v>0</v>
      </c>
      <c r="K587" s="84" t="b">
        <v>0</v>
      </c>
      <c r="L587" s="84" t="b">
        <v>0</v>
      </c>
    </row>
    <row r="588" spans="1:12" ht="15">
      <c r="A588" s="84" t="s">
        <v>357</v>
      </c>
      <c r="B588" s="84" t="s">
        <v>3116</v>
      </c>
      <c r="C588" s="84">
        <v>3</v>
      </c>
      <c r="D588" s="122">
        <v>0.003914855386324775</v>
      </c>
      <c r="E588" s="122">
        <v>1.2219844454405828</v>
      </c>
      <c r="F588" s="84" t="s">
        <v>2968</v>
      </c>
      <c r="G588" s="84" t="b">
        <v>0</v>
      </c>
      <c r="H588" s="84" t="b">
        <v>0</v>
      </c>
      <c r="I588" s="84" t="b">
        <v>0</v>
      </c>
      <c r="J588" s="84" t="b">
        <v>0</v>
      </c>
      <c r="K588" s="84" t="b">
        <v>0</v>
      </c>
      <c r="L588" s="84" t="b">
        <v>0</v>
      </c>
    </row>
    <row r="589" spans="1:12" ht="15">
      <c r="A589" s="84" t="s">
        <v>354</v>
      </c>
      <c r="B589" s="84" t="s">
        <v>3657</v>
      </c>
      <c r="C589" s="84">
        <v>3</v>
      </c>
      <c r="D589" s="122">
        <v>0.003914855386324775</v>
      </c>
      <c r="E589" s="122">
        <v>1.1893153286872145</v>
      </c>
      <c r="F589" s="84" t="s">
        <v>2968</v>
      </c>
      <c r="G589" s="84" t="b">
        <v>0</v>
      </c>
      <c r="H589" s="84" t="b">
        <v>0</v>
      </c>
      <c r="I589" s="84" t="b">
        <v>0</v>
      </c>
      <c r="J589" s="84" t="b">
        <v>0</v>
      </c>
      <c r="K589" s="84" t="b">
        <v>1</v>
      </c>
      <c r="L589" s="84" t="b">
        <v>0</v>
      </c>
    </row>
    <row r="590" spans="1:12" ht="15">
      <c r="A590" s="84" t="s">
        <v>354</v>
      </c>
      <c r="B590" s="84" t="s">
        <v>3116</v>
      </c>
      <c r="C590" s="84">
        <v>3</v>
      </c>
      <c r="D590" s="122">
        <v>0.003914855386324775</v>
      </c>
      <c r="E590" s="122">
        <v>-0.13974339057701016</v>
      </c>
      <c r="F590" s="84" t="s">
        <v>2968</v>
      </c>
      <c r="G590" s="84" t="b">
        <v>0</v>
      </c>
      <c r="H590" s="84" t="b">
        <v>0</v>
      </c>
      <c r="I590" s="84" t="b">
        <v>0</v>
      </c>
      <c r="J590" s="84" t="b">
        <v>0</v>
      </c>
      <c r="K590" s="84" t="b">
        <v>0</v>
      </c>
      <c r="L590" s="84" t="b">
        <v>0</v>
      </c>
    </row>
    <row r="591" spans="1:12" ht="15">
      <c r="A591" s="84" t="s">
        <v>354</v>
      </c>
      <c r="B591" s="84" t="s">
        <v>3675</v>
      </c>
      <c r="C591" s="84">
        <v>3</v>
      </c>
      <c r="D591" s="122">
        <v>0.003914855386324775</v>
      </c>
      <c r="E591" s="122">
        <v>1.1893153286872145</v>
      </c>
      <c r="F591" s="84" t="s">
        <v>2968</v>
      </c>
      <c r="G591" s="84" t="b">
        <v>0</v>
      </c>
      <c r="H591" s="84" t="b">
        <v>0</v>
      </c>
      <c r="I591" s="84" t="b">
        <v>0</v>
      </c>
      <c r="J591" s="84" t="b">
        <v>0</v>
      </c>
      <c r="K591" s="84" t="b">
        <v>0</v>
      </c>
      <c r="L591" s="84" t="b">
        <v>0</v>
      </c>
    </row>
    <row r="592" spans="1:12" ht="15">
      <c r="A592" s="84" t="s">
        <v>355</v>
      </c>
      <c r="B592" s="84" t="s">
        <v>377</v>
      </c>
      <c r="C592" s="84">
        <v>2</v>
      </c>
      <c r="D592" s="122">
        <v>0.002911688096548447</v>
      </c>
      <c r="E592" s="122">
        <v>2.727134423760489</v>
      </c>
      <c r="F592" s="84" t="s">
        <v>2968</v>
      </c>
      <c r="G592" s="84" t="b">
        <v>0</v>
      </c>
      <c r="H592" s="84" t="b">
        <v>0</v>
      </c>
      <c r="I592" s="84" t="b">
        <v>0</v>
      </c>
      <c r="J592" s="84" t="b">
        <v>0</v>
      </c>
      <c r="K592" s="84" t="b">
        <v>0</v>
      </c>
      <c r="L592" s="84" t="b">
        <v>0</v>
      </c>
    </row>
    <row r="593" spans="1:12" ht="15">
      <c r="A593" s="84" t="s">
        <v>3737</v>
      </c>
      <c r="B593" s="84" t="s">
        <v>3738</v>
      </c>
      <c r="C593" s="84">
        <v>2</v>
      </c>
      <c r="D593" s="122">
        <v>0.002911688096548447</v>
      </c>
      <c r="E593" s="122">
        <v>2.727134423760489</v>
      </c>
      <c r="F593" s="84" t="s">
        <v>2968</v>
      </c>
      <c r="G593" s="84" t="b">
        <v>0</v>
      </c>
      <c r="H593" s="84" t="b">
        <v>0</v>
      </c>
      <c r="I593" s="84" t="b">
        <v>0</v>
      </c>
      <c r="J593" s="84" t="b">
        <v>0</v>
      </c>
      <c r="K593" s="84" t="b">
        <v>0</v>
      </c>
      <c r="L593" s="84" t="b">
        <v>0</v>
      </c>
    </row>
    <row r="594" spans="1:12" ht="15">
      <c r="A594" s="84" t="s">
        <v>3738</v>
      </c>
      <c r="B594" s="84" t="s">
        <v>3116</v>
      </c>
      <c r="C594" s="84">
        <v>2</v>
      </c>
      <c r="D594" s="122">
        <v>0.002911688096548447</v>
      </c>
      <c r="E594" s="122">
        <v>1.2219844454405828</v>
      </c>
      <c r="F594" s="84" t="s">
        <v>2968</v>
      </c>
      <c r="G594" s="84" t="b">
        <v>0</v>
      </c>
      <c r="H594" s="84" t="b">
        <v>0</v>
      </c>
      <c r="I594" s="84" t="b">
        <v>0</v>
      </c>
      <c r="J594" s="84" t="b">
        <v>0</v>
      </c>
      <c r="K594" s="84" t="b">
        <v>0</v>
      </c>
      <c r="L594" s="84" t="b">
        <v>0</v>
      </c>
    </row>
    <row r="595" spans="1:12" ht="15">
      <c r="A595" s="84" t="s">
        <v>3116</v>
      </c>
      <c r="B595" s="84" t="s">
        <v>3617</v>
      </c>
      <c r="C595" s="84">
        <v>2</v>
      </c>
      <c r="D595" s="122">
        <v>0.002911688096548447</v>
      </c>
      <c r="E595" s="122">
        <v>0.6967371229037268</v>
      </c>
      <c r="F595" s="84" t="s">
        <v>2968</v>
      </c>
      <c r="G595" s="84" t="b">
        <v>0</v>
      </c>
      <c r="H595" s="84" t="b">
        <v>0</v>
      </c>
      <c r="I595" s="84" t="b">
        <v>0</v>
      </c>
      <c r="J595" s="84" t="b">
        <v>0</v>
      </c>
      <c r="K595" s="84" t="b">
        <v>0</v>
      </c>
      <c r="L595" s="84" t="b">
        <v>0</v>
      </c>
    </row>
    <row r="596" spans="1:12" ht="15">
      <c r="A596" s="84" t="s">
        <v>3617</v>
      </c>
      <c r="B596" s="84" t="s">
        <v>3691</v>
      </c>
      <c r="C596" s="84">
        <v>2</v>
      </c>
      <c r="D596" s="122">
        <v>0.002911688096548447</v>
      </c>
      <c r="E596" s="122">
        <v>1.9142210671176332</v>
      </c>
      <c r="F596" s="84" t="s">
        <v>2968</v>
      </c>
      <c r="G596" s="84" t="b">
        <v>0</v>
      </c>
      <c r="H596" s="84" t="b">
        <v>0</v>
      </c>
      <c r="I596" s="84" t="b">
        <v>0</v>
      </c>
      <c r="J596" s="84" t="b">
        <v>0</v>
      </c>
      <c r="K596" s="84" t="b">
        <v>0</v>
      </c>
      <c r="L596" s="84" t="b">
        <v>0</v>
      </c>
    </row>
    <row r="597" spans="1:12" ht="15">
      <c r="A597" s="84" t="s">
        <v>3777</v>
      </c>
      <c r="B597" s="84" t="s">
        <v>3778</v>
      </c>
      <c r="C597" s="84">
        <v>2</v>
      </c>
      <c r="D597" s="122">
        <v>0.002911688096548447</v>
      </c>
      <c r="E597" s="122">
        <v>2.727134423760489</v>
      </c>
      <c r="F597" s="84" t="s">
        <v>2968</v>
      </c>
      <c r="G597" s="84" t="b">
        <v>0</v>
      </c>
      <c r="H597" s="84" t="b">
        <v>0</v>
      </c>
      <c r="I597" s="84" t="b">
        <v>0</v>
      </c>
      <c r="J597" s="84" t="b">
        <v>0</v>
      </c>
      <c r="K597" s="84" t="b">
        <v>0</v>
      </c>
      <c r="L597" s="84" t="b">
        <v>0</v>
      </c>
    </row>
    <row r="598" spans="1:12" ht="15">
      <c r="A598" s="84" t="s">
        <v>3778</v>
      </c>
      <c r="B598" s="84" t="s">
        <v>3062</v>
      </c>
      <c r="C598" s="84">
        <v>2</v>
      </c>
      <c r="D598" s="122">
        <v>0.002911688096548447</v>
      </c>
      <c r="E598" s="122">
        <v>1.7059451246905506</v>
      </c>
      <c r="F598" s="84" t="s">
        <v>2968</v>
      </c>
      <c r="G598" s="84" t="b">
        <v>0</v>
      </c>
      <c r="H598" s="84" t="b">
        <v>0</v>
      </c>
      <c r="I598" s="84" t="b">
        <v>0</v>
      </c>
      <c r="J598" s="84" t="b">
        <v>0</v>
      </c>
      <c r="K598" s="84" t="b">
        <v>0</v>
      </c>
      <c r="L598" s="84" t="b">
        <v>0</v>
      </c>
    </row>
    <row r="599" spans="1:12" ht="15">
      <c r="A599" s="84" t="s">
        <v>3062</v>
      </c>
      <c r="B599" s="84" t="s">
        <v>3139</v>
      </c>
      <c r="C599" s="84">
        <v>2</v>
      </c>
      <c r="D599" s="122">
        <v>0.002911688096548447</v>
      </c>
      <c r="E599" s="122">
        <v>1.7059451246905506</v>
      </c>
      <c r="F599" s="84" t="s">
        <v>2968</v>
      </c>
      <c r="G599" s="84" t="b">
        <v>0</v>
      </c>
      <c r="H599" s="84" t="b">
        <v>0</v>
      </c>
      <c r="I599" s="84" t="b">
        <v>0</v>
      </c>
      <c r="J599" s="84" t="b">
        <v>0</v>
      </c>
      <c r="K599" s="84" t="b">
        <v>0</v>
      </c>
      <c r="L599" s="84" t="b">
        <v>0</v>
      </c>
    </row>
    <row r="600" spans="1:12" ht="15">
      <c r="A600" s="84" t="s">
        <v>3139</v>
      </c>
      <c r="B600" s="84" t="s">
        <v>3636</v>
      </c>
      <c r="C600" s="84">
        <v>2</v>
      </c>
      <c r="D600" s="122">
        <v>0.002911688096548447</v>
      </c>
      <c r="E600" s="122">
        <v>2.5510431647048075</v>
      </c>
      <c r="F600" s="84" t="s">
        <v>2968</v>
      </c>
      <c r="G600" s="84" t="b">
        <v>0</v>
      </c>
      <c r="H600" s="84" t="b">
        <v>0</v>
      </c>
      <c r="I600" s="84" t="b">
        <v>0</v>
      </c>
      <c r="J600" s="84" t="b">
        <v>0</v>
      </c>
      <c r="K600" s="84" t="b">
        <v>0</v>
      </c>
      <c r="L600" s="84" t="b">
        <v>0</v>
      </c>
    </row>
    <row r="601" spans="1:12" ht="15">
      <c r="A601" s="84" t="s">
        <v>3636</v>
      </c>
      <c r="B601" s="84" t="s">
        <v>3120</v>
      </c>
      <c r="C601" s="84">
        <v>2</v>
      </c>
      <c r="D601" s="122">
        <v>0.002911688096548447</v>
      </c>
      <c r="E601" s="122">
        <v>1.3335592204909013</v>
      </c>
      <c r="F601" s="84" t="s">
        <v>2968</v>
      </c>
      <c r="G601" s="84" t="b">
        <v>0</v>
      </c>
      <c r="H601" s="84" t="b">
        <v>0</v>
      </c>
      <c r="I601" s="84" t="b">
        <v>0</v>
      </c>
      <c r="J601" s="84" t="b">
        <v>0</v>
      </c>
      <c r="K601" s="84" t="b">
        <v>0</v>
      </c>
      <c r="L601" s="84" t="b">
        <v>0</v>
      </c>
    </row>
    <row r="602" spans="1:12" ht="15">
      <c r="A602" s="84" t="s">
        <v>3120</v>
      </c>
      <c r="B602" s="84" t="s">
        <v>3779</v>
      </c>
      <c r="C602" s="84">
        <v>2</v>
      </c>
      <c r="D602" s="122">
        <v>0.002911688096548447</v>
      </c>
      <c r="E602" s="122">
        <v>1.5096504795465824</v>
      </c>
      <c r="F602" s="84" t="s">
        <v>2968</v>
      </c>
      <c r="G602" s="84" t="b">
        <v>0</v>
      </c>
      <c r="H602" s="84" t="b">
        <v>0</v>
      </c>
      <c r="I602" s="84" t="b">
        <v>0</v>
      </c>
      <c r="J602" s="84" t="b">
        <v>0</v>
      </c>
      <c r="K602" s="84" t="b">
        <v>0</v>
      </c>
      <c r="L602" s="84" t="b">
        <v>0</v>
      </c>
    </row>
    <row r="603" spans="1:12" ht="15">
      <c r="A603" s="84" t="s">
        <v>3779</v>
      </c>
      <c r="B603" s="84" t="s">
        <v>3729</v>
      </c>
      <c r="C603" s="84">
        <v>2</v>
      </c>
      <c r="D603" s="122">
        <v>0.002911688096548447</v>
      </c>
      <c r="E603" s="122">
        <v>2.727134423760489</v>
      </c>
      <c r="F603" s="84" t="s">
        <v>2968</v>
      </c>
      <c r="G603" s="84" t="b">
        <v>0</v>
      </c>
      <c r="H603" s="84" t="b">
        <v>0</v>
      </c>
      <c r="I603" s="84" t="b">
        <v>0</v>
      </c>
      <c r="J603" s="84" t="b">
        <v>0</v>
      </c>
      <c r="K603" s="84" t="b">
        <v>0</v>
      </c>
      <c r="L603" s="84" t="b">
        <v>0</v>
      </c>
    </row>
    <row r="604" spans="1:12" ht="15">
      <c r="A604" s="84" t="s">
        <v>3729</v>
      </c>
      <c r="B604" s="84" t="s">
        <v>3121</v>
      </c>
      <c r="C604" s="84">
        <v>2</v>
      </c>
      <c r="D604" s="122">
        <v>0.002911688096548447</v>
      </c>
      <c r="E604" s="122">
        <v>1.6302244107524322</v>
      </c>
      <c r="F604" s="84" t="s">
        <v>2968</v>
      </c>
      <c r="G604" s="84" t="b">
        <v>0</v>
      </c>
      <c r="H604" s="84" t="b">
        <v>0</v>
      </c>
      <c r="I604" s="84" t="b">
        <v>0</v>
      </c>
      <c r="J604" s="84" t="b">
        <v>0</v>
      </c>
      <c r="K604" s="84" t="b">
        <v>0</v>
      </c>
      <c r="L604" s="84" t="b">
        <v>0</v>
      </c>
    </row>
    <row r="605" spans="1:12" ht="15">
      <c r="A605" s="84" t="s">
        <v>3121</v>
      </c>
      <c r="B605" s="84" t="s">
        <v>3116</v>
      </c>
      <c r="C605" s="84">
        <v>2</v>
      </c>
      <c r="D605" s="122">
        <v>0.002911688096548447</v>
      </c>
      <c r="E605" s="122">
        <v>0.1250744324325263</v>
      </c>
      <c r="F605" s="84" t="s">
        <v>2968</v>
      </c>
      <c r="G605" s="84" t="b">
        <v>0</v>
      </c>
      <c r="H605" s="84" t="b">
        <v>0</v>
      </c>
      <c r="I605" s="84" t="b">
        <v>0</v>
      </c>
      <c r="J605" s="84" t="b">
        <v>0</v>
      </c>
      <c r="K605" s="84" t="b">
        <v>0</v>
      </c>
      <c r="L605" s="84" t="b">
        <v>0</v>
      </c>
    </row>
    <row r="606" spans="1:12" ht="15">
      <c r="A606" s="84" t="s">
        <v>3117</v>
      </c>
      <c r="B606" s="84" t="s">
        <v>3614</v>
      </c>
      <c r="C606" s="84">
        <v>2</v>
      </c>
      <c r="D606" s="122">
        <v>0.002911688096548447</v>
      </c>
      <c r="E606" s="122">
        <v>1.1708319229932014</v>
      </c>
      <c r="F606" s="84" t="s">
        <v>2968</v>
      </c>
      <c r="G606" s="84" t="b">
        <v>0</v>
      </c>
      <c r="H606" s="84" t="b">
        <v>0</v>
      </c>
      <c r="I606" s="84" t="b">
        <v>0</v>
      </c>
      <c r="J606" s="84" t="b">
        <v>0</v>
      </c>
      <c r="K606" s="84" t="b">
        <v>0</v>
      </c>
      <c r="L606" s="84" t="b">
        <v>0</v>
      </c>
    </row>
    <row r="607" spans="1:12" ht="15">
      <c r="A607" s="84" t="s">
        <v>3123</v>
      </c>
      <c r="B607" s="84" t="s">
        <v>3635</v>
      </c>
      <c r="C607" s="84">
        <v>2</v>
      </c>
      <c r="D607" s="122">
        <v>0.002911688096548447</v>
      </c>
      <c r="E607" s="122">
        <v>1.4903453243511957</v>
      </c>
      <c r="F607" s="84" t="s">
        <v>2968</v>
      </c>
      <c r="G607" s="84" t="b">
        <v>0</v>
      </c>
      <c r="H607" s="84" t="b">
        <v>0</v>
      </c>
      <c r="I607" s="84" t="b">
        <v>0</v>
      </c>
      <c r="J607" s="84" t="b">
        <v>0</v>
      </c>
      <c r="K607" s="84" t="b">
        <v>0</v>
      </c>
      <c r="L607" s="84" t="b">
        <v>0</v>
      </c>
    </row>
    <row r="608" spans="1:12" ht="15">
      <c r="A608" s="84" t="s">
        <v>3635</v>
      </c>
      <c r="B608" s="84" t="s">
        <v>3703</v>
      </c>
      <c r="C608" s="84">
        <v>2</v>
      </c>
      <c r="D608" s="122">
        <v>0.002911688096548447</v>
      </c>
      <c r="E608" s="122">
        <v>2.374951905649126</v>
      </c>
      <c r="F608" s="84" t="s">
        <v>2968</v>
      </c>
      <c r="G608" s="84" t="b">
        <v>0</v>
      </c>
      <c r="H608" s="84" t="b">
        <v>0</v>
      </c>
      <c r="I608" s="84" t="b">
        <v>0</v>
      </c>
      <c r="J608" s="84" t="b">
        <v>0</v>
      </c>
      <c r="K608" s="84" t="b">
        <v>0</v>
      </c>
      <c r="L608" s="84" t="b">
        <v>0</v>
      </c>
    </row>
    <row r="609" spans="1:12" ht="15">
      <c r="A609" s="84" t="s">
        <v>3704</v>
      </c>
      <c r="B609" s="84" t="s">
        <v>3102</v>
      </c>
      <c r="C609" s="84">
        <v>2</v>
      </c>
      <c r="D609" s="122">
        <v>0.002911688096548447</v>
      </c>
      <c r="E609" s="122">
        <v>1.3469231820488827</v>
      </c>
      <c r="F609" s="84" t="s">
        <v>2968</v>
      </c>
      <c r="G609" s="84" t="b">
        <v>0</v>
      </c>
      <c r="H609" s="84" t="b">
        <v>0</v>
      </c>
      <c r="I609" s="84" t="b">
        <v>0</v>
      </c>
      <c r="J609" s="84" t="b">
        <v>0</v>
      </c>
      <c r="K609" s="84" t="b">
        <v>0</v>
      </c>
      <c r="L609" s="84" t="b">
        <v>0</v>
      </c>
    </row>
    <row r="610" spans="1:12" ht="15">
      <c r="A610" s="84" t="s">
        <v>3102</v>
      </c>
      <c r="B610" s="84" t="s">
        <v>3612</v>
      </c>
      <c r="C610" s="84">
        <v>2</v>
      </c>
      <c r="D610" s="122">
        <v>0.002911688096548447</v>
      </c>
      <c r="E610" s="122">
        <v>0.4623166007509522</v>
      </c>
      <c r="F610" s="84" t="s">
        <v>2968</v>
      </c>
      <c r="G610" s="84" t="b">
        <v>0</v>
      </c>
      <c r="H610" s="84" t="b">
        <v>0</v>
      </c>
      <c r="I610" s="84" t="b">
        <v>0</v>
      </c>
      <c r="J610" s="84" t="b">
        <v>0</v>
      </c>
      <c r="K610" s="84" t="b">
        <v>0</v>
      </c>
      <c r="L610" s="84" t="b">
        <v>0</v>
      </c>
    </row>
    <row r="611" spans="1:12" ht="15">
      <c r="A611" s="84" t="s">
        <v>3099</v>
      </c>
      <c r="B611" s="84" t="s">
        <v>359</v>
      </c>
      <c r="C611" s="84">
        <v>2</v>
      </c>
      <c r="D611" s="122">
        <v>0.002911688096548447</v>
      </c>
      <c r="E611" s="122">
        <v>1.1473508271436785</v>
      </c>
      <c r="F611" s="84" t="s">
        <v>2968</v>
      </c>
      <c r="G611" s="84" t="b">
        <v>0</v>
      </c>
      <c r="H611" s="84" t="b">
        <v>0</v>
      </c>
      <c r="I611" s="84" t="b">
        <v>0</v>
      </c>
      <c r="J611" s="84" t="b">
        <v>0</v>
      </c>
      <c r="K611" s="84" t="b">
        <v>0</v>
      </c>
      <c r="L611" s="84" t="b">
        <v>0</v>
      </c>
    </row>
    <row r="612" spans="1:12" ht="15">
      <c r="A612" s="84" t="s">
        <v>359</v>
      </c>
      <c r="B612" s="84" t="s">
        <v>354</v>
      </c>
      <c r="C612" s="84">
        <v>2</v>
      </c>
      <c r="D612" s="122">
        <v>0.002911688096548447</v>
      </c>
      <c r="E612" s="122">
        <v>1.8520731603687888</v>
      </c>
      <c r="F612" s="84" t="s">
        <v>2968</v>
      </c>
      <c r="G612" s="84" t="b">
        <v>0</v>
      </c>
      <c r="H612" s="84" t="b">
        <v>0</v>
      </c>
      <c r="I612" s="84" t="b">
        <v>0</v>
      </c>
      <c r="J612" s="84" t="b">
        <v>0</v>
      </c>
      <c r="K612" s="84" t="b">
        <v>0</v>
      </c>
      <c r="L612" s="84" t="b">
        <v>0</v>
      </c>
    </row>
    <row r="613" spans="1:12" ht="15">
      <c r="A613" s="84" t="s">
        <v>3120</v>
      </c>
      <c r="B613" s="84" t="s">
        <v>3816</v>
      </c>
      <c r="C613" s="84">
        <v>2</v>
      </c>
      <c r="D613" s="122">
        <v>0.002911688096548447</v>
      </c>
      <c r="E613" s="122">
        <v>1.5096504795465824</v>
      </c>
      <c r="F613" s="84" t="s">
        <v>2968</v>
      </c>
      <c r="G613" s="84" t="b">
        <v>0</v>
      </c>
      <c r="H613" s="84" t="b">
        <v>0</v>
      </c>
      <c r="I613" s="84" t="b">
        <v>0</v>
      </c>
      <c r="J613" s="84" t="b">
        <v>0</v>
      </c>
      <c r="K613" s="84" t="b">
        <v>0</v>
      </c>
      <c r="L613" s="84" t="b">
        <v>0</v>
      </c>
    </row>
    <row r="614" spans="1:12" ht="15">
      <c r="A614" s="84" t="s">
        <v>354</v>
      </c>
      <c r="B614" s="84" t="s">
        <v>3709</v>
      </c>
      <c r="C614" s="84">
        <v>2</v>
      </c>
      <c r="D614" s="122">
        <v>0.002911688096548447</v>
      </c>
      <c r="E614" s="122">
        <v>1.1893153286872145</v>
      </c>
      <c r="F614" s="84" t="s">
        <v>2968</v>
      </c>
      <c r="G614" s="84" t="b">
        <v>0</v>
      </c>
      <c r="H614" s="84" t="b">
        <v>0</v>
      </c>
      <c r="I614" s="84" t="b">
        <v>0</v>
      </c>
      <c r="J614" s="84" t="b">
        <v>0</v>
      </c>
      <c r="K614" s="84" t="b">
        <v>0</v>
      </c>
      <c r="L614" s="84" t="b">
        <v>0</v>
      </c>
    </row>
    <row r="615" spans="1:12" ht="15">
      <c r="A615" s="84" t="s">
        <v>354</v>
      </c>
      <c r="B615" s="84" t="s">
        <v>3137</v>
      </c>
      <c r="C615" s="84">
        <v>2</v>
      </c>
      <c r="D615" s="122">
        <v>0.002911688096548447</v>
      </c>
      <c r="E615" s="122">
        <v>1.1893153286872145</v>
      </c>
      <c r="F615" s="84" t="s">
        <v>2968</v>
      </c>
      <c r="G615" s="84" t="b">
        <v>0</v>
      </c>
      <c r="H615" s="84" t="b">
        <v>0</v>
      </c>
      <c r="I615" s="84" t="b">
        <v>0</v>
      </c>
      <c r="J615" s="84" t="b">
        <v>1</v>
      </c>
      <c r="K615" s="84" t="b">
        <v>0</v>
      </c>
      <c r="L615" s="84" t="b">
        <v>0</v>
      </c>
    </row>
    <row r="616" spans="1:12" ht="15">
      <c r="A616" s="84" t="s">
        <v>354</v>
      </c>
      <c r="B616" s="84" t="s">
        <v>3649</v>
      </c>
      <c r="C616" s="84">
        <v>2</v>
      </c>
      <c r="D616" s="122">
        <v>0.002911688096548447</v>
      </c>
      <c r="E616" s="122">
        <v>1.1893153286872145</v>
      </c>
      <c r="F616" s="84" t="s">
        <v>2968</v>
      </c>
      <c r="G616" s="84" t="b">
        <v>0</v>
      </c>
      <c r="H616" s="84" t="b">
        <v>0</v>
      </c>
      <c r="I616" s="84" t="b">
        <v>0</v>
      </c>
      <c r="J616" s="84" t="b">
        <v>0</v>
      </c>
      <c r="K616" s="84" t="b">
        <v>0</v>
      </c>
      <c r="L616" s="84" t="b">
        <v>0</v>
      </c>
    </row>
    <row r="617" spans="1:12" ht="15">
      <c r="A617" s="84" t="s">
        <v>354</v>
      </c>
      <c r="B617" s="84" t="s">
        <v>3620</v>
      </c>
      <c r="C617" s="84">
        <v>2</v>
      </c>
      <c r="D617" s="122">
        <v>0.002911688096548447</v>
      </c>
      <c r="E617" s="122">
        <v>1.1893153286872145</v>
      </c>
      <c r="F617" s="84" t="s">
        <v>2968</v>
      </c>
      <c r="G617" s="84" t="b">
        <v>0</v>
      </c>
      <c r="H617" s="84" t="b">
        <v>0</v>
      </c>
      <c r="I617" s="84" t="b">
        <v>0</v>
      </c>
      <c r="J617" s="84" t="b">
        <v>0</v>
      </c>
      <c r="K617" s="84" t="b">
        <v>0</v>
      </c>
      <c r="L617" s="84" t="b">
        <v>0</v>
      </c>
    </row>
    <row r="618" spans="1:12" ht="15">
      <c r="A618" s="84" t="s">
        <v>3620</v>
      </c>
      <c r="B618" s="84" t="s">
        <v>3146</v>
      </c>
      <c r="C618" s="84">
        <v>2</v>
      </c>
      <c r="D618" s="122">
        <v>0.002911688096548447</v>
      </c>
      <c r="E618" s="122">
        <v>2.1250744324325264</v>
      </c>
      <c r="F618" s="84" t="s">
        <v>2968</v>
      </c>
      <c r="G618" s="84" t="b">
        <v>0</v>
      </c>
      <c r="H618" s="84" t="b">
        <v>0</v>
      </c>
      <c r="I618" s="84" t="b">
        <v>0</v>
      </c>
      <c r="J618" s="84" t="b">
        <v>0</v>
      </c>
      <c r="K618" s="84" t="b">
        <v>0</v>
      </c>
      <c r="L618" s="84" t="b">
        <v>0</v>
      </c>
    </row>
    <row r="619" spans="1:12" ht="15">
      <c r="A619" s="84" t="s">
        <v>354</v>
      </c>
      <c r="B619" s="84" t="s">
        <v>3618</v>
      </c>
      <c r="C619" s="84">
        <v>2</v>
      </c>
      <c r="D619" s="122">
        <v>0.002911688096548447</v>
      </c>
      <c r="E619" s="122">
        <v>1.1893153286872145</v>
      </c>
      <c r="F619" s="84" t="s">
        <v>2968</v>
      </c>
      <c r="G619" s="84" t="b">
        <v>0</v>
      </c>
      <c r="H619" s="84" t="b">
        <v>0</v>
      </c>
      <c r="I619" s="84" t="b">
        <v>0</v>
      </c>
      <c r="J619" s="84" t="b">
        <v>0</v>
      </c>
      <c r="K619" s="84" t="b">
        <v>0</v>
      </c>
      <c r="L619" s="84" t="b">
        <v>0</v>
      </c>
    </row>
    <row r="620" spans="1:12" ht="15">
      <c r="A620" s="84" t="s">
        <v>3618</v>
      </c>
      <c r="B620" s="84" t="s">
        <v>3623</v>
      </c>
      <c r="C620" s="84">
        <v>2</v>
      </c>
      <c r="D620" s="122">
        <v>0.002911688096548447</v>
      </c>
      <c r="E620" s="122">
        <v>2.183066379410213</v>
      </c>
      <c r="F620" s="84" t="s">
        <v>2968</v>
      </c>
      <c r="G620" s="84" t="b">
        <v>0</v>
      </c>
      <c r="H620" s="84" t="b">
        <v>0</v>
      </c>
      <c r="I620" s="84" t="b">
        <v>0</v>
      </c>
      <c r="J620" s="84" t="b">
        <v>0</v>
      </c>
      <c r="K620" s="84" t="b">
        <v>0</v>
      </c>
      <c r="L620" s="84" t="b">
        <v>0</v>
      </c>
    </row>
    <row r="621" spans="1:12" ht="15">
      <c r="A621" s="84" t="s">
        <v>3623</v>
      </c>
      <c r="B621" s="84" t="s">
        <v>3696</v>
      </c>
      <c r="C621" s="84">
        <v>2</v>
      </c>
      <c r="D621" s="122">
        <v>0.002911688096548447</v>
      </c>
      <c r="E621" s="122">
        <v>2.183066379410213</v>
      </c>
      <c r="F621" s="84" t="s">
        <v>2968</v>
      </c>
      <c r="G621" s="84" t="b">
        <v>0</v>
      </c>
      <c r="H621" s="84" t="b">
        <v>0</v>
      </c>
      <c r="I621" s="84" t="b">
        <v>0</v>
      </c>
      <c r="J621" s="84" t="b">
        <v>0</v>
      </c>
      <c r="K621" s="84" t="b">
        <v>1</v>
      </c>
      <c r="L621" s="84" t="b">
        <v>0</v>
      </c>
    </row>
    <row r="622" spans="1:12" ht="15">
      <c r="A622" s="84" t="s">
        <v>3696</v>
      </c>
      <c r="B622" s="84" t="s">
        <v>3088</v>
      </c>
      <c r="C622" s="84">
        <v>2</v>
      </c>
      <c r="D622" s="122">
        <v>0.002911688096548447</v>
      </c>
      <c r="E622" s="122">
        <v>1.1893153286872145</v>
      </c>
      <c r="F622" s="84" t="s">
        <v>2968</v>
      </c>
      <c r="G622" s="84" t="b">
        <v>0</v>
      </c>
      <c r="H622" s="84" t="b">
        <v>1</v>
      </c>
      <c r="I622" s="84" t="b">
        <v>0</v>
      </c>
      <c r="J622" s="84" t="b">
        <v>0</v>
      </c>
      <c r="K622" s="84" t="b">
        <v>0</v>
      </c>
      <c r="L622" s="84" t="b">
        <v>0</v>
      </c>
    </row>
    <row r="623" spans="1:12" ht="15">
      <c r="A623" s="84" t="s">
        <v>3131</v>
      </c>
      <c r="B623" s="84" t="s">
        <v>3971</v>
      </c>
      <c r="C623" s="84">
        <v>2</v>
      </c>
      <c r="D623" s="122">
        <v>0.002911688096548447</v>
      </c>
      <c r="E623" s="122">
        <v>1.9867717342662448</v>
      </c>
      <c r="F623" s="84" t="s">
        <v>2968</v>
      </c>
      <c r="G623" s="84" t="b">
        <v>0</v>
      </c>
      <c r="H623" s="84" t="b">
        <v>0</v>
      </c>
      <c r="I623" s="84" t="b">
        <v>0</v>
      </c>
      <c r="J623" s="84" t="b">
        <v>0</v>
      </c>
      <c r="K623" s="84" t="b">
        <v>1</v>
      </c>
      <c r="L623" s="84" t="b">
        <v>0</v>
      </c>
    </row>
    <row r="624" spans="1:12" ht="15">
      <c r="A624" s="84" t="s">
        <v>3971</v>
      </c>
      <c r="B624" s="84" t="s">
        <v>3088</v>
      </c>
      <c r="C624" s="84">
        <v>2</v>
      </c>
      <c r="D624" s="122">
        <v>0.002911688096548447</v>
      </c>
      <c r="E624" s="122">
        <v>1.1893153286872145</v>
      </c>
      <c r="F624" s="84" t="s">
        <v>2968</v>
      </c>
      <c r="G624" s="84" t="b">
        <v>0</v>
      </c>
      <c r="H624" s="84" t="b">
        <v>1</v>
      </c>
      <c r="I624" s="84" t="b">
        <v>0</v>
      </c>
      <c r="J624" s="84" t="b">
        <v>0</v>
      </c>
      <c r="K624" s="84" t="b">
        <v>0</v>
      </c>
      <c r="L624" s="84" t="b">
        <v>0</v>
      </c>
    </row>
    <row r="625" spans="1:12" ht="15">
      <c r="A625" s="84" t="s">
        <v>3099</v>
      </c>
      <c r="B625" s="84" t="s">
        <v>3972</v>
      </c>
      <c r="C625" s="84">
        <v>2</v>
      </c>
      <c r="D625" s="122">
        <v>0.002911688096548447</v>
      </c>
      <c r="E625" s="122">
        <v>1.1473508271436785</v>
      </c>
      <c r="F625" s="84" t="s">
        <v>2968</v>
      </c>
      <c r="G625" s="84" t="b">
        <v>0</v>
      </c>
      <c r="H625" s="84" t="b">
        <v>0</v>
      </c>
      <c r="I625" s="84" t="b">
        <v>0</v>
      </c>
      <c r="J625" s="84" t="b">
        <v>0</v>
      </c>
      <c r="K625" s="84" t="b">
        <v>0</v>
      </c>
      <c r="L625" s="84" t="b">
        <v>0</v>
      </c>
    </row>
    <row r="626" spans="1:12" ht="15">
      <c r="A626" s="84" t="s">
        <v>3972</v>
      </c>
      <c r="B626" s="84" t="s">
        <v>3830</v>
      </c>
      <c r="C626" s="84">
        <v>2</v>
      </c>
      <c r="D626" s="122">
        <v>0.002911688096548447</v>
      </c>
      <c r="E626" s="122">
        <v>2.727134423760489</v>
      </c>
      <c r="F626" s="84" t="s">
        <v>2968</v>
      </c>
      <c r="G626" s="84" t="b">
        <v>0</v>
      </c>
      <c r="H626" s="84" t="b">
        <v>0</v>
      </c>
      <c r="I626" s="84" t="b">
        <v>0</v>
      </c>
      <c r="J626" s="84" t="b">
        <v>1</v>
      </c>
      <c r="K626" s="84" t="b">
        <v>0</v>
      </c>
      <c r="L626" s="84" t="b">
        <v>0</v>
      </c>
    </row>
    <row r="627" spans="1:12" ht="15">
      <c r="A627" s="84" t="s">
        <v>3830</v>
      </c>
      <c r="B627" s="84" t="s">
        <v>3088</v>
      </c>
      <c r="C627" s="84">
        <v>2</v>
      </c>
      <c r="D627" s="122">
        <v>0.002911688096548447</v>
      </c>
      <c r="E627" s="122">
        <v>1.1893153286872145</v>
      </c>
      <c r="F627" s="84" t="s">
        <v>2968</v>
      </c>
      <c r="G627" s="84" t="b">
        <v>1</v>
      </c>
      <c r="H627" s="84" t="b">
        <v>0</v>
      </c>
      <c r="I627" s="84" t="b">
        <v>0</v>
      </c>
      <c r="J627" s="84" t="b">
        <v>0</v>
      </c>
      <c r="K627" s="84" t="b">
        <v>0</v>
      </c>
      <c r="L627" s="84" t="b">
        <v>0</v>
      </c>
    </row>
    <row r="628" spans="1:12" ht="15">
      <c r="A628" s="84" t="s">
        <v>3088</v>
      </c>
      <c r="B628" s="84" t="s">
        <v>3099</v>
      </c>
      <c r="C628" s="84">
        <v>73</v>
      </c>
      <c r="D628" s="122">
        <v>0.011990341011522918</v>
      </c>
      <c r="E628" s="122">
        <v>0.9607900181464282</v>
      </c>
      <c r="F628" s="84" t="s">
        <v>2969</v>
      </c>
      <c r="G628" s="84" t="b">
        <v>0</v>
      </c>
      <c r="H628" s="84" t="b">
        <v>0</v>
      </c>
      <c r="I628" s="84" t="b">
        <v>0</v>
      </c>
      <c r="J628" s="84" t="b">
        <v>0</v>
      </c>
      <c r="K628" s="84" t="b">
        <v>0</v>
      </c>
      <c r="L628" s="84" t="b">
        <v>0</v>
      </c>
    </row>
    <row r="629" spans="1:12" ht="15">
      <c r="A629" s="84" t="s">
        <v>3116</v>
      </c>
      <c r="B629" s="84" t="s">
        <v>3117</v>
      </c>
      <c r="C629" s="84">
        <v>56</v>
      </c>
      <c r="D629" s="122">
        <v>0.015764552201496668</v>
      </c>
      <c r="E629" s="122">
        <v>0.9786592204674507</v>
      </c>
      <c r="F629" s="84" t="s">
        <v>2969</v>
      </c>
      <c r="G629" s="84" t="b">
        <v>0</v>
      </c>
      <c r="H629" s="84" t="b">
        <v>0</v>
      </c>
      <c r="I629" s="84" t="b">
        <v>0</v>
      </c>
      <c r="J629" s="84" t="b">
        <v>0</v>
      </c>
      <c r="K629" s="84" t="b">
        <v>0</v>
      </c>
      <c r="L629" s="84" t="b">
        <v>0</v>
      </c>
    </row>
    <row r="630" spans="1:12" ht="15">
      <c r="A630" s="84" t="s">
        <v>3125</v>
      </c>
      <c r="B630" s="84" t="s">
        <v>3088</v>
      </c>
      <c r="C630" s="84">
        <v>32</v>
      </c>
      <c r="D630" s="122">
        <v>0.017856117088605922</v>
      </c>
      <c r="E630" s="122">
        <v>1.011281010409689</v>
      </c>
      <c r="F630" s="84" t="s">
        <v>2969</v>
      </c>
      <c r="G630" s="84" t="b">
        <v>0</v>
      </c>
      <c r="H630" s="84" t="b">
        <v>0</v>
      </c>
      <c r="I630" s="84" t="b">
        <v>0</v>
      </c>
      <c r="J630" s="84" t="b">
        <v>0</v>
      </c>
      <c r="K630" s="84" t="b">
        <v>0</v>
      </c>
      <c r="L630" s="84" t="b">
        <v>0</v>
      </c>
    </row>
    <row r="631" spans="1:12" ht="15">
      <c r="A631" s="84" t="s">
        <v>3117</v>
      </c>
      <c r="B631" s="84" t="s">
        <v>3125</v>
      </c>
      <c r="C631" s="84">
        <v>31</v>
      </c>
      <c r="D631" s="122">
        <v>0.017784389674245272</v>
      </c>
      <c r="E631" s="122">
        <v>1.0997029131922265</v>
      </c>
      <c r="F631" s="84" t="s">
        <v>2969</v>
      </c>
      <c r="G631" s="84" t="b">
        <v>0</v>
      </c>
      <c r="H631" s="84" t="b">
        <v>0</v>
      </c>
      <c r="I631" s="84" t="b">
        <v>0</v>
      </c>
      <c r="J631" s="84" t="b">
        <v>0</v>
      </c>
      <c r="K631" s="84" t="b">
        <v>0</v>
      </c>
      <c r="L631" s="84" t="b">
        <v>0</v>
      </c>
    </row>
    <row r="632" spans="1:12" ht="15">
      <c r="A632" s="84" t="s">
        <v>3126</v>
      </c>
      <c r="B632" s="84" t="s">
        <v>3127</v>
      </c>
      <c r="C632" s="84">
        <v>25</v>
      </c>
      <c r="D632" s="122">
        <v>0.016999294252716502</v>
      </c>
      <c r="E632" s="122">
        <v>1.4941545940184429</v>
      </c>
      <c r="F632" s="84" t="s">
        <v>2969</v>
      </c>
      <c r="G632" s="84" t="b">
        <v>1</v>
      </c>
      <c r="H632" s="84" t="b">
        <v>0</v>
      </c>
      <c r="I632" s="84" t="b">
        <v>0</v>
      </c>
      <c r="J632" s="84" t="b">
        <v>0</v>
      </c>
      <c r="K632" s="84" t="b">
        <v>0</v>
      </c>
      <c r="L632" s="84" t="b">
        <v>0</v>
      </c>
    </row>
    <row r="633" spans="1:12" ht="15">
      <c r="A633" s="84" t="s">
        <v>3127</v>
      </c>
      <c r="B633" s="84" t="s">
        <v>3088</v>
      </c>
      <c r="C633" s="84">
        <v>25</v>
      </c>
      <c r="D633" s="122">
        <v>0.016999294252716502</v>
      </c>
      <c r="E633" s="122">
        <v>1.011281010409689</v>
      </c>
      <c r="F633" s="84" t="s">
        <v>2969</v>
      </c>
      <c r="G633" s="84" t="b">
        <v>0</v>
      </c>
      <c r="H633" s="84" t="b">
        <v>0</v>
      </c>
      <c r="I633" s="84" t="b">
        <v>0</v>
      </c>
      <c r="J633" s="84" t="b">
        <v>0</v>
      </c>
      <c r="K633" s="84" t="b">
        <v>0</v>
      </c>
      <c r="L633" s="84" t="b">
        <v>0</v>
      </c>
    </row>
    <row r="634" spans="1:12" ht="15">
      <c r="A634" s="84" t="s">
        <v>3117</v>
      </c>
      <c r="B634" s="84" t="s">
        <v>3126</v>
      </c>
      <c r="C634" s="84">
        <v>22</v>
      </c>
      <c r="D634" s="122">
        <v>0.01634889112975832</v>
      </c>
      <c r="E634" s="122">
        <v>1.0997029131922265</v>
      </c>
      <c r="F634" s="84" t="s">
        <v>2969</v>
      </c>
      <c r="G634" s="84" t="b">
        <v>0</v>
      </c>
      <c r="H634" s="84" t="b">
        <v>0</v>
      </c>
      <c r="I634" s="84" t="b">
        <v>0</v>
      </c>
      <c r="J634" s="84" t="b">
        <v>1</v>
      </c>
      <c r="K634" s="84" t="b">
        <v>0</v>
      </c>
      <c r="L634" s="84" t="b">
        <v>0</v>
      </c>
    </row>
    <row r="635" spans="1:12" ht="15">
      <c r="A635" s="84" t="s">
        <v>3062</v>
      </c>
      <c r="B635" s="84" t="s">
        <v>3120</v>
      </c>
      <c r="C635" s="84">
        <v>13</v>
      </c>
      <c r="D635" s="122">
        <v>0.013039811091899056</v>
      </c>
      <c r="E635" s="122">
        <v>1.5811563183662503</v>
      </c>
      <c r="F635" s="84" t="s">
        <v>2969</v>
      </c>
      <c r="G635" s="84" t="b">
        <v>0</v>
      </c>
      <c r="H635" s="84" t="b">
        <v>0</v>
      </c>
      <c r="I635" s="84" t="b">
        <v>0</v>
      </c>
      <c r="J635" s="84" t="b">
        <v>0</v>
      </c>
      <c r="K635" s="84" t="b">
        <v>0</v>
      </c>
      <c r="L635" s="84" t="b">
        <v>0</v>
      </c>
    </row>
    <row r="636" spans="1:12" ht="15">
      <c r="A636" s="84" t="s">
        <v>3099</v>
      </c>
      <c r="B636" s="84" t="s">
        <v>3151</v>
      </c>
      <c r="C636" s="84">
        <v>10</v>
      </c>
      <c r="D636" s="122">
        <v>0.011326907788368031</v>
      </c>
      <c r="E636" s="122">
        <v>1.154901959985743</v>
      </c>
      <c r="F636" s="84" t="s">
        <v>2969</v>
      </c>
      <c r="G636" s="84" t="b">
        <v>0</v>
      </c>
      <c r="H636" s="84" t="b">
        <v>0</v>
      </c>
      <c r="I636" s="84" t="b">
        <v>0</v>
      </c>
      <c r="J636" s="84" t="b">
        <v>0</v>
      </c>
      <c r="K636" s="84" t="b">
        <v>0</v>
      </c>
      <c r="L636" s="84" t="b">
        <v>0</v>
      </c>
    </row>
    <row r="637" spans="1:12" ht="15">
      <c r="A637" s="84" t="s">
        <v>3116</v>
      </c>
      <c r="B637" s="84" t="s">
        <v>3062</v>
      </c>
      <c r="C637" s="84">
        <v>10</v>
      </c>
      <c r="D637" s="122">
        <v>0.011326907788368031</v>
      </c>
      <c r="E637" s="122">
        <v>0.8767348472812662</v>
      </c>
      <c r="F637" s="84" t="s">
        <v>2969</v>
      </c>
      <c r="G637" s="84" t="b">
        <v>0</v>
      </c>
      <c r="H637" s="84" t="b">
        <v>0</v>
      </c>
      <c r="I637" s="84" t="b">
        <v>0</v>
      </c>
      <c r="J637" s="84" t="b">
        <v>0</v>
      </c>
      <c r="K637" s="84" t="b">
        <v>0</v>
      </c>
      <c r="L637" s="84" t="b">
        <v>0</v>
      </c>
    </row>
    <row r="638" spans="1:12" ht="15">
      <c r="A638" s="84" t="s">
        <v>3102</v>
      </c>
      <c r="B638" s="84" t="s">
        <v>3122</v>
      </c>
      <c r="C638" s="84">
        <v>9</v>
      </c>
      <c r="D638" s="122">
        <v>0.010662723738821418</v>
      </c>
      <c r="E638" s="122">
        <v>1.7459665670122424</v>
      </c>
      <c r="F638" s="84" t="s">
        <v>2969</v>
      </c>
      <c r="G638" s="84" t="b">
        <v>0</v>
      </c>
      <c r="H638" s="84" t="b">
        <v>0</v>
      </c>
      <c r="I638" s="84" t="b">
        <v>0</v>
      </c>
      <c r="J638" s="84" t="b">
        <v>0</v>
      </c>
      <c r="K638" s="84" t="b">
        <v>0</v>
      </c>
      <c r="L638" s="84" t="b">
        <v>0</v>
      </c>
    </row>
    <row r="639" spans="1:12" ht="15">
      <c r="A639" s="84" t="s">
        <v>3119</v>
      </c>
      <c r="B639" s="84" t="s">
        <v>3116</v>
      </c>
      <c r="C639" s="84">
        <v>9</v>
      </c>
      <c r="D639" s="122">
        <v>0.010662723738821418</v>
      </c>
      <c r="E639" s="122">
        <v>1.142186595290006</v>
      </c>
      <c r="F639" s="84" t="s">
        <v>2969</v>
      </c>
      <c r="G639" s="84" t="b">
        <v>0</v>
      </c>
      <c r="H639" s="84" t="b">
        <v>0</v>
      </c>
      <c r="I639" s="84" t="b">
        <v>0</v>
      </c>
      <c r="J639" s="84" t="b">
        <v>0</v>
      </c>
      <c r="K639" s="84" t="b">
        <v>0</v>
      </c>
      <c r="L639" s="84" t="b">
        <v>0</v>
      </c>
    </row>
    <row r="640" spans="1:12" ht="15">
      <c r="A640" s="84" t="s">
        <v>3099</v>
      </c>
      <c r="B640" s="84" t="s">
        <v>3102</v>
      </c>
      <c r="C640" s="84">
        <v>8</v>
      </c>
      <c r="D640" s="122">
        <v>0.009943528624396871</v>
      </c>
      <c r="E640" s="122">
        <v>1.0258072636062856</v>
      </c>
      <c r="F640" s="84" t="s">
        <v>2969</v>
      </c>
      <c r="G640" s="84" t="b">
        <v>0</v>
      </c>
      <c r="H640" s="84" t="b">
        <v>0</v>
      </c>
      <c r="I640" s="84" t="b">
        <v>0</v>
      </c>
      <c r="J640" s="84" t="b">
        <v>0</v>
      </c>
      <c r="K640" s="84" t="b">
        <v>0</v>
      </c>
      <c r="L640" s="84" t="b">
        <v>0</v>
      </c>
    </row>
    <row r="641" spans="1:12" ht="15">
      <c r="A641" s="84" t="s">
        <v>3120</v>
      </c>
      <c r="B641" s="84" t="s">
        <v>3614</v>
      </c>
      <c r="C641" s="84">
        <v>7</v>
      </c>
      <c r="D641" s="122">
        <v>0.009162411925009158</v>
      </c>
      <c r="E641" s="122">
        <v>1.3444956894450715</v>
      </c>
      <c r="F641" s="84" t="s">
        <v>2969</v>
      </c>
      <c r="G641" s="84" t="b">
        <v>0</v>
      </c>
      <c r="H641" s="84" t="b">
        <v>0</v>
      </c>
      <c r="I641" s="84" t="b">
        <v>0</v>
      </c>
      <c r="J641" s="84" t="b">
        <v>0</v>
      </c>
      <c r="K641" s="84" t="b">
        <v>0</v>
      </c>
      <c r="L641" s="84" t="b">
        <v>0</v>
      </c>
    </row>
    <row r="642" spans="1:12" ht="15">
      <c r="A642" s="84" t="s">
        <v>3612</v>
      </c>
      <c r="B642" s="84" t="s">
        <v>3121</v>
      </c>
      <c r="C642" s="84">
        <v>5</v>
      </c>
      <c r="D642" s="122">
        <v>0.007375797441760701</v>
      </c>
      <c r="E642" s="122">
        <v>2.0469965626762234</v>
      </c>
      <c r="F642" s="84" t="s">
        <v>2969</v>
      </c>
      <c r="G642" s="84" t="b">
        <v>0</v>
      </c>
      <c r="H642" s="84" t="b">
        <v>0</v>
      </c>
      <c r="I642" s="84" t="b">
        <v>0</v>
      </c>
      <c r="J642" s="84" t="b">
        <v>0</v>
      </c>
      <c r="K642" s="84" t="b">
        <v>0</v>
      </c>
      <c r="L642" s="84" t="b">
        <v>0</v>
      </c>
    </row>
    <row r="643" spans="1:12" ht="15">
      <c r="A643" s="84" t="s">
        <v>3121</v>
      </c>
      <c r="B643" s="84" t="s">
        <v>3119</v>
      </c>
      <c r="C643" s="84">
        <v>5</v>
      </c>
      <c r="D643" s="122">
        <v>0.007375797441760701</v>
      </c>
      <c r="E643" s="122">
        <v>1.7715206714846305</v>
      </c>
      <c r="F643" s="84" t="s">
        <v>2969</v>
      </c>
      <c r="G643" s="84" t="b">
        <v>0</v>
      </c>
      <c r="H643" s="84" t="b">
        <v>0</v>
      </c>
      <c r="I643" s="84" t="b">
        <v>0</v>
      </c>
      <c r="J643" s="84" t="b">
        <v>0</v>
      </c>
      <c r="K643" s="84" t="b">
        <v>0</v>
      </c>
      <c r="L643" s="84" t="b">
        <v>0</v>
      </c>
    </row>
    <row r="644" spans="1:12" ht="15">
      <c r="A644" s="84" t="s">
        <v>3151</v>
      </c>
      <c r="B644" s="84" t="s">
        <v>3116</v>
      </c>
      <c r="C644" s="84">
        <v>4</v>
      </c>
      <c r="D644" s="122">
        <v>0.006341639150259784</v>
      </c>
      <c r="E644" s="122">
        <v>0.9283067753449251</v>
      </c>
      <c r="F644" s="84" t="s">
        <v>2969</v>
      </c>
      <c r="G644" s="84" t="b">
        <v>0</v>
      </c>
      <c r="H644" s="84" t="b">
        <v>0</v>
      </c>
      <c r="I644" s="84" t="b">
        <v>0</v>
      </c>
      <c r="J644" s="84" t="b">
        <v>0</v>
      </c>
      <c r="K644" s="84" t="b">
        <v>0</v>
      </c>
      <c r="L644" s="84" t="b">
        <v>0</v>
      </c>
    </row>
    <row r="645" spans="1:12" ht="15">
      <c r="A645" s="84" t="s">
        <v>3613</v>
      </c>
      <c r="B645" s="84" t="s">
        <v>3088</v>
      </c>
      <c r="C645" s="84">
        <v>4</v>
      </c>
      <c r="D645" s="122">
        <v>0.006341639150259784</v>
      </c>
      <c r="E645" s="122">
        <v>1.011281010409689</v>
      </c>
      <c r="F645" s="84" t="s">
        <v>2969</v>
      </c>
      <c r="G645" s="84" t="b">
        <v>0</v>
      </c>
      <c r="H645" s="84" t="b">
        <v>0</v>
      </c>
      <c r="I645" s="84" t="b">
        <v>0</v>
      </c>
      <c r="J645" s="84" t="b">
        <v>0</v>
      </c>
      <c r="K645" s="84" t="b">
        <v>0</v>
      </c>
      <c r="L645" s="84" t="b">
        <v>0</v>
      </c>
    </row>
    <row r="646" spans="1:12" ht="15">
      <c r="A646" s="84" t="s">
        <v>3099</v>
      </c>
      <c r="B646" s="84" t="s">
        <v>3123</v>
      </c>
      <c r="C646" s="84">
        <v>4</v>
      </c>
      <c r="D646" s="122">
        <v>0.006341639150259784</v>
      </c>
      <c r="E646" s="122">
        <v>1.1719352992845236</v>
      </c>
      <c r="F646" s="84" t="s">
        <v>2969</v>
      </c>
      <c r="G646" s="84" t="b">
        <v>0</v>
      </c>
      <c r="H646" s="84" t="b">
        <v>0</v>
      </c>
      <c r="I646" s="84" t="b">
        <v>0</v>
      </c>
      <c r="J646" s="84" t="b">
        <v>0</v>
      </c>
      <c r="K646" s="84" t="b">
        <v>0</v>
      </c>
      <c r="L646" s="84" t="b">
        <v>0</v>
      </c>
    </row>
    <row r="647" spans="1:12" ht="15">
      <c r="A647" s="84" t="s">
        <v>3123</v>
      </c>
      <c r="B647" s="84" t="s">
        <v>3611</v>
      </c>
      <c r="C647" s="84">
        <v>4</v>
      </c>
      <c r="D647" s="122">
        <v>0.006341639150259784</v>
      </c>
      <c r="E647" s="122">
        <v>2.0962145853464054</v>
      </c>
      <c r="F647" s="84" t="s">
        <v>2969</v>
      </c>
      <c r="G647" s="84" t="b">
        <v>0</v>
      </c>
      <c r="H647" s="84" t="b">
        <v>0</v>
      </c>
      <c r="I647" s="84" t="b">
        <v>0</v>
      </c>
      <c r="J647" s="84" t="b">
        <v>0</v>
      </c>
      <c r="K647" s="84" t="b">
        <v>0</v>
      </c>
      <c r="L647" s="84" t="b">
        <v>0</v>
      </c>
    </row>
    <row r="648" spans="1:12" ht="15">
      <c r="A648" s="84" t="s">
        <v>3611</v>
      </c>
      <c r="B648" s="84" t="s">
        <v>3612</v>
      </c>
      <c r="C648" s="84">
        <v>4</v>
      </c>
      <c r="D648" s="122">
        <v>0.006341639150259784</v>
      </c>
      <c r="E648" s="122">
        <v>2.0962145853464054</v>
      </c>
      <c r="F648" s="84" t="s">
        <v>2969</v>
      </c>
      <c r="G648" s="84" t="b">
        <v>0</v>
      </c>
      <c r="H648" s="84" t="b">
        <v>0</v>
      </c>
      <c r="I648" s="84" t="b">
        <v>0</v>
      </c>
      <c r="J648" s="84" t="b">
        <v>0</v>
      </c>
      <c r="K648" s="84" t="b">
        <v>0</v>
      </c>
      <c r="L648" s="84" t="b">
        <v>0</v>
      </c>
    </row>
    <row r="649" spans="1:12" ht="15">
      <c r="A649" s="84" t="s">
        <v>3099</v>
      </c>
      <c r="B649" s="84" t="s">
        <v>3617</v>
      </c>
      <c r="C649" s="84">
        <v>4</v>
      </c>
      <c r="D649" s="122">
        <v>0.006341639150259784</v>
      </c>
      <c r="E649" s="122">
        <v>1.1719352992845236</v>
      </c>
      <c r="F649" s="84" t="s">
        <v>2969</v>
      </c>
      <c r="G649" s="84" t="b">
        <v>0</v>
      </c>
      <c r="H649" s="84" t="b">
        <v>0</v>
      </c>
      <c r="I649" s="84" t="b">
        <v>0</v>
      </c>
      <c r="J649" s="84" t="b">
        <v>0</v>
      </c>
      <c r="K649" s="84" t="b">
        <v>0</v>
      </c>
      <c r="L649" s="84" t="b">
        <v>0</v>
      </c>
    </row>
    <row r="650" spans="1:12" ht="15">
      <c r="A650" s="84" t="s">
        <v>3617</v>
      </c>
      <c r="B650" s="84" t="s">
        <v>3117</v>
      </c>
      <c r="C650" s="84">
        <v>4</v>
      </c>
      <c r="D650" s="122">
        <v>0.006341639150259784</v>
      </c>
      <c r="E650" s="122">
        <v>1.0027929001841702</v>
      </c>
      <c r="F650" s="84" t="s">
        <v>2969</v>
      </c>
      <c r="G650" s="84" t="b">
        <v>0</v>
      </c>
      <c r="H650" s="84" t="b">
        <v>0</v>
      </c>
      <c r="I650" s="84" t="b">
        <v>0</v>
      </c>
      <c r="J650" s="84" t="b">
        <v>0</v>
      </c>
      <c r="K650" s="84" t="b">
        <v>0</v>
      </c>
      <c r="L650" s="84" t="b">
        <v>0</v>
      </c>
    </row>
    <row r="651" spans="1:12" ht="15">
      <c r="A651" s="84" t="s">
        <v>3116</v>
      </c>
      <c r="B651" s="84" t="s">
        <v>3650</v>
      </c>
      <c r="C651" s="84">
        <v>3</v>
      </c>
      <c r="D651" s="122">
        <v>0.005182641433030333</v>
      </c>
      <c r="E651" s="122">
        <v>0.8979241463512043</v>
      </c>
      <c r="F651" s="84" t="s">
        <v>2969</v>
      </c>
      <c r="G651" s="84" t="b">
        <v>0</v>
      </c>
      <c r="H651" s="84" t="b">
        <v>0</v>
      </c>
      <c r="I651" s="84" t="b">
        <v>0</v>
      </c>
      <c r="J651" s="84" t="b">
        <v>0</v>
      </c>
      <c r="K651" s="84" t="b">
        <v>0</v>
      </c>
      <c r="L651" s="84" t="b">
        <v>0</v>
      </c>
    </row>
    <row r="652" spans="1:12" ht="15">
      <c r="A652" s="84" t="s">
        <v>3128</v>
      </c>
      <c r="B652" s="84" t="s">
        <v>3116</v>
      </c>
      <c r="C652" s="84">
        <v>3</v>
      </c>
      <c r="D652" s="122">
        <v>0.005182641433030333</v>
      </c>
      <c r="E652" s="122">
        <v>0.3085180170565312</v>
      </c>
      <c r="F652" s="84" t="s">
        <v>2969</v>
      </c>
      <c r="G652" s="84" t="b">
        <v>0</v>
      </c>
      <c r="H652" s="84" t="b">
        <v>0</v>
      </c>
      <c r="I652" s="84" t="b">
        <v>0</v>
      </c>
      <c r="J652" s="84" t="b">
        <v>0</v>
      </c>
      <c r="K652" s="84" t="b">
        <v>0</v>
      </c>
      <c r="L652" s="84" t="b">
        <v>0</v>
      </c>
    </row>
    <row r="653" spans="1:12" ht="15">
      <c r="A653" s="84" t="s">
        <v>3643</v>
      </c>
      <c r="B653" s="84" t="s">
        <v>3088</v>
      </c>
      <c r="C653" s="84">
        <v>3</v>
      </c>
      <c r="D653" s="122">
        <v>0.005182641433030333</v>
      </c>
      <c r="E653" s="122">
        <v>1.011281010409689</v>
      </c>
      <c r="F653" s="84" t="s">
        <v>2969</v>
      </c>
      <c r="G653" s="84" t="b">
        <v>0</v>
      </c>
      <c r="H653" s="84" t="b">
        <v>0</v>
      </c>
      <c r="I653" s="84" t="b">
        <v>0</v>
      </c>
      <c r="J653" s="84" t="b">
        <v>0</v>
      </c>
      <c r="K653" s="84" t="b">
        <v>0</v>
      </c>
      <c r="L653" s="84" t="b">
        <v>0</v>
      </c>
    </row>
    <row r="654" spans="1:12" ht="15">
      <c r="A654" s="84" t="s">
        <v>3060</v>
      </c>
      <c r="B654" s="84" t="s">
        <v>3068</v>
      </c>
      <c r="C654" s="84">
        <v>2</v>
      </c>
      <c r="D654" s="122">
        <v>0.0038557569941605656</v>
      </c>
      <c r="E654" s="122">
        <v>2.591064607026499</v>
      </c>
      <c r="F654" s="84" t="s">
        <v>2969</v>
      </c>
      <c r="G654" s="84" t="b">
        <v>0</v>
      </c>
      <c r="H654" s="84" t="b">
        <v>0</v>
      </c>
      <c r="I654" s="84" t="b">
        <v>0</v>
      </c>
      <c r="J654" s="84" t="b">
        <v>0</v>
      </c>
      <c r="K654" s="84" t="b">
        <v>0</v>
      </c>
      <c r="L654" s="84" t="b">
        <v>0</v>
      </c>
    </row>
    <row r="655" spans="1:12" ht="15">
      <c r="A655" s="84" t="s">
        <v>3989</v>
      </c>
      <c r="B655" s="84" t="s">
        <v>3116</v>
      </c>
      <c r="C655" s="84">
        <v>2</v>
      </c>
      <c r="D655" s="122">
        <v>0.0038557569941605656</v>
      </c>
      <c r="E655" s="122">
        <v>1.2293367710089063</v>
      </c>
      <c r="F655" s="84" t="s">
        <v>2969</v>
      </c>
      <c r="G655" s="84" t="b">
        <v>0</v>
      </c>
      <c r="H655" s="84" t="b">
        <v>0</v>
      </c>
      <c r="I655" s="84" t="b">
        <v>0</v>
      </c>
      <c r="J655" s="84" t="b">
        <v>0</v>
      </c>
      <c r="K655" s="84" t="b">
        <v>0</v>
      </c>
      <c r="L655" s="84" t="b">
        <v>0</v>
      </c>
    </row>
    <row r="656" spans="1:12" ht="15">
      <c r="A656" s="84" t="s">
        <v>3735</v>
      </c>
      <c r="B656" s="84" t="s">
        <v>3116</v>
      </c>
      <c r="C656" s="84">
        <v>2</v>
      </c>
      <c r="D656" s="122">
        <v>0.0038557569941605656</v>
      </c>
      <c r="E656" s="122">
        <v>1.2293367710089063</v>
      </c>
      <c r="F656" s="84" t="s">
        <v>2969</v>
      </c>
      <c r="G656" s="84" t="b">
        <v>0</v>
      </c>
      <c r="H656" s="84" t="b">
        <v>0</v>
      </c>
      <c r="I656" s="84" t="b">
        <v>0</v>
      </c>
      <c r="J656" s="84" t="b">
        <v>0</v>
      </c>
      <c r="K656" s="84" t="b">
        <v>0</v>
      </c>
      <c r="L656" s="84" t="b">
        <v>0</v>
      </c>
    </row>
    <row r="657" spans="1:12" ht="15">
      <c r="A657" s="84" t="s">
        <v>3120</v>
      </c>
      <c r="B657" s="84" t="s">
        <v>3116</v>
      </c>
      <c r="C657" s="84">
        <v>2</v>
      </c>
      <c r="D657" s="122">
        <v>0.0038557569941605656</v>
      </c>
      <c r="E657" s="122">
        <v>0.25161316572005854</v>
      </c>
      <c r="F657" s="84" t="s">
        <v>2969</v>
      </c>
      <c r="G657" s="84" t="b">
        <v>0</v>
      </c>
      <c r="H657" s="84" t="b">
        <v>0</v>
      </c>
      <c r="I657" s="84" t="b">
        <v>0</v>
      </c>
      <c r="J657" s="84" t="b">
        <v>0</v>
      </c>
      <c r="K657" s="84" t="b">
        <v>0</v>
      </c>
      <c r="L657" s="84" t="b">
        <v>0</v>
      </c>
    </row>
    <row r="658" spans="1:12" ht="15">
      <c r="A658" s="84" t="s">
        <v>3122</v>
      </c>
      <c r="B658" s="84" t="s">
        <v>3688</v>
      </c>
      <c r="C658" s="84">
        <v>2</v>
      </c>
      <c r="D658" s="122">
        <v>0.0038557569941605656</v>
      </c>
      <c r="E658" s="122">
        <v>1.6368220975871743</v>
      </c>
      <c r="F658" s="84" t="s">
        <v>2969</v>
      </c>
      <c r="G658" s="84" t="b">
        <v>0</v>
      </c>
      <c r="H658" s="84" t="b">
        <v>0</v>
      </c>
      <c r="I658" s="84" t="b">
        <v>0</v>
      </c>
      <c r="J658" s="84" t="b">
        <v>0</v>
      </c>
      <c r="K658" s="84" t="b">
        <v>0</v>
      </c>
      <c r="L658" s="84" t="b">
        <v>0</v>
      </c>
    </row>
    <row r="659" spans="1:12" ht="15">
      <c r="A659" s="84" t="s">
        <v>3151</v>
      </c>
      <c r="B659" s="84" t="s">
        <v>3765</v>
      </c>
      <c r="C659" s="84">
        <v>2</v>
      </c>
      <c r="D659" s="122">
        <v>0.0038557569941605656</v>
      </c>
      <c r="E659" s="122">
        <v>1.8129133566428555</v>
      </c>
      <c r="F659" s="84" t="s">
        <v>2969</v>
      </c>
      <c r="G659" s="84" t="b">
        <v>0</v>
      </c>
      <c r="H659" s="84" t="b">
        <v>0</v>
      </c>
      <c r="I659" s="84" t="b">
        <v>0</v>
      </c>
      <c r="J659" s="84" t="b">
        <v>0</v>
      </c>
      <c r="K659" s="84" t="b">
        <v>0</v>
      </c>
      <c r="L659" s="84" t="b">
        <v>0</v>
      </c>
    </row>
    <row r="660" spans="1:12" ht="15">
      <c r="A660" s="84" t="s">
        <v>3765</v>
      </c>
      <c r="B660" s="84" t="s">
        <v>3826</v>
      </c>
      <c r="C660" s="84">
        <v>2</v>
      </c>
      <c r="D660" s="122">
        <v>0.0038557569941605656</v>
      </c>
      <c r="E660" s="122">
        <v>2.4149733479708178</v>
      </c>
      <c r="F660" s="84" t="s">
        <v>2969</v>
      </c>
      <c r="G660" s="84" t="b">
        <v>0</v>
      </c>
      <c r="H660" s="84" t="b">
        <v>0</v>
      </c>
      <c r="I660" s="84" t="b">
        <v>0</v>
      </c>
      <c r="J660" s="84" t="b">
        <v>0</v>
      </c>
      <c r="K660" s="84" t="b">
        <v>0</v>
      </c>
      <c r="L660" s="84" t="b">
        <v>0</v>
      </c>
    </row>
    <row r="661" spans="1:12" ht="15">
      <c r="A661" s="84" t="s">
        <v>3117</v>
      </c>
      <c r="B661" s="84" t="s">
        <v>3724</v>
      </c>
      <c r="C661" s="84">
        <v>2</v>
      </c>
      <c r="D661" s="122">
        <v>0.0038557569941605656</v>
      </c>
      <c r="E661" s="122">
        <v>1.0997029131922265</v>
      </c>
      <c r="F661" s="84" t="s">
        <v>2969</v>
      </c>
      <c r="G661" s="84" t="b">
        <v>0</v>
      </c>
      <c r="H661" s="84" t="b">
        <v>0</v>
      </c>
      <c r="I661" s="84" t="b">
        <v>0</v>
      </c>
      <c r="J661" s="84" t="b">
        <v>0</v>
      </c>
      <c r="K661" s="84" t="b">
        <v>0</v>
      </c>
      <c r="L661" s="84" t="b">
        <v>0</v>
      </c>
    </row>
    <row r="662" spans="1:12" ht="15">
      <c r="A662" s="84" t="s">
        <v>3724</v>
      </c>
      <c r="B662" s="84" t="s">
        <v>3635</v>
      </c>
      <c r="C662" s="84">
        <v>2</v>
      </c>
      <c r="D662" s="122">
        <v>0.0038557569941605656</v>
      </c>
      <c r="E662" s="122">
        <v>2.4149733479708178</v>
      </c>
      <c r="F662" s="84" t="s">
        <v>2969</v>
      </c>
      <c r="G662" s="84" t="b">
        <v>0</v>
      </c>
      <c r="H662" s="84" t="b">
        <v>0</v>
      </c>
      <c r="I662" s="84" t="b">
        <v>0</v>
      </c>
      <c r="J662" s="84" t="b">
        <v>0</v>
      </c>
      <c r="K662" s="84" t="b">
        <v>0</v>
      </c>
      <c r="L662" s="84" t="b">
        <v>0</v>
      </c>
    </row>
    <row r="663" spans="1:12" ht="15">
      <c r="A663" s="84" t="s">
        <v>3635</v>
      </c>
      <c r="B663" s="84" t="s">
        <v>3634</v>
      </c>
      <c r="C663" s="84">
        <v>2</v>
      </c>
      <c r="D663" s="122">
        <v>0.0038557569941605656</v>
      </c>
      <c r="E663" s="122">
        <v>2.238882088915137</v>
      </c>
      <c r="F663" s="84" t="s">
        <v>2969</v>
      </c>
      <c r="G663" s="84" t="b">
        <v>0</v>
      </c>
      <c r="H663" s="84" t="b">
        <v>0</v>
      </c>
      <c r="I663" s="84" t="b">
        <v>0</v>
      </c>
      <c r="J663" s="84" t="b">
        <v>0</v>
      </c>
      <c r="K663" s="84" t="b">
        <v>0</v>
      </c>
      <c r="L663" s="84" t="b">
        <v>0</v>
      </c>
    </row>
    <row r="664" spans="1:12" ht="15">
      <c r="A664" s="84" t="s">
        <v>3634</v>
      </c>
      <c r="B664" s="84" t="s">
        <v>3764</v>
      </c>
      <c r="C664" s="84">
        <v>2</v>
      </c>
      <c r="D664" s="122">
        <v>0.0038557569941605656</v>
      </c>
      <c r="E664" s="122">
        <v>2.4149733479708178</v>
      </c>
      <c r="F664" s="84" t="s">
        <v>2969</v>
      </c>
      <c r="G664" s="84" t="b">
        <v>0</v>
      </c>
      <c r="H664" s="84" t="b">
        <v>0</v>
      </c>
      <c r="I664" s="84" t="b">
        <v>0</v>
      </c>
      <c r="J664" s="84" t="b">
        <v>0</v>
      </c>
      <c r="K664" s="84" t="b">
        <v>0</v>
      </c>
      <c r="L664" s="84" t="b">
        <v>0</v>
      </c>
    </row>
    <row r="665" spans="1:12" ht="15">
      <c r="A665" s="84" t="s">
        <v>3650</v>
      </c>
      <c r="B665" s="84" t="s">
        <v>3656</v>
      </c>
      <c r="C665" s="84">
        <v>2</v>
      </c>
      <c r="D665" s="122">
        <v>0.0038557569941605656</v>
      </c>
      <c r="E665" s="122">
        <v>2.290034611362518</v>
      </c>
      <c r="F665" s="84" t="s">
        <v>2969</v>
      </c>
      <c r="G665" s="84" t="b">
        <v>0</v>
      </c>
      <c r="H665" s="84" t="b">
        <v>0</v>
      </c>
      <c r="I665" s="84" t="b">
        <v>0</v>
      </c>
      <c r="J665" s="84" t="b">
        <v>0</v>
      </c>
      <c r="K665" s="84" t="b">
        <v>0</v>
      </c>
      <c r="L665" s="84" t="b">
        <v>0</v>
      </c>
    </row>
    <row r="666" spans="1:12" ht="15">
      <c r="A666" s="84" t="s">
        <v>3656</v>
      </c>
      <c r="B666" s="84" t="s">
        <v>3622</v>
      </c>
      <c r="C666" s="84">
        <v>2</v>
      </c>
      <c r="D666" s="122">
        <v>0.0038557569941605656</v>
      </c>
      <c r="E666" s="122">
        <v>2.290034611362518</v>
      </c>
      <c r="F666" s="84" t="s">
        <v>2969</v>
      </c>
      <c r="G666" s="84" t="b">
        <v>0</v>
      </c>
      <c r="H666" s="84" t="b">
        <v>0</v>
      </c>
      <c r="I666" s="84" t="b">
        <v>0</v>
      </c>
      <c r="J666" s="84" t="b">
        <v>1</v>
      </c>
      <c r="K666" s="84" t="b">
        <v>0</v>
      </c>
      <c r="L666" s="84" t="b">
        <v>0</v>
      </c>
    </row>
    <row r="667" spans="1:12" ht="15">
      <c r="A667" s="84" t="s">
        <v>3622</v>
      </c>
      <c r="B667" s="84" t="s">
        <v>3667</v>
      </c>
      <c r="C667" s="84">
        <v>2</v>
      </c>
      <c r="D667" s="122">
        <v>0.0038557569941605656</v>
      </c>
      <c r="E667" s="122">
        <v>2.290034611362518</v>
      </c>
      <c r="F667" s="84" t="s">
        <v>2969</v>
      </c>
      <c r="G667" s="84" t="b">
        <v>1</v>
      </c>
      <c r="H667" s="84" t="b">
        <v>0</v>
      </c>
      <c r="I667" s="84" t="b">
        <v>0</v>
      </c>
      <c r="J667" s="84" t="b">
        <v>0</v>
      </c>
      <c r="K667" s="84" t="b">
        <v>0</v>
      </c>
      <c r="L667" s="84" t="b">
        <v>0</v>
      </c>
    </row>
    <row r="668" spans="1:12" ht="15">
      <c r="A668" s="84" t="s">
        <v>3667</v>
      </c>
      <c r="B668" s="84" t="s">
        <v>3643</v>
      </c>
      <c r="C668" s="84">
        <v>2</v>
      </c>
      <c r="D668" s="122">
        <v>0.0038557569941605656</v>
      </c>
      <c r="E668" s="122">
        <v>2.4149733479708178</v>
      </c>
      <c r="F668" s="84" t="s">
        <v>2969</v>
      </c>
      <c r="G668" s="84" t="b">
        <v>0</v>
      </c>
      <c r="H668" s="84" t="b">
        <v>0</v>
      </c>
      <c r="I668" s="84" t="b">
        <v>0</v>
      </c>
      <c r="J668" s="84" t="b">
        <v>0</v>
      </c>
      <c r="K668" s="84" t="b">
        <v>0</v>
      </c>
      <c r="L668" s="84" t="b">
        <v>0</v>
      </c>
    </row>
    <row r="669" spans="1:12" ht="15">
      <c r="A669" s="84" t="s">
        <v>3099</v>
      </c>
      <c r="B669" s="84" t="s">
        <v>3119</v>
      </c>
      <c r="C669" s="84">
        <v>2</v>
      </c>
      <c r="D669" s="122">
        <v>0.0038557569941605656</v>
      </c>
      <c r="E669" s="122">
        <v>0.528482622798336</v>
      </c>
      <c r="F669" s="84" t="s">
        <v>2969</v>
      </c>
      <c r="G669" s="84" t="b">
        <v>0</v>
      </c>
      <c r="H669" s="84" t="b">
        <v>0</v>
      </c>
      <c r="I669" s="84" t="b">
        <v>0</v>
      </c>
      <c r="J669" s="84" t="b">
        <v>0</v>
      </c>
      <c r="K669" s="84" t="b">
        <v>0</v>
      </c>
      <c r="L669" s="84" t="b">
        <v>0</v>
      </c>
    </row>
    <row r="670" spans="1:12" ht="15">
      <c r="A670" s="84" t="s">
        <v>3119</v>
      </c>
      <c r="B670" s="84" t="s">
        <v>3062</v>
      </c>
      <c r="C670" s="84">
        <v>2</v>
      </c>
      <c r="D670" s="122">
        <v>0.0038557569941605656</v>
      </c>
      <c r="E670" s="122">
        <v>1.0056038775179985</v>
      </c>
      <c r="F670" s="84" t="s">
        <v>2969</v>
      </c>
      <c r="G670" s="84" t="b">
        <v>0</v>
      </c>
      <c r="H670" s="84" t="b">
        <v>0</v>
      </c>
      <c r="I670" s="84" t="b">
        <v>0</v>
      </c>
      <c r="J670" s="84" t="b">
        <v>0</v>
      </c>
      <c r="K670" s="84" t="b">
        <v>0</v>
      </c>
      <c r="L670" s="84" t="b">
        <v>0</v>
      </c>
    </row>
    <row r="671" spans="1:12" ht="15">
      <c r="A671" s="84" t="s">
        <v>3122</v>
      </c>
      <c r="B671" s="84" t="s">
        <v>3089</v>
      </c>
      <c r="C671" s="84">
        <v>2</v>
      </c>
      <c r="D671" s="122">
        <v>0.0038557569941605656</v>
      </c>
      <c r="E671" s="122">
        <v>1.7617608341954742</v>
      </c>
      <c r="F671" s="84" t="s">
        <v>2969</v>
      </c>
      <c r="G671" s="84" t="b">
        <v>0</v>
      </c>
      <c r="H671" s="84" t="b">
        <v>0</v>
      </c>
      <c r="I671" s="84" t="b">
        <v>0</v>
      </c>
      <c r="J671" s="84" t="b">
        <v>0</v>
      </c>
      <c r="K671" s="84" t="b">
        <v>0</v>
      </c>
      <c r="L671" s="84" t="b">
        <v>0</v>
      </c>
    </row>
    <row r="672" spans="1:12" ht="15">
      <c r="A672" s="84" t="s">
        <v>3089</v>
      </c>
      <c r="B672" s="84" t="s">
        <v>3625</v>
      </c>
      <c r="C672" s="84">
        <v>2</v>
      </c>
      <c r="D672" s="122">
        <v>0.0038557569941605656</v>
      </c>
      <c r="E672" s="122">
        <v>2.4149733479708178</v>
      </c>
      <c r="F672" s="84" t="s">
        <v>2969</v>
      </c>
      <c r="G672" s="84" t="b">
        <v>0</v>
      </c>
      <c r="H672" s="84" t="b">
        <v>0</v>
      </c>
      <c r="I672" s="84" t="b">
        <v>0</v>
      </c>
      <c r="J672" s="84" t="b">
        <v>0</v>
      </c>
      <c r="K672" s="84" t="b">
        <v>0</v>
      </c>
      <c r="L672" s="84" t="b">
        <v>0</v>
      </c>
    </row>
    <row r="673" spans="1:12" ht="15">
      <c r="A673" s="84" t="s">
        <v>3625</v>
      </c>
      <c r="B673" s="84" t="s">
        <v>3626</v>
      </c>
      <c r="C673" s="84">
        <v>2</v>
      </c>
      <c r="D673" s="122">
        <v>0.0038557569941605656</v>
      </c>
      <c r="E673" s="122">
        <v>2.591064607026499</v>
      </c>
      <c r="F673" s="84" t="s">
        <v>2969</v>
      </c>
      <c r="G673" s="84" t="b">
        <v>0</v>
      </c>
      <c r="H673" s="84" t="b">
        <v>0</v>
      </c>
      <c r="I673" s="84" t="b">
        <v>0</v>
      </c>
      <c r="J673" s="84" t="b">
        <v>0</v>
      </c>
      <c r="K673" s="84" t="b">
        <v>0</v>
      </c>
      <c r="L673" s="84" t="b">
        <v>0</v>
      </c>
    </row>
    <row r="674" spans="1:12" ht="15">
      <c r="A674" s="84" t="s">
        <v>3626</v>
      </c>
      <c r="B674" s="84" t="s">
        <v>3099</v>
      </c>
      <c r="C674" s="84">
        <v>2</v>
      </c>
      <c r="D674" s="122">
        <v>0.0038557569941605656</v>
      </c>
      <c r="E674" s="122">
        <v>0.9782807503067638</v>
      </c>
      <c r="F674" s="84" t="s">
        <v>2969</v>
      </c>
      <c r="G674" s="84" t="b">
        <v>0</v>
      </c>
      <c r="H674" s="84" t="b">
        <v>0</v>
      </c>
      <c r="I674" s="84" t="b">
        <v>0</v>
      </c>
      <c r="J674" s="84" t="b">
        <v>0</v>
      </c>
      <c r="K674" s="84" t="b">
        <v>0</v>
      </c>
      <c r="L674" s="84" t="b">
        <v>0</v>
      </c>
    </row>
    <row r="675" spans="1:12" ht="15">
      <c r="A675" s="84" t="s">
        <v>3703</v>
      </c>
      <c r="B675" s="84" t="s">
        <v>3704</v>
      </c>
      <c r="C675" s="84">
        <v>2</v>
      </c>
      <c r="D675" s="122">
        <v>0.0038557569941605656</v>
      </c>
      <c r="E675" s="122">
        <v>2.591064607026499</v>
      </c>
      <c r="F675" s="84" t="s">
        <v>2969</v>
      </c>
      <c r="G675" s="84" t="b">
        <v>0</v>
      </c>
      <c r="H675" s="84" t="b">
        <v>0</v>
      </c>
      <c r="I675" s="84" t="b">
        <v>0</v>
      </c>
      <c r="J675" s="84" t="b">
        <v>0</v>
      </c>
      <c r="K675" s="84" t="b">
        <v>0</v>
      </c>
      <c r="L675" s="84" t="b">
        <v>0</v>
      </c>
    </row>
    <row r="676" spans="1:12" ht="15">
      <c r="A676" s="84" t="s">
        <v>3122</v>
      </c>
      <c r="B676" s="84" t="s">
        <v>3116</v>
      </c>
      <c r="C676" s="84">
        <v>2</v>
      </c>
      <c r="D676" s="122">
        <v>0.0038557569941605656</v>
      </c>
      <c r="E676" s="122">
        <v>0.5761242572335626</v>
      </c>
      <c r="F676" s="84" t="s">
        <v>2969</v>
      </c>
      <c r="G676" s="84" t="b">
        <v>0</v>
      </c>
      <c r="H676" s="84" t="b">
        <v>0</v>
      </c>
      <c r="I676" s="84" t="b">
        <v>0</v>
      </c>
      <c r="J676" s="84" t="b">
        <v>0</v>
      </c>
      <c r="K676" s="84" t="b">
        <v>0</v>
      </c>
      <c r="L676" s="84" t="b">
        <v>0</v>
      </c>
    </row>
    <row r="677" spans="1:12" ht="15">
      <c r="A677" s="84" t="s">
        <v>3128</v>
      </c>
      <c r="B677" s="84" t="s">
        <v>3119</v>
      </c>
      <c r="C677" s="84">
        <v>2</v>
      </c>
      <c r="D677" s="122">
        <v>0.0038557569941605656</v>
      </c>
      <c r="E677" s="122">
        <v>0.753791904524199</v>
      </c>
      <c r="F677" s="84" t="s">
        <v>2969</v>
      </c>
      <c r="G677" s="84" t="b">
        <v>0</v>
      </c>
      <c r="H677" s="84" t="b">
        <v>0</v>
      </c>
      <c r="I677" s="84" t="b">
        <v>0</v>
      </c>
      <c r="J677" s="84" t="b">
        <v>0</v>
      </c>
      <c r="K677" s="84" t="b">
        <v>0</v>
      </c>
      <c r="L677" s="84" t="b">
        <v>0</v>
      </c>
    </row>
    <row r="678" spans="1:12" ht="15">
      <c r="A678" s="84" t="s">
        <v>3120</v>
      </c>
      <c r="B678" s="84" t="s">
        <v>3651</v>
      </c>
      <c r="C678" s="84">
        <v>2</v>
      </c>
      <c r="D678" s="122">
        <v>0.0038557569941605656</v>
      </c>
      <c r="E678" s="122">
        <v>1.6133410017376515</v>
      </c>
      <c r="F678" s="84" t="s">
        <v>2969</v>
      </c>
      <c r="G678" s="84" t="b">
        <v>0</v>
      </c>
      <c r="H678" s="84" t="b">
        <v>0</v>
      </c>
      <c r="I678" s="84" t="b">
        <v>0</v>
      </c>
      <c r="J678" s="84" t="b">
        <v>1</v>
      </c>
      <c r="K678" s="84" t="b">
        <v>0</v>
      </c>
      <c r="L678" s="84" t="b">
        <v>0</v>
      </c>
    </row>
    <row r="679" spans="1:12" ht="15">
      <c r="A679" s="84" t="s">
        <v>3651</v>
      </c>
      <c r="B679" s="84" t="s">
        <v>3621</v>
      </c>
      <c r="C679" s="84">
        <v>2</v>
      </c>
      <c r="D679" s="122">
        <v>0.0038557569941605656</v>
      </c>
      <c r="E679" s="122">
        <v>2.290034611362518</v>
      </c>
      <c r="F679" s="84" t="s">
        <v>2969</v>
      </c>
      <c r="G679" s="84" t="b">
        <v>1</v>
      </c>
      <c r="H679" s="84" t="b">
        <v>0</v>
      </c>
      <c r="I679" s="84" t="b">
        <v>0</v>
      </c>
      <c r="J679" s="84" t="b">
        <v>0</v>
      </c>
      <c r="K679" s="84" t="b">
        <v>0</v>
      </c>
      <c r="L679" s="84" t="b">
        <v>0</v>
      </c>
    </row>
    <row r="680" spans="1:12" ht="15">
      <c r="A680" s="84" t="s">
        <v>3621</v>
      </c>
      <c r="B680" s="84" t="s">
        <v>3088</v>
      </c>
      <c r="C680" s="84">
        <v>2</v>
      </c>
      <c r="D680" s="122">
        <v>0.0038557569941605656</v>
      </c>
      <c r="E680" s="122">
        <v>0.7102510147457078</v>
      </c>
      <c r="F680" s="84" t="s">
        <v>2969</v>
      </c>
      <c r="G680" s="84" t="b">
        <v>0</v>
      </c>
      <c r="H680" s="84" t="b">
        <v>0</v>
      </c>
      <c r="I680" s="84" t="b">
        <v>0</v>
      </c>
      <c r="J680" s="84" t="b">
        <v>0</v>
      </c>
      <c r="K680" s="84" t="b">
        <v>0</v>
      </c>
      <c r="L680" s="84" t="b">
        <v>0</v>
      </c>
    </row>
    <row r="681" spans="1:12" ht="15">
      <c r="A681" s="84" t="s">
        <v>3117</v>
      </c>
      <c r="B681" s="84" t="s">
        <v>3614</v>
      </c>
      <c r="C681" s="84">
        <v>2</v>
      </c>
      <c r="D681" s="122">
        <v>0.0038557569941605656</v>
      </c>
      <c r="E681" s="122">
        <v>0.28678955654937094</v>
      </c>
      <c r="F681" s="84" t="s">
        <v>2969</v>
      </c>
      <c r="G681" s="84" t="b">
        <v>0</v>
      </c>
      <c r="H681" s="84" t="b">
        <v>0</v>
      </c>
      <c r="I681" s="84" t="b">
        <v>0</v>
      </c>
      <c r="J681" s="84" t="b">
        <v>0</v>
      </c>
      <c r="K681" s="84" t="b">
        <v>0</v>
      </c>
      <c r="L681" s="84" t="b">
        <v>0</v>
      </c>
    </row>
    <row r="682" spans="1:12" ht="15">
      <c r="A682" s="84" t="s">
        <v>3128</v>
      </c>
      <c r="B682" s="84" t="s">
        <v>3657</v>
      </c>
      <c r="C682" s="84">
        <v>2</v>
      </c>
      <c r="D682" s="122">
        <v>0.0038557569941605656</v>
      </c>
      <c r="E682" s="122">
        <v>1.4941545940184429</v>
      </c>
      <c r="F682" s="84" t="s">
        <v>2969</v>
      </c>
      <c r="G682" s="84" t="b">
        <v>0</v>
      </c>
      <c r="H682" s="84" t="b">
        <v>0</v>
      </c>
      <c r="I682" s="84" t="b">
        <v>0</v>
      </c>
      <c r="J682" s="84" t="b">
        <v>0</v>
      </c>
      <c r="K682" s="84" t="b">
        <v>1</v>
      </c>
      <c r="L682" s="84" t="b">
        <v>0</v>
      </c>
    </row>
    <row r="683" spans="1:12" ht="15">
      <c r="A683" s="84" t="s">
        <v>3657</v>
      </c>
      <c r="B683" s="84" t="s">
        <v>3119</v>
      </c>
      <c r="C683" s="84">
        <v>2</v>
      </c>
      <c r="D683" s="122">
        <v>0.0038557569941605656</v>
      </c>
      <c r="E683" s="122">
        <v>1.8507019175322554</v>
      </c>
      <c r="F683" s="84" t="s">
        <v>2969</v>
      </c>
      <c r="G683" s="84" t="b">
        <v>0</v>
      </c>
      <c r="H683" s="84" t="b">
        <v>1</v>
      </c>
      <c r="I683" s="84" t="b">
        <v>0</v>
      </c>
      <c r="J683" s="84" t="b">
        <v>0</v>
      </c>
      <c r="K683" s="84" t="b">
        <v>0</v>
      </c>
      <c r="L683" s="84" t="b">
        <v>0</v>
      </c>
    </row>
    <row r="684" spans="1:12" ht="15">
      <c r="A684" s="84" t="s">
        <v>3120</v>
      </c>
      <c r="B684" s="84" t="s">
        <v>3088</v>
      </c>
      <c r="C684" s="84">
        <v>2</v>
      </c>
      <c r="D684" s="122">
        <v>0.0038557569941605656</v>
      </c>
      <c r="E684" s="122">
        <v>0.033557405120841335</v>
      </c>
      <c r="F684" s="84" t="s">
        <v>2969</v>
      </c>
      <c r="G684" s="84" t="b">
        <v>0</v>
      </c>
      <c r="H684" s="84" t="b">
        <v>0</v>
      </c>
      <c r="I684" s="84" t="b">
        <v>0</v>
      </c>
      <c r="J684" s="84" t="b">
        <v>0</v>
      </c>
      <c r="K684" s="84" t="b">
        <v>0</v>
      </c>
      <c r="L684" s="84" t="b">
        <v>0</v>
      </c>
    </row>
    <row r="685" spans="1:12" ht="15">
      <c r="A685" s="84" t="s">
        <v>3117</v>
      </c>
      <c r="B685" s="84" t="s">
        <v>3621</v>
      </c>
      <c r="C685" s="84">
        <v>2</v>
      </c>
      <c r="D685" s="122">
        <v>0.0038557569941605656</v>
      </c>
      <c r="E685" s="122">
        <v>0.7986729175282454</v>
      </c>
      <c r="F685" s="84" t="s">
        <v>2969</v>
      </c>
      <c r="G685" s="84" t="b">
        <v>0</v>
      </c>
      <c r="H685" s="84" t="b">
        <v>0</v>
      </c>
      <c r="I685" s="84" t="b">
        <v>0</v>
      </c>
      <c r="J685" s="84" t="b">
        <v>0</v>
      </c>
      <c r="K685" s="84" t="b">
        <v>0</v>
      </c>
      <c r="L685" s="84" t="b">
        <v>0</v>
      </c>
    </row>
    <row r="686" spans="1:12" ht="15">
      <c r="A686" s="84" t="s">
        <v>3621</v>
      </c>
      <c r="B686" s="84" t="s">
        <v>3157</v>
      </c>
      <c r="C686" s="84">
        <v>2</v>
      </c>
      <c r="D686" s="122">
        <v>0.0038557569941605656</v>
      </c>
      <c r="E686" s="122">
        <v>2.290034611362518</v>
      </c>
      <c r="F686" s="84" t="s">
        <v>2969</v>
      </c>
      <c r="G686" s="84" t="b">
        <v>0</v>
      </c>
      <c r="H686" s="84" t="b">
        <v>0</v>
      </c>
      <c r="I686" s="84" t="b">
        <v>0</v>
      </c>
      <c r="J686" s="84" t="b">
        <v>0</v>
      </c>
      <c r="K686" s="84" t="b">
        <v>0</v>
      </c>
      <c r="L686" s="84" t="b">
        <v>0</v>
      </c>
    </row>
    <row r="687" spans="1:12" ht="15">
      <c r="A687" s="84" t="s">
        <v>3128</v>
      </c>
      <c r="B687" s="84" t="s">
        <v>3613</v>
      </c>
      <c r="C687" s="84">
        <v>2</v>
      </c>
      <c r="D687" s="122">
        <v>0.0038557569941605656</v>
      </c>
      <c r="E687" s="122">
        <v>1.4941545940184429</v>
      </c>
      <c r="F687" s="84" t="s">
        <v>2969</v>
      </c>
      <c r="G687" s="84" t="b">
        <v>0</v>
      </c>
      <c r="H687" s="84" t="b">
        <v>0</v>
      </c>
      <c r="I687" s="84" t="b">
        <v>0</v>
      </c>
      <c r="J687" s="84" t="b">
        <v>0</v>
      </c>
      <c r="K687" s="84" t="b">
        <v>0</v>
      </c>
      <c r="L687" s="84" t="b">
        <v>0</v>
      </c>
    </row>
    <row r="688" spans="1:12" ht="15">
      <c r="A688" s="84" t="s">
        <v>3151</v>
      </c>
      <c r="B688" s="84" t="s">
        <v>3614</v>
      </c>
      <c r="C688" s="84">
        <v>2</v>
      </c>
      <c r="D688" s="122">
        <v>0.0038557569941605656</v>
      </c>
      <c r="E688" s="122">
        <v>1.1760912590556813</v>
      </c>
      <c r="F688" s="84" t="s">
        <v>2969</v>
      </c>
      <c r="G688" s="84" t="b">
        <v>0</v>
      </c>
      <c r="H688" s="84" t="b">
        <v>0</v>
      </c>
      <c r="I688" s="84" t="b">
        <v>0</v>
      </c>
      <c r="J688" s="84" t="b">
        <v>0</v>
      </c>
      <c r="K688" s="84" t="b">
        <v>0</v>
      </c>
      <c r="L688" s="84" t="b">
        <v>0</v>
      </c>
    </row>
    <row r="689" spans="1:12" ht="15">
      <c r="A689" s="84" t="s">
        <v>3088</v>
      </c>
      <c r="B689" s="84" t="s">
        <v>3099</v>
      </c>
      <c r="C689" s="84">
        <v>16</v>
      </c>
      <c r="D689" s="122">
        <v>0.00994805622243235</v>
      </c>
      <c r="E689" s="122">
        <v>1.207152475149851</v>
      </c>
      <c r="F689" s="84" t="s">
        <v>2970</v>
      </c>
      <c r="G689" s="84" t="b">
        <v>0</v>
      </c>
      <c r="H689" s="84" t="b">
        <v>0</v>
      </c>
      <c r="I689" s="84" t="b">
        <v>0</v>
      </c>
      <c r="J689" s="84" t="b">
        <v>0</v>
      </c>
      <c r="K689" s="84" t="b">
        <v>0</v>
      </c>
      <c r="L689" s="84" t="b">
        <v>0</v>
      </c>
    </row>
    <row r="690" spans="1:12" ht="15">
      <c r="A690" s="84" t="s">
        <v>3102</v>
      </c>
      <c r="B690" s="84" t="s">
        <v>3122</v>
      </c>
      <c r="C690" s="84">
        <v>12</v>
      </c>
      <c r="D690" s="122">
        <v>0.009424885204619964</v>
      </c>
      <c r="E690" s="122">
        <v>1.6890822735078677</v>
      </c>
      <c r="F690" s="84" t="s">
        <v>2970</v>
      </c>
      <c r="G690" s="84" t="b">
        <v>0</v>
      </c>
      <c r="H690" s="84" t="b">
        <v>0</v>
      </c>
      <c r="I690" s="84" t="b">
        <v>0</v>
      </c>
      <c r="J690" s="84" t="b">
        <v>0</v>
      </c>
      <c r="K690" s="84" t="b">
        <v>0</v>
      </c>
      <c r="L690" s="84" t="b">
        <v>0</v>
      </c>
    </row>
    <row r="691" spans="1:12" ht="15">
      <c r="A691" s="84" t="s">
        <v>354</v>
      </c>
      <c r="B691" s="84" t="s">
        <v>3130</v>
      </c>
      <c r="C691" s="84">
        <v>8</v>
      </c>
      <c r="D691" s="122">
        <v>0.007003777345890805</v>
      </c>
      <c r="E691" s="122">
        <v>1.1700890680136722</v>
      </c>
      <c r="F691" s="84" t="s">
        <v>2970</v>
      </c>
      <c r="G691" s="84" t="b">
        <v>0</v>
      </c>
      <c r="H691" s="84" t="b">
        <v>0</v>
      </c>
      <c r="I691" s="84" t="b">
        <v>0</v>
      </c>
      <c r="J691" s="84" t="b">
        <v>0</v>
      </c>
      <c r="K691" s="84" t="b">
        <v>0</v>
      </c>
      <c r="L691" s="84" t="b">
        <v>0</v>
      </c>
    </row>
    <row r="692" spans="1:12" ht="15">
      <c r="A692" s="84" t="s">
        <v>354</v>
      </c>
      <c r="B692" s="84" t="s">
        <v>3618</v>
      </c>
      <c r="C692" s="84">
        <v>8</v>
      </c>
      <c r="D692" s="122">
        <v>0.007003777345890805</v>
      </c>
      <c r="E692" s="122">
        <v>1.1700890680136722</v>
      </c>
      <c r="F692" s="84" t="s">
        <v>2970</v>
      </c>
      <c r="G692" s="84" t="b">
        <v>0</v>
      </c>
      <c r="H692" s="84" t="b">
        <v>0</v>
      </c>
      <c r="I692" s="84" t="b">
        <v>0</v>
      </c>
      <c r="J692" s="84" t="b">
        <v>0</v>
      </c>
      <c r="K692" s="84" t="b">
        <v>0</v>
      </c>
      <c r="L692" s="84" t="b">
        <v>0</v>
      </c>
    </row>
    <row r="693" spans="1:12" ht="15">
      <c r="A693" s="84" t="s">
        <v>354</v>
      </c>
      <c r="B693" s="84" t="s">
        <v>3133</v>
      </c>
      <c r="C693" s="84">
        <v>6</v>
      </c>
      <c r="D693" s="122">
        <v>0.005949517414297099</v>
      </c>
      <c r="E693" s="122">
        <v>1.1031422783830591</v>
      </c>
      <c r="F693" s="84" t="s">
        <v>2970</v>
      </c>
      <c r="G693" s="84" t="b">
        <v>0</v>
      </c>
      <c r="H693" s="84" t="b">
        <v>0</v>
      </c>
      <c r="I693" s="84" t="b">
        <v>0</v>
      </c>
      <c r="J693" s="84" t="b">
        <v>0</v>
      </c>
      <c r="K693" s="84" t="b">
        <v>0</v>
      </c>
      <c r="L693" s="84" t="b">
        <v>0</v>
      </c>
    </row>
    <row r="694" spans="1:12" ht="15">
      <c r="A694" s="84" t="s">
        <v>354</v>
      </c>
      <c r="B694" s="84" t="s">
        <v>3149</v>
      </c>
      <c r="C694" s="84">
        <v>6</v>
      </c>
      <c r="D694" s="122">
        <v>0.005949517414297099</v>
      </c>
      <c r="E694" s="122">
        <v>1.1700890680136722</v>
      </c>
      <c r="F694" s="84" t="s">
        <v>2970</v>
      </c>
      <c r="G694" s="84" t="b">
        <v>0</v>
      </c>
      <c r="H694" s="84" t="b">
        <v>0</v>
      </c>
      <c r="I694" s="84" t="b">
        <v>0</v>
      </c>
      <c r="J694" s="84" t="b">
        <v>0</v>
      </c>
      <c r="K694" s="84" t="b">
        <v>0</v>
      </c>
      <c r="L694" s="84" t="b">
        <v>0</v>
      </c>
    </row>
    <row r="695" spans="1:12" ht="15">
      <c r="A695" s="84" t="s">
        <v>354</v>
      </c>
      <c r="B695" s="84" t="s">
        <v>3620</v>
      </c>
      <c r="C695" s="84">
        <v>6</v>
      </c>
      <c r="D695" s="122">
        <v>0.005949517414297099</v>
      </c>
      <c r="E695" s="122">
        <v>1.1700890680136722</v>
      </c>
      <c r="F695" s="84" t="s">
        <v>2970</v>
      </c>
      <c r="G695" s="84" t="b">
        <v>0</v>
      </c>
      <c r="H695" s="84" t="b">
        <v>0</v>
      </c>
      <c r="I695" s="84" t="b">
        <v>0</v>
      </c>
      <c r="J695" s="84" t="b">
        <v>0</v>
      </c>
      <c r="K695" s="84" t="b">
        <v>0</v>
      </c>
      <c r="L695" s="84" t="b">
        <v>0</v>
      </c>
    </row>
    <row r="696" spans="1:12" ht="15">
      <c r="A696" s="84" t="s">
        <v>333</v>
      </c>
      <c r="B696" s="84" t="s">
        <v>354</v>
      </c>
      <c r="C696" s="84">
        <v>5</v>
      </c>
      <c r="D696" s="122">
        <v>0.005325873771739024</v>
      </c>
      <c r="E696" s="122">
        <v>1.5712342165609212</v>
      </c>
      <c r="F696" s="84" t="s">
        <v>2970</v>
      </c>
      <c r="G696" s="84" t="b">
        <v>0</v>
      </c>
      <c r="H696" s="84" t="b">
        <v>0</v>
      </c>
      <c r="I696" s="84" t="b">
        <v>0</v>
      </c>
      <c r="J696" s="84" t="b">
        <v>0</v>
      </c>
      <c r="K696" s="84" t="b">
        <v>0</v>
      </c>
      <c r="L696" s="84" t="b">
        <v>0</v>
      </c>
    </row>
    <row r="697" spans="1:12" ht="15">
      <c r="A697" s="84" t="s">
        <v>3133</v>
      </c>
      <c r="B697" s="84" t="s">
        <v>3088</v>
      </c>
      <c r="C697" s="84">
        <v>4</v>
      </c>
      <c r="D697" s="122">
        <v>0.004620959288796633</v>
      </c>
      <c r="E697" s="122">
        <v>1.1913582079666192</v>
      </c>
      <c r="F697" s="84" t="s">
        <v>2970</v>
      </c>
      <c r="G697" s="84" t="b">
        <v>0</v>
      </c>
      <c r="H697" s="84" t="b">
        <v>0</v>
      </c>
      <c r="I697" s="84" t="b">
        <v>0</v>
      </c>
      <c r="J697" s="84" t="b">
        <v>0</v>
      </c>
      <c r="K697" s="84" t="b">
        <v>0</v>
      </c>
      <c r="L697" s="84" t="b">
        <v>0</v>
      </c>
    </row>
    <row r="698" spans="1:12" ht="15">
      <c r="A698" s="84" t="s">
        <v>338</v>
      </c>
      <c r="B698" s="84" t="s">
        <v>354</v>
      </c>
      <c r="C698" s="84">
        <v>4</v>
      </c>
      <c r="D698" s="122">
        <v>0.004620959288796633</v>
      </c>
      <c r="E698" s="122">
        <v>1.5712342165609212</v>
      </c>
      <c r="F698" s="84" t="s">
        <v>2970</v>
      </c>
      <c r="G698" s="84" t="b">
        <v>0</v>
      </c>
      <c r="H698" s="84" t="b">
        <v>0</v>
      </c>
      <c r="I698" s="84" t="b">
        <v>0</v>
      </c>
      <c r="J698" s="84" t="b">
        <v>0</v>
      </c>
      <c r="K698" s="84" t="b">
        <v>0</v>
      </c>
      <c r="L698" s="84" t="b">
        <v>0</v>
      </c>
    </row>
    <row r="699" spans="1:12" ht="15">
      <c r="A699" s="84" t="s">
        <v>3088</v>
      </c>
      <c r="B699" s="84" t="s">
        <v>3131</v>
      </c>
      <c r="C699" s="84">
        <v>4</v>
      </c>
      <c r="D699" s="122">
        <v>0.004620959288796633</v>
      </c>
      <c r="E699" s="122">
        <v>1.1333662609889326</v>
      </c>
      <c r="F699" s="84" t="s">
        <v>2970</v>
      </c>
      <c r="G699" s="84" t="b">
        <v>0</v>
      </c>
      <c r="H699" s="84" t="b">
        <v>0</v>
      </c>
      <c r="I699" s="84" t="b">
        <v>0</v>
      </c>
      <c r="J699" s="84" t="b">
        <v>0</v>
      </c>
      <c r="K699" s="84" t="b">
        <v>0</v>
      </c>
      <c r="L699" s="84" t="b">
        <v>0</v>
      </c>
    </row>
    <row r="700" spans="1:12" ht="15">
      <c r="A700" s="84" t="s">
        <v>354</v>
      </c>
      <c r="B700" s="84" t="s">
        <v>376</v>
      </c>
      <c r="C700" s="84">
        <v>4</v>
      </c>
      <c r="D700" s="122">
        <v>0.004620959288796633</v>
      </c>
      <c r="E700" s="122">
        <v>1.1700890680136722</v>
      </c>
      <c r="F700" s="84" t="s">
        <v>2970</v>
      </c>
      <c r="G700" s="84" t="b">
        <v>0</v>
      </c>
      <c r="H700" s="84" t="b">
        <v>0</v>
      </c>
      <c r="I700" s="84" t="b">
        <v>0</v>
      </c>
      <c r="J700" s="84" t="b">
        <v>0</v>
      </c>
      <c r="K700" s="84" t="b">
        <v>0</v>
      </c>
      <c r="L700" s="84" t="b">
        <v>0</v>
      </c>
    </row>
    <row r="701" spans="1:12" ht="15">
      <c r="A701" s="84" t="s">
        <v>376</v>
      </c>
      <c r="B701" s="84" t="s">
        <v>375</v>
      </c>
      <c r="C701" s="84">
        <v>4</v>
      </c>
      <c r="D701" s="122">
        <v>0.004620959288796633</v>
      </c>
      <c r="E701" s="122">
        <v>2.30362797638389</v>
      </c>
      <c r="F701" s="84" t="s">
        <v>2970</v>
      </c>
      <c r="G701" s="84" t="b">
        <v>0</v>
      </c>
      <c r="H701" s="84" t="b">
        <v>0</v>
      </c>
      <c r="I701" s="84" t="b">
        <v>0</v>
      </c>
      <c r="J701" s="84" t="b">
        <v>0</v>
      </c>
      <c r="K701" s="84" t="b">
        <v>0</v>
      </c>
      <c r="L701" s="84" t="b">
        <v>0</v>
      </c>
    </row>
    <row r="702" spans="1:12" ht="15">
      <c r="A702" s="84" t="s">
        <v>3116</v>
      </c>
      <c r="B702" s="84" t="s">
        <v>3117</v>
      </c>
      <c r="C702" s="84">
        <v>3</v>
      </c>
      <c r="D702" s="122">
        <v>0.0038140616690369726</v>
      </c>
      <c r="E702" s="122">
        <v>1.7984779980639838</v>
      </c>
      <c r="F702" s="84" t="s">
        <v>2970</v>
      </c>
      <c r="G702" s="84" t="b">
        <v>0</v>
      </c>
      <c r="H702" s="84" t="b">
        <v>0</v>
      </c>
      <c r="I702" s="84" t="b">
        <v>0</v>
      </c>
      <c r="J702" s="84" t="b">
        <v>0</v>
      </c>
      <c r="K702" s="84" t="b">
        <v>0</v>
      </c>
      <c r="L702" s="84" t="b">
        <v>0</v>
      </c>
    </row>
    <row r="703" spans="1:12" ht="15">
      <c r="A703" s="84" t="s">
        <v>3117</v>
      </c>
      <c r="B703" s="84" t="s">
        <v>3126</v>
      </c>
      <c r="C703" s="84">
        <v>3</v>
      </c>
      <c r="D703" s="122">
        <v>0.0038140616690369726</v>
      </c>
      <c r="E703" s="122">
        <v>2.224446730336265</v>
      </c>
      <c r="F703" s="84" t="s">
        <v>2970</v>
      </c>
      <c r="G703" s="84" t="b">
        <v>0</v>
      </c>
      <c r="H703" s="84" t="b">
        <v>0</v>
      </c>
      <c r="I703" s="84" t="b">
        <v>0</v>
      </c>
      <c r="J703" s="84" t="b">
        <v>1</v>
      </c>
      <c r="K703" s="84" t="b">
        <v>0</v>
      </c>
      <c r="L703" s="84" t="b">
        <v>0</v>
      </c>
    </row>
    <row r="704" spans="1:12" ht="15">
      <c r="A704" s="84" t="s">
        <v>3126</v>
      </c>
      <c r="B704" s="84" t="s">
        <v>3127</v>
      </c>
      <c r="C704" s="84">
        <v>3</v>
      </c>
      <c r="D704" s="122">
        <v>0.0038140616690369726</v>
      </c>
      <c r="E704" s="122">
        <v>2.5254767260002464</v>
      </c>
      <c r="F704" s="84" t="s">
        <v>2970</v>
      </c>
      <c r="G704" s="84" t="b">
        <v>1</v>
      </c>
      <c r="H704" s="84" t="b">
        <v>0</v>
      </c>
      <c r="I704" s="84" t="b">
        <v>0</v>
      </c>
      <c r="J704" s="84" t="b">
        <v>0</v>
      </c>
      <c r="K704" s="84" t="b">
        <v>0</v>
      </c>
      <c r="L704" s="84" t="b">
        <v>0</v>
      </c>
    </row>
    <row r="705" spans="1:12" ht="15">
      <c r="A705" s="84" t="s">
        <v>3127</v>
      </c>
      <c r="B705" s="84" t="s">
        <v>3088</v>
      </c>
      <c r="C705" s="84">
        <v>3</v>
      </c>
      <c r="D705" s="122">
        <v>0.0038140616690369726</v>
      </c>
      <c r="E705" s="122">
        <v>1.4343962566529136</v>
      </c>
      <c r="F705" s="84" t="s">
        <v>2970</v>
      </c>
      <c r="G705" s="84" t="b">
        <v>0</v>
      </c>
      <c r="H705" s="84" t="b">
        <v>0</v>
      </c>
      <c r="I705" s="84" t="b">
        <v>0</v>
      </c>
      <c r="J705" s="84" t="b">
        <v>0</v>
      </c>
      <c r="K705" s="84" t="b">
        <v>0</v>
      </c>
      <c r="L705" s="84" t="b">
        <v>0</v>
      </c>
    </row>
    <row r="706" spans="1:12" ht="15">
      <c r="A706" s="84" t="s">
        <v>3099</v>
      </c>
      <c r="B706" s="84" t="s">
        <v>354</v>
      </c>
      <c r="C706" s="84">
        <v>3</v>
      </c>
      <c r="D706" s="122">
        <v>0.0038140616690369726</v>
      </c>
      <c r="E706" s="122">
        <v>0.6504154626085461</v>
      </c>
      <c r="F706" s="84" t="s">
        <v>2970</v>
      </c>
      <c r="G706" s="84" t="b">
        <v>0</v>
      </c>
      <c r="H706" s="84" t="b">
        <v>0</v>
      </c>
      <c r="I706" s="84" t="b">
        <v>0</v>
      </c>
      <c r="J706" s="84" t="b">
        <v>0</v>
      </c>
      <c r="K706" s="84" t="b">
        <v>0</v>
      </c>
      <c r="L706" s="84" t="b">
        <v>0</v>
      </c>
    </row>
    <row r="707" spans="1:12" ht="15">
      <c r="A707" s="84" t="s">
        <v>228</v>
      </c>
      <c r="B707" s="84" t="s">
        <v>354</v>
      </c>
      <c r="C707" s="84">
        <v>3</v>
      </c>
      <c r="D707" s="122">
        <v>0.0038140616690369726</v>
      </c>
      <c r="E707" s="122">
        <v>1.3493854669445648</v>
      </c>
      <c r="F707" s="84" t="s">
        <v>2970</v>
      </c>
      <c r="G707" s="84" t="b">
        <v>0</v>
      </c>
      <c r="H707" s="84" t="b">
        <v>0</v>
      </c>
      <c r="I707" s="84" t="b">
        <v>0</v>
      </c>
      <c r="J707" s="84" t="b">
        <v>0</v>
      </c>
      <c r="K707" s="84" t="b">
        <v>0</v>
      </c>
      <c r="L707" s="84" t="b">
        <v>0</v>
      </c>
    </row>
    <row r="708" spans="1:12" ht="15">
      <c r="A708" s="84" t="s">
        <v>3623</v>
      </c>
      <c r="B708" s="84" t="s">
        <v>3638</v>
      </c>
      <c r="C708" s="84">
        <v>3</v>
      </c>
      <c r="D708" s="122">
        <v>0.0038140616690369726</v>
      </c>
      <c r="E708" s="122">
        <v>2.400537989391946</v>
      </c>
      <c r="F708" s="84" t="s">
        <v>2970</v>
      </c>
      <c r="G708" s="84" t="b">
        <v>0</v>
      </c>
      <c r="H708" s="84" t="b">
        <v>0</v>
      </c>
      <c r="I708" s="84" t="b">
        <v>0</v>
      </c>
      <c r="J708" s="84" t="b">
        <v>0</v>
      </c>
      <c r="K708" s="84" t="b">
        <v>1</v>
      </c>
      <c r="L708" s="84" t="b">
        <v>0</v>
      </c>
    </row>
    <row r="709" spans="1:12" ht="15">
      <c r="A709" s="84" t="s">
        <v>3638</v>
      </c>
      <c r="B709" s="84" t="s">
        <v>3088</v>
      </c>
      <c r="C709" s="84">
        <v>3</v>
      </c>
      <c r="D709" s="122">
        <v>0.0038140616690369726</v>
      </c>
      <c r="E709" s="122">
        <v>1.4343962566529136</v>
      </c>
      <c r="F709" s="84" t="s">
        <v>2970</v>
      </c>
      <c r="G709" s="84" t="b">
        <v>0</v>
      </c>
      <c r="H709" s="84" t="b">
        <v>1</v>
      </c>
      <c r="I709" s="84" t="b">
        <v>0</v>
      </c>
      <c r="J709" s="84" t="b">
        <v>0</v>
      </c>
      <c r="K709" s="84" t="b">
        <v>0</v>
      </c>
      <c r="L709" s="84" t="b">
        <v>0</v>
      </c>
    </row>
    <row r="710" spans="1:12" ht="15">
      <c r="A710" s="84" t="s">
        <v>3089</v>
      </c>
      <c r="B710" s="84" t="s">
        <v>3116</v>
      </c>
      <c r="C710" s="84">
        <v>3</v>
      </c>
      <c r="D710" s="122">
        <v>0.0038140616690369726</v>
      </c>
      <c r="E710" s="122">
        <v>0.6762621197911571</v>
      </c>
      <c r="F710" s="84" t="s">
        <v>2970</v>
      </c>
      <c r="G710" s="84" t="b">
        <v>0</v>
      </c>
      <c r="H710" s="84" t="b">
        <v>0</v>
      </c>
      <c r="I710" s="84" t="b">
        <v>0</v>
      </c>
      <c r="J710" s="84" t="b">
        <v>0</v>
      </c>
      <c r="K710" s="84" t="b">
        <v>0</v>
      </c>
      <c r="L710" s="84" t="b">
        <v>0</v>
      </c>
    </row>
    <row r="711" spans="1:12" ht="15">
      <c r="A711" s="84" t="s">
        <v>3618</v>
      </c>
      <c r="B711" s="84" t="s">
        <v>3694</v>
      </c>
      <c r="C711" s="84">
        <v>3</v>
      </c>
      <c r="D711" s="122">
        <v>0.0038140616690369726</v>
      </c>
      <c r="E711" s="122">
        <v>1.8776592441116087</v>
      </c>
      <c r="F711" s="84" t="s">
        <v>2970</v>
      </c>
      <c r="G711" s="84" t="b">
        <v>0</v>
      </c>
      <c r="H711" s="84" t="b">
        <v>0</v>
      </c>
      <c r="I711" s="84" t="b">
        <v>0</v>
      </c>
      <c r="J711" s="84" t="b">
        <v>0</v>
      </c>
      <c r="K711" s="84" t="b">
        <v>0</v>
      </c>
      <c r="L711" s="84" t="b">
        <v>0</v>
      </c>
    </row>
    <row r="712" spans="1:12" ht="15">
      <c r="A712" s="84" t="s">
        <v>3694</v>
      </c>
      <c r="B712" s="84" t="s">
        <v>3820</v>
      </c>
      <c r="C712" s="84">
        <v>3</v>
      </c>
      <c r="D712" s="122">
        <v>0.0038140616690369726</v>
      </c>
      <c r="E712" s="122">
        <v>2.30362797638389</v>
      </c>
      <c r="F712" s="84" t="s">
        <v>2970</v>
      </c>
      <c r="G712" s="84" t="b">
        <v>0</v>
      </c>
      <c r="H712" s="84" t="b">
        <v>0</v>
      </c>
      <c r="I712" s="84" t="b">
        <v>0</v>
      </c>
      <c r="J712" s="84" t="b">
        <v>1</v>
      </c>
      <c r="K712" s="84" t="b">
        <v>0</v>
      </c>
      <c r="L712" s="84" t="b">
        <v>0</v>
      </c>
    </row>
    <row r="713" spans="1:12" ht="15">
      <c r="A713" s="84" t="s">
        <v>3820</v>
      </c>
      <c r="B713" s="84" t="s">
        <v>3821</v>
      </c>
      <c r="C713" s="84">
        <v>3</v>
      </c>
      <c r="D713" s="122">
        <v>0.0038140616690369726</v>
      </c>
      <c r="E713" s="122">
        <v>2.5254767260002464</v>
      </c>
      <c r="F713" s="84" t="s">
        <v>2970</v>
      </c>
      <c r="G713" s="84" t="b">
        <v>1</v>
      </c>
      <c r="H713" s="84" t="b">
        <v>0</v>
      </c>
      <c r="I713" s="84" t="b">
        <v>0</v>
      </c>
      <c r="J713" s="84" t="b">
        <v>0</v>
      </c>
      <c r="K713" s="84" t="b">
        <v>0</v>
      </c>
      <c r="L713" s="84" t="b">
        <v>0</v>
      </c>
    </row>
    <row r="714" spans="1:12" ht="15">
      <c r="A714" s="84" t="s">
        <v>3821</v>
      </c>
      <c r="B714" s="84" t="s">
        <v>3088</v>
      </c>
      <c r="C714" s="84">
        <v>3</v>
      </c>
      <c r="D714" s="122">
        <v>0.0038140616690369726</v>
      </c>
      <c r="E714" s="122">
        <v>1.4343962566529136</v>
      </c>
      <c r="F714" s="84" t="s">
        <v>2970</v>
      </c>
      <c r="G714" s="84" t="b">
        <v>0</v>
      </c>
      <c r="H714" s="84" t="b">
        <v>0</v>
      </c>
      <c r="I714" s="84" t="b">
        <v>0</v>
      </c>
      <c r="J714" s="84" t="b">
        <v>0</v>
      </c>
      <c r="K714" s="84" t="b">
        <v>0</v>
      </c>
      <c r="L714" s="84" t="b">
        <v>0</v>
      </c>
    </row>
    <row r="715" spans="1:12" ht="15">
      <c r="A715" s="84" t="s">
        <v>3088</v>
      </c>
      <c r="B715" s="84" t="s">
        <v>3822</v>
      </c>
      <c r="C715" s="84">
        <v>3</v>
      </c>
      <c r="D715" s="122">
        <v>0.0038140616690369726</v>
      </c>
      <c r="E715" s="122">
        <v>1.4343962566529136</v>
      </c>
      <c r="F715" s="84" t="s">
        <v>2970</v>
      </c>
      <c r="G715" s="84" t="b">
        <v>0</v>
      </c>
      <c r="H715" s="84" t="b">
        <v>0</v>
      </c>
      <c r="I715" s="84" t="b">
        <v>0</v>
      </c>
      <c r="J715" s="84" t="b">
        <v>0</v>
      </c>
      <c r="K715" s="84" t="b">
        <v>0</v>
      </c>
      <c r="L715" s="84" t="b">
        <v>0</v>
      </c>
    </row>
    <row r="716" spans="1:12" ht="15">
      <c r="A716" s="84" t="s">
        <v>3822</v>
      </c>
      <c r="B716" s="84" t="s">
        <v>3823</v>
      </c>
      <c r="C716" s="84">
        <v>3</v>
      </c>
      <c r="D716" s="122">
        <v>0.0038140616690369726</v>
      </c>
      <c r="E716" s="122">
        <v>2.5254767260002464</v>
      </c>
      <c r="F716" s="84" t="s">
        <v>2970</v>
      </c>
      <c r="G716" s="84" t="b">
        <v>0</v>
      </c>
      <c r="H716" s="84" t="b">
        <v>0</v>
      </c>
      <c r="I716" s="84" t="b">
        <v>0</v>
      </c>
      <c r="J716" s="84" t="b">
        <v>0</v>
      </c>
      <c r="K716" s="84" t="b">
        <v>0</v>
      </c>
      <c r="L716" s="84" t="b">
        <v>0</v>
      </c>
    </row>
    <row r="717" spans="1:12" ht="15">
      <c r="A717" s="84" t="s">
        <v>3823</v>
      </c>
      <c r="B717" s="84" t="s">
        <v>3721</v>
      </c>
      <c r="C717" s="84">
        <v>3</v>
      </c>
      <c r="D717" s="122">
        <v>0.0038140616690369726</v>
      </c>
      <c r="E717" s="122">
        <v>2.400537989391946</v>
      </c>
      <c r="F717" s="84" t="s">
        <v>2970</v>
      </c>
      <c r="G717" s="84" t="b">
        <v>0</v>
      </c>
      <c r="H717" s="84" t="b">
        <v>0</v>
      </c>
      <c r="I717" s="84" t="b">
        <v>0</v>
      </c>
      <c r="J717" s="84" t="b">
        <v>0</v>
      </c>
      <c r="K717" s="84" t="b">
        <v>0</v>
      </c>
      <c r="L717" s="84" t="b">
        <v>0</v>
      </c>
    </row>
    <row r="718" spans="1:12" ht="15">
      <c r="A718" s="84" t="s">
        <v>3721</v>
      </c>
      <c r="B718" s="84" t="s">
        <v>3824</v>
      </c>
      <c r="C718" s="84">
        <v>3</v>
      </c>
      <c r="D718" s="122">
        <v>0.0038140616690369726</v>
      </c>
      <c r="E718" s="122">
        <v>2.400537989391946</v>
      </c>
      <c r="F718" s="84" t="s">
        <v>2970</v>
      </c>
      <c r="G718" s="84" t="b">
        <v>0</v>
      </c>
      <c r="H718" s="84" t="b">
        <v>0</v>
      </c>
      <c r="I718" s="84" t="b">
        <v>0</v>
      </c>
      <c r="J718" s="84" t="b">
        <v>0</v>
      </c>
      <c r="K718" s="84" t="b">
        <v>0</v>
      </c>
      <c r="L718" s="84" t="b">
        <v>0</v>
      </c>
    </row>
    <row r="719" spans="1:12" ht="15">
      <c r="A719" s="84" t="s">
        <v>3824</v>
      </c>
      <c r="B719" s="84" t="s">
        <v>3757</v>
      </c>
      <c r="C719" s="84">
        <v>3</v>
      </c>
      <c r="D719" s="122">
        <v>0.0038140616690369726</v>
      </c>
      <c r="E719" s="122">
        <v>2.400537989391946</v>
      </c>
      <c r="F719" s="84" t="s">
        <v>2970</v>
      </c>
      <c r="G719" s="84" t="b">
        <v>0</v>
      </c>
      <c r="H719" s="84" t="b">
        <v>0</v>
      </c>
      <c r="I719" s="84" t="b">
        <v>0</v>
      </c>
      <c r="J719" s="84" t="b">
        <v>0</v>
      </c>
      <c r="K719" s="84" t="b">
        <v>0</v>
      </c>
      <c r="L719" s="84" t="b">
        <v>0</v>
      </c>
    </row>
    <row r="720" spans="1:12" ht="15">
      <c r="A720" s="84" t="s">
        <v>3843</v>
      </c>
      <c r="B720" s="84" t="s">
        <v>3664</v>
      </c>
      <c r="C720" s="84">
        <v>3</v>
      </c>
      <c r="D720" s="122">
        <v>0.0038140616690369726</v>
      </c>
      <c r="E720" s="122">
        <v>2.5254767260002464</v>
      </c>
      <c r="F720" s="84" t="s">
        <v>2970</v>
      </c>
      <c r="G720" s="84" t="b">
        <v>0</v>
      </c>
      <c r="H720" s="84" t="b">
        <v>1</v>
      </c>
      <c r="I720" s="84" t="b">
        <v>0</v>
      </c>
      <c r="J720" s="84" t="b">
        <v>0</v>
      </c>
      <c r="K720" s="84" t="b">
        <v>0</v>
      </c>
      <c r="L720" s="84" t="b">
        <v>0</v>
      </c>
    </row>
    <row r="721" spans="1:12" ht="15">
      <c r="A721" s="84" t="s">
        <v>3099</v>
      </c>
      <c r="B721" s="84" t="s">
        <v>3928</v>
      </c>
      <c r="C721" s="84">
        <v>2</v>
      </c>
      <c r="D721" s="122">
        <v>0.0028700149523239325</v>
      </c>
      <c r="E721" s="122">
        <v>1.604657972047871</v>
      </c>
      <c r="F721" s="84" t="s">
        <v>2970</v>
      </c>
      <c r="G721" s="84" t="b">
        <v>0</v>
      </c>
      <c r="H721" s="84" t="b">
        <v>0</v>
      </c>
      <c r="I721" s="84" t="b">
        <v>0</v>
      </c>
      <c r="J721" s="84" t="b">
        <v>0</v>
      </c>
      <c r="K721" s="84" t="b">
        <v>0</v>
      </c>
      <c r="L721" s="84" t="b">
        <v>0</v>
      </c>
    </row>
    <row r="722" spans="1:12" ht="15">
      <c r="A722" s="84" t="s">
        <v>3928</v>
      </c>
      <c r="B722" s="84" t="s">
        <v>3135</v>
      </c>
      <c r="C722" s="84">
        <v>2</v>
      </c>
      <c r="D722" s="122">
        <v>0.0028700149523239325</v>
      </c>
      <c r="E722" s="122">
        <v>2.30362797638389</v>
      </c>
      <c r="F722" s="84" t="s">
        <v>2970</v>
      </c>
      <c r="G722" s="84" t="b">
        <v>0</v>
      </c>
      <c r="H722" s="84" t="b">
        <v>0</v>
      </c>
      <c r="I722" s="84" t="b">
        <v>0</v>
      </c>
      <c r="J722" s="84" t="b">
        <v>0</v>
      </c>
      <c r="K722" s="84" t="b">
        <v>0</v>
      </c>
      <c r="L722" s="84" t="b">
        <v>0</v>
      </c>
    </row>
    <row r="723" spans="1:12" ht="15">
      <c r="A723" s="84" t="s">
        <v>3135</v>
      </c>
      <c r="B723" s="84" t="s">
        <v>3760</v>
      </c>
      <c r="C723" s="84">
        <v>2</v>
      </c>
      <c r="D723" s="122">
        <v>0.0028700149523239325</v>
      </c>
      <c r="E723" s="122">
        <v>2.1275367173282085</v>
      </c>
      <c r="F723" s="84" t="s">
        <v>2970</v>
      </c>
      <c r="G723" s="84" t="b">
        <v>0</v>
      </c>
      <c r="H723" s="84" t="b">
        <v>0</v>
      </c>
      <c r="I723" s="84" t="b">
        <v>0</v>
      </c>
      <c r="J723" s="84" t="b">
        <v>0</v>
      </c>
      <c r="K723" s="84" t="b">
        <v>0</v>
      </c>
      <c r="L723" s="84" t="b">
        <v>0</v>
      </c>
    </row>
    <row r="724" spans="1:12" ht="15">
      <c r="A724" s="84" t="s">
        <v>3760</v>
      </c>
      <c r="B724" s="84" t="s">
        <v>3152</v>
      </c>
      <c r="C724" s="84">
        <v>2</v>
      </c>
      <c r="D724" s="122">
        <v>0.0028700149523239325</v>
      </c>
      <c r="E724" s="122">
        <v>2.1275367173282085</v>
      </c>
      <c r="F724" s="84" t="s">
        <v>2970</v>
      </c>
      <c r="G724" s="84" t="b">
        <v>0</v>
      </c>
      <c r="H724" s="84" t="b">
        <v>0</v>
      </c>
      <c r="I724" s="84" t="b">
        <v>0</v>
      </c>
      <c r="J724" s="84" t="b">
        <v>0</v>
      </c>
      <c r="K724" s="84" t="b">
        <v>0</v>
      </c>
      <c r="L724" s="84" t="b">
        <v>0</v>
      </c>
    </row>
    <row r="725" spans="1:12" ht="15">
      <c r="A725" s="84" t="s">
        <v>3152</v>
      </c>
      <c r="B725" s="84" t="s">
        <v>3088</v>
      </c>
      <c r="C725" s="84">
        <v>2</v>
      </c>
      <c r="D725" s="122">
        <v>0.0028700149523239325</v>
      </c>
      <c r="E725" s="122">
        <v>1.0364562479808759</v>
      </c>
      <c r="F725" s="84" t="s">
        <v>2970</v>
      </c>
      <c r="G725" s="84" t="b">
        <v>0</v>
      </c>
      <c r="H725" s="84" t="b">
        <v>0</v>
      </c>
      <c r="I725" s="84" t="b">
        <v>0</v>
      </c>
      <c r="J725" s="84" t="b">
        <v>0</v>
      </c>
      <c r="K725" s="84" t="b">
        <v>0</v>
      </c>
      <c r="L725" s="84" t="b">
        <v>0</v>
      </c>
    </row>
    <row r="726" spans="1:12" ht="15">
      <c r="A726" s="84" t="s">
        <v>3088</v>
      </c>
      <c r="B726" s="84" t="s">
        <v>3761</v>
      </c>
      <c r="C726" s="84">
        <v>2</v>
      </c>
      <c r="D726" s="122">
        <v>0.0028700149523239325</v>
      </c>
      <c r="E726" s="122">
        <v>1.4343962566529136</v>
      </c>
      <c r="F726" s="84" t="s">
        <v>2970</v>
      </c>
      <c r="G726" s="84" t="b">
        <v>0</v>
      </c>
      <c r="H726" s="84" t="b">
        <v>0</v>
      </c>
      <c r="I726" s="84" t="b">
        <v>0</v>
      </c>
      <c r="J726" s="84" t="b">
        <v>0</v>
      </c>
      <c r="K726" s="84" t="b">
        <v>0</v>
      </c>
      <c r="L726" s="84" t="b">
        <v>0</v>
      </c>
    </row>
    <row r="727" spans="1:12" ht="15">
      <c r="A727" s="84" t="s">
        <v>3149</v>
      </c>
      <c r="B727" s="84" t="s">
        <v>3677</v>
      </c>
      <c r="C727" s="84">
        <v>2</v>
      </c>
      <c r="D727" s="122">
        <v>0.0028700149523239325</v>
      </c>
      <c r="E727" s="122">
        <v>2.048355471280584</v>
      </c>
      <c r="F727" s="84" t="s">
        <v>2970</v>
      </c>
      <c r="G727" s="84" t="b">
        <v>0</v>
      </c>
      <c r="H727" s="84" t="b">
        <v>0</v>
      </c>
      <c r="I727" s="84" t="b">
        <v>0</v>
      </c>
      <c r="J727" s="84" t="b">
        <v>0</v>
      </c>
      <c r="K727" s="84" t="b">
        <v>0</v>
      </c>
      <c r="L727" s="84" t="b">
        <v>0</v>
      </c>
    </row>
    <row r="728" spans="1:12" ht="15">
      <c r="A728" s="84" t="s">
        <v>3677</v>
      </c>
      <c r="B728" s="84" t="s">
        <v>3611</v>
      </c>
      <c r="C728" s="84">
        <v>2</v>
      </c>
      <c r="D728" s="122">
        <v>0.0028700149523239325</v>
      </c>
      <c r="E728" s="122">
        <v>2.1275367173282085</v>
      </c>
      <c r="F728" s="84" t="s">
        <v>2970</v>
      </c>
      <c r="G728" s="84" t="b">
        <v>0</v>
      </c>
      <c r="H728" s="84" t="b">
        <v>0</v>
      </c>
      <c r="I728" s="84" t="b">
        <v>0</v>
      </c>
      <c r="J728" s="84" t="b">
        <v>0</v>
      </c>
      <c r="K728" s="84" t="b">
        <v>0</v>
      </c>
      <c r="L728" s="84" t="b">
        <v>0</v>
      </c>
    </row>
    <row r="729" spans="1:12" ht="15">
      <c r="A729" s="84" t="s">
        <v>3611</v>
      </c>
      <c r="B729" s="84" t="s">
        <v>3611</v>
      </c>
      <c r="C729" s="84">
        <v>2</v>
      </c>
      <c r="D729" s="122">
        <v>0.0028700149523239325</v>
      </c>
      <c r="E729" s="122">
        <v>1.9056879677118521</v>
      </c>
      <c r="F729" s="84" t="s">
        <v>2970</v>
      </c>
      <c r="G729" s="84" t="b">
        <v>0</v>
      </c>
      <c r="H729" s="84" t="b">
        <v>0</v>
      </c>
      <c r="I729" s="84" t="b">
        <v>0</v>
      </c>
      <c r="J729" s="84" t="b">
        <v>0</v>
      </c>
      <c r="K729" s="84" t="b">
        <v>0</v>
      </c>
      <c r="L729" s="84" t="b">
        <v>0</v>
      </c>
    </row>
    <row r="730" spans="1:12" ht="15">
      <c r="A730" s="84" t="s">
        <v>3611</v>
      </c>
      <c r="B730" s="84" t="s">
        <v>3116</v>
      </c>
      <c r="C730" s="84">
        <v>2</v>
      </c>
      <c r="D730" s="122">
        <v>0.0028700149523239325</v>
      </c>
      <c r="E730" s="122">
        <v>0.8803821024470819</v>
      </c>
      <c r="F730" s="84" t="s">
        <v>2970</v>
      </c>
      <c r="G730" s="84" t="b">
        <v>0</v>
      </c>
      <c r="H730" s="84" t="b">
        <v>0</v>
      </c>
      <c r="I730" s="84" t="b">
        <v>0</v>
      </c>
      <c r="J730" s="84" t="b">
        <v>0</v>
      </c>
      <c r="K730" s="84" t="b">
        <v>0</v>
      </c>
      <c r="L730" s="84" t="b">
        <v>0</v>
      </c>
    </row>
    <row r="731" spans="1:12" ht="15">
      <c r="A731" s="84" t="s">
        <v>3130</v>
      </c>
      <c r="B731" s="84" t="s">
        <v>3758</v>
      </c>
      <c r="C731" s="84">
        <v>2</v>
      </c>
      <c r="D731" s="122">
        <v>0.0028700149523239325</v>
      </c>
      <c r="E731" s="122">
        <v>2.0995079937279653</v>
      </c>
      <c r="F731" s="84" t="s">
        <v>2970</v>
      </c>
      <c r="G731" s="84" t="b">
        <v>0</v>
      </c>
      <c r="H731" s="84" t="b">
        <v>0</v>
      </c>
      <c r="I731" s="84" t="b">
        <v>0</v>
      </c>
      <c r="J731" s="84" t="b">
        <v>0</v>
      </c>
      <c r="K731" s="84" t="b">
        <v>0</v>
      </c>
      <c r="L731" s="84" t="b">
        <v>0</v>
      </c>
    </row>
    <row r="732" spans="1:12" ht="15">
      <c r="A732" s="84" t="s">
        <v>3758</v>
      </c>
      <c r="B732" s="84" t="s">
        <v>3628</v>
      </c>
      <c r="C732" s="84">
        <v>2</v>
      </c>
      <c r="D732" s="122">
        <v>0.0028700149523239325</v>
      </c>
      <c r="E732" s="122">
        <v>2.5254767260002464</v>
      </c>
      <c r="F732" s="84" t="s">
        <v>2970</v>
      </c>
      <c r="G732" s="84" t="b">
        <v>0</v>
      </c>
      <c r="H732" s="84" t="b">
        <v>0</v>
      </c>
      <c r="I732" s="84" t="b">
        <v>0</v>
      </c>
      <c r="J732" s="84" t="b">
        <v>0</v>
      </c>
      <c r="K732" s="84" t="b">
        <v>0</v>
      </c>
      <c r="L732" s="84" t="b">
        <v>0</v>
      </c>
    </row>
    <row r="733" spans="1:12" ht="15">
      <c r="A733" s="84" t="s">
        <v>3628</v>
      </c>
      <c r="B733" s="84" t="s">
        <v>3645</v>
      </c>
      <c r="C733" s="84">
        <v>2</v>
      </c>
      <c r="D733" s="122">
        <v>0.0028700149523239325</v>
      </c>
      <c r="E733" s="122">
        <v>2.349385466944565</v>
      </c>
      <c r="F733" s="84" t="s">
        <v>2970</v>
      </c>
      <c r="G733" s="84" t="b">
        <v>0</v>
      </c>
      <c r="H733" s="84" t="b">
        <v>0</v>
      </c>
      <c r="I733" s="84" t="b">
        <v>0</v>
      </c>
      <c r="J733" s="84" t="b">
        <v>0</v>
      </c>
      <c r="K733" s="84" t="b">
        <v>0</v>
      </c>
      <c r="L733" s="84" t="b">
        <v>0</v>
      </c>
    </row>
    <row r="734" spans="1:12" ht="15">
      <c r="A734" s="84" t="s">
        <v>3645</v>
      </c>
      <c r="B734" s="84" t="s">
        <v>3672</v>
      </c>
      <c r="C734" s="84">
        <v>2</v>
      </c>
      <c r="D734" s="122">
        <v>0.0028700149523239325</v>
      </c>
      <c r="E734" s="122">
        <v>2.5254767260002464</v>
      </c>
      <c r="F734" s="84" t="s">
        <v>2970</v>
      </c>
      <c r="G734" s="84" t="b">
        <v>0</v>
      </c>
      <c r="H734" s="84" t="b">
        <v>0</v>
      </c>
      <c r="I734" s="84" t="b">
        <v>0</v>
      </c>
      <c r="J734" s="84" t="b">
        <v>0</v>
      </c>
      <c r="K734" s="84" t="b">
        <v>0</v>
      </c>
      <c r="L734" s="84" t="b">
        <v>0</v>
      </c>
    </row>
    <row r="735" spans="1:12" ht="15">
      <c r="A735" s="84" t="s">
        <v>3672</v>
      </c>
      <c r="B735" s="84" t="s">
        <v>3722</v>
      </c>
      <c r="C735" s="84">
        <v>2</v>
      </c>
      <c r="D735" s="122">
        <v>0.0028700149523239325</v>
      </c>
      <c r="E735" s="122">
        <v>2.7015679850559273</v>
      </c>
      <c r="F735" s="84" t="s">
        <v>2970</v>
      </c>
      <c r="G735" s="84" t="b">
        <v>0</v>
      </c>
      <c r="H735" s="84" t="b">
        <v>0</v>
      </c>
      <c r="I735" s="84" t="b">
        <v>0</v>
      </c>
      <c r="J735" s="84" t="b">
        <v>0</v>
      </c>
      <c r="K735" s="84" t="b">
        <v>0</v>
      </c>
      <c r="L735" s="84" t="b">
        <v>0</v>
      </c>
    </row>
    <row r="736" spans="1:12" ht="15">
      <c r="A736" s="84" t="s">
        <v>3722</v>
      </c>
      <c r="B736" s="84" t="s">
        <v>3759</v>
      </c>
      <c r="C736" s="84">
        <v>2</v>
      </c>
      <c r="D736" s="122">
        <v>0.0028700149523239325</v>
      </c>
      <c r="E736" s="122">
        <v>2.7015679850559273</v>
      </c>
      <c r="F736" s="84" t="s">
        <v>2970</v>
      </c>
      <c r="G736" s="84" t="b">
        <v>0</v>
      </c>
      <c r="H736" s="84" t="b">
        <v>0</v>
      </c>
      <c r="I736" s="84" t="b">
        <v>0</v>
      </c>
      <c r="J736" s="84" t="b">
        <v>0</v>
      </c>
      <c r="K736" s="84" t="b">
        <v>0</v>
      </c>
      <c r="L736" s="84" t="b">
        <v>0</v>
      </c>
    </row>
    <row r="737" spans="1:12" ht="15">
      <c r="A737" s="84" t="s">
        <v>3759</v>
      </c>
      <c r="B737" s="84" t="s">
        <v>3680</v>
      </c>
      <c r="C737" s="84">
        <v>2</v>
      </c>
      <c r="D737" s="122">
        <v>0.0028700149523239325</v>
      </c>
      <c r="E737" s="122">
        <v>2.5254767260002464</v>
      </c>
      <c r="F737" s="84" t="s">
        <v>2970</v>
      </c>
      <c r="G737" s="84" t="b">
        <v>0</v>
      </c>
      <c r="H737" s="84" t="b">
        <v>0</v>
      </c>
      <c r="I737" s="84" t="b">
        <v>0</v>
      </c>
      <c r="J737" s="84" t="b">
        <v>0</v>
      </c>
      <c r="K737" s="84" t="b">
        <v>0</v>
      </c>
      <c r="L737" s="84" t="b">
        <v>0</v>
      </c>
    </row>
    <row r="738" spans="1:12" ht="15">
      <c r="A738" s="84" t="s">
        <v>3680</v>
      </c>
      <c r="B738" s="84" t="s">
        <v>3125</v>
      </c>
      <c r="C738" s="84">
        <v>2</v>
      </c>
      <c r="D738" s="122">
        <v>0.0028700149523239325</v>
      </c>
      <c r="E738" s="122">
        <v>2.5254767260002464</v>
      </c>
      <c r="F738" s="84" t="s">
        <v>2970</v>
      </c>
      <c r="G738" s="84" t="b">
        <v>0</v>
      </c>
      <c r="H738" s="84" t="b">
        <v>0</v>
      </c>
      <c r="I738" s="84" t="b">
        <v>0</v>
      </c>
      <c r="J738" s="84" t="b">
        <v>0</v>
      </c>
      <c r="K738" s="84" t="b">
        <v>0</v>
      </c>
      <c r="L738" s="84" t="b">
        <v>0</v>
      </c>
    </row>
    <row r="739" spans="1:12" ht="15">
      <c r="A739" s="84" t="s">
        <v>3125</v>
      </c>
      <c r="B739" s="84" t="s">
        <v>3723</v>
      </c>
      <c r="C739" s="84">
        <v>2</v>
      </c>
      <c r="D739" s="122">
        <v>0.0028700149523239325</v>
      </c>
      <c r="E739" s="122">
        <v>2.5254767260002464</v>
      </c>
      <c r="F739" s="84" t="s">
        <v>2970</v>
      </c>
      <c r="G739" s="84" t="b">
        <v>0</v>
      </c>
      <c r="H739" s="84" t="b">
        <v>0</v>
      </c>
      <c r="I739" s="84" t="b">
        <v>0</v>
      </c>
      <c r="J739" s="84" t="b">
        <v>0</v>
      </c>
      <c r="K739" s="84" t="b">
        <v>0</v>
      </c>
      <c r="L739" s="84" t="b">
        <v>0</v>
      </c>
    </row>
    <row r="740" spans="1:12" ht="15">
      <c r="A740" s="84" t="s">
        <v>3723</v>
      </c>
      <c r="B740" s="84" t="s">
        <v>3088</v>
      </c>
      <c r="C740" s="84">
        <v>2</v>
      </c>
      <c r="D740" s="122">
        <v>0.0028700149523239325</v>
      </c>
      <c r="E740" s="122">
        <v>1.2583049975972325</v>
      </c>
      <c r="F740" s="84" t="s">
        <v>2970</v>
      </c>
      <c r="G740" s="84" t="b">
        <v>0</v>
      </c>
      <c r="H740" s="84" t="b">
        <v>0</v>
      </c>
      <c r="I740" s="84" t="b">
        <v>0</v>
      </c>
      <c r="J740" s="84" t="b">
        <v>0</v>
      </c>
      <c r="K740" s="84" t="b">
        <v>0</v>
      </c>
      <c r="L740" s="84" t="b">
        <v>0</v>
      </c>
    </row>
    <row r="741" spans="1:12" ht="15">
      <c r="A741" s="84" t="s">
        <v>354</v>
      </c>
      <c r="B741" s="84" t="s">
        <v>3646</v>
      </c>
      <c r="C741" s="84">
        <v>2</v>
      </c>
      <c r="D741" s="122">
        <v>0.0028700149523239325</v>
      </c>
      <c r="E741" s="122">
        <v>1.1700890680136722</v>
      </c>
      <c r="F741" s="84" t="s">
        <v>2970</v>
      </c>
      <c r="G741" s="84" t="b">
        <v>0</v>
      </c>
      <c r="H741" s="84" t="b">
        <v>0</v>
      </c>
      <c r="I741" s="84" t="b">
        <v>0</v>
      </c>
      <c r="J741" s="84" t="b">
        <v>0</v>
      </c>
      <c r="K741" s="84" t="b">
        <v>0</v>
      </c>
      <c r="L741" s="84" t="b">
        <v>0</v>
      </c>
    </row>
    <row r="742" spans="1:12" ht="15">
      <c r="A742" s="84" t="s">
        <v>3646</v>
      </c>
      <c r="B742" s="84" t="s">
        <v>3623</v>
      </c>
      <c r="C742" s="84">
        <v>2</v>
      </c>
      <c r="D742" s="122">
        <v>0.0028700149523239325</v>
      </c>
      <c r="E742" s="122">
        <v>2.400537989391946</v>
      </c>
      <c r="F742" s="84" t="s">
        <v>2970</v>
      </c>
      <c r="G742" s="84" t="b">
        <v>0</v>
      </c>
      <c r="H742" s="84" t="b">
        <v>0</v>
      </c>
      <c r="I742" s="84" t="b">
        <v>0</v>
      </c>
      <c r="J742" s="84" t="b">
        <v>0</v>
      </c>
      <c r="K742" s="84" t="b">
        <v>0</v>
      </c>
      <c r="L742" s="84" t="b">
        <v>0</v>
      </c>
    </row>
    <row r="743" spans="1:12" ht="15">
      <c r="A743" s="84" t="s">
        <v>3131</v>
      </c>
      <c r="B743" s="84" t="s">
        <v>3102</v>
      </c>
      <c r="C743" s="84">
        <v>2</v>
      </c>
      <c r="D743" s="122">
        <v>0.0028700149523239325</v>
      </c>
      <c r="E743" s="122">
        <v>1.099507993727965</v>
      </c>
      <c r="F743" s="84" t="s">
        <v>2970</v>
      </c>
      <c r="G743" s="84" t="b">
        <v>0</v>
      </c>
      <c r="H743" s="84" t="b">
        <v>0</v>
      </c>
      <c r="I743" s="84" t="b">
        <v>0</v>
      </c>
      <c r="J743" s="84" t="b">
        <v>0</v>
      </c>
      <c r="K743" s="84" t="b">
        <v>0</v>
      </c>
      <c r="L743" s="84" t="b">
        <v>0</v>
      </c>
    </row>
    <row r="744" spans="1:12" ht="15">
      <c r="A744" s="84" t="s">
        <v>3122</v>
      </c>
      <c r="B744" s="84" t="s">
        <v>3639</v>
      </c>
      <c r="C744" s="84">
        <v>2</v>
      </c>
      <c r="D744" s="122">
        <v>0.0028700149523239325</v>
      </c>
      <c r="E744" s="122">
        <v>1.8886546284130719</v>
      </c>
      <c r="F744" s="84" t="s">
        <v>2970</v>
      </c>
      <c r="G744" s="84" t="b">
        <v>0</v>
      </c>
      <c r="H744" s="84" t="b">
        <v>0</v>
      </c>
      <c r="I744" s="84" t="b">
        <v>0</v>
      </c>
      <c r="J744" s="84" t="b">
        <v>0</v>
      </c>
      <c r="K744" s="84" t="b">
        <v>0</v>
      </c>
      <c r="L744" s="84" t="b">
        <v>0</v>
      </c>
    </row>
    <row r="745" spans="1:12" ht="15">
      <c r="A745" s="84" t="s">
        <v>3639</v>
      </c>
      <c r="B745" s="84" t="s">
        <v>3099</v>
      </c>
      <c r="C745" s="84">
        <v>2</v>
      </c>
      <c r="D745" s="122">
        <v>0.0028700149523239325</v>
      </c>
      <c r="E745" s="122">
        <v>1.5712342165609212</v>
      </c>
      <c r="F745" s="84" t="s">
        <v>2970</v>
      </c>
      <c r="G745" s="84" t="b">
        <v>0</v>
      </c>
      <c r="H745" s="84" t="b">
        <v>0</v>
      </c>
      <c r="I745" s="84" t="b">
        <v>0</v>
      </c>
      <c r="J745" s="84" t="b">
        <v>0</v>
      </c>
      <c r="K745" s="84" t="b">
        <v>0</v>
      </c>
      <c r="L745" s="84" t="b">
        <v>0</v>
      </c>
    </row>
    <row r="746" spans="1:12" ht="15">
      <c r="A746" s="84" t="s">
        <v>3099</v>
      </c>
      <c r="B746" s="84" t="s">
        <v>3647</v>
      </c>
      <c r="C746" s="84">
        <v>2</v>
      </c>
      <c r="D746" s="122">
        <v>0.0028700149523239325</v>
      </c>
      <c r="E746" s="122">
        <v>1.604657972047871</v>
      </c>
      <c r="F746" s="84" t="s">
        <v>2970</v>
      </c>
      <c r="G746" s="84" t="b">
        <v>0</v>
      </c>
      <c r="H746" s="84" t="b">
        <v>0</v>
      </c>
      <c r="I746" s="84" t="b">
        <v>0</v>
      </c>
      <c r="J746" s="84" t="b">
        <v>0</v>
      </c>
      <c r="K746" s="84" t="b">
        <v>0</v>
      </c>
      <c r="L746" s="84" t="b">
        <v>0</v>
      </c>
    </row>
    <row r="747" spans="1:12" ht="15">
      <c r="A747" s="84" t="s">
        <v>3647</v>
      </c>
      <c r="B747" s="84" t="s">
        <v>3089</v>
      </c>
      <c r="C747" s="84">
        <v>2</v>
      </c>
      <c r="D747" s="122">
        <v>0.0028700149523239325</v>
      </c>
      <c r="E747" s="122">
        <v>1.923416734672284</v>
      </c>
      <c r="F747" s="84" t="s">
        <v>2970</v>
      </c>
      <c r="G747" s="84" t="b">
        <v>0</v>
      </c>
      <c r="H747" s="84" t="b">
        <v>0</v>
      </c>
      <c r="I747" s="84" t="b">
        <v>0</v>
      </c>
      <c r="J747" s="84" t="b">
        <v>0</v>
      </c>
      <c r="K747" s="84" t="b">
        <v>0</v>
      </c>
      <c r="L747" s="84" t="b">
        <v>0</v>
      </c>
    </row>
    <row r="748" spans="1:12" ht="15">
      <c r="A748" s="84" t="s">
        <v>234</v>
      </c>
      <c r="B748" s="84" t="s">
        <v>354</v>
      </c>
      <c r="C748" s="84">
        <v>2</v>
      </c>
      <c r="D748" s="122">
        <v>0.0028700149523239325</v>
      </c>
      <c r="E748" s="122">
        <v>1.5712342165609212</v>
      </c>
      <c r="F748" s="84" t="s">
        <v>2970</v>
      </c>
      <c r="G748" s="84" t="b">
        <v>0</v>
      </c>
      <c r="H748" s="84" t="b">
        <v>0</v>
      </c>
      <c r="I748" s="84" t="b">
        <v>0</v>
      </c>
      <c r="J748" s="84" t="b">
        <v>0</v>
      </c>
      <c r="K748" s="84" t="b">
        <v>0</v>
      </c>
      <c r="L748" s="84" t="b">
        <v>0</v>
      </c>
    </row>
    <row r="749" spans="1:12" ht="15">
      <c r="A749" s="84" t="s">
        <v>3757</v>
      </c>
      <c r="B749" s="84" t="s">
        <v>3927</v>
      </c>
      <c r="C749" s="84">
        <v>2</v>
      </c>
      <c r="D749" s="122">
        <v>0.0028700149523239325</v>
      </c>
      <c r="E749" s="122">
        <v>2.400537989391946</v>
      </c>
      <c r="F749" s="84" t="s">
        <v>2970</v>
      </c>
      <c r="G749" s="84" t="b">
        <v>0</v>
      </c>
      <c r="H749" s="84" t="b">
        <v>0</v>
      </c>
      <c r="I749" s="84" t="b">
        <v>0</v>
      </c>
      <c r="J749" s="84" t="b">
        <v>0</v>
      </c>
      <c r="K749" s="84" t="b">
        <v>0</v>
      </c>
      <c r="L749" s="84" t="b">
        <v>0</v>
      </c>
    </row>
    <row r="750" spans="1:12" ht="15">
      <c r="A750" s="84" t="s">
        <v>3062</v>
      </c>
      <c r="B750" s="84" t="s">
        <v>3120</v>
      </c>
      <c r="C750" s="84">
        <v>2</v>
      </c>
      <c r="D750" s="122">
        <v>0.0028700149523239325</v>
      </c>
      <c r="E750" s="122">
        <v>2.5254767260002464</v>
      </c>
      <c r="F750" s="84" t="s">
        <v>2970</v>
      </c>
      <c r="G750" s="84" t="b">
        <v>0</v>
      </c>
      <c r="H750" s="84" t="b">
        <v>0</v>
      </c>
      <c r="I750" s="84" t="b">
        <v>0</v>
      </c>
      <c r="J750" s="84" t="b">
        <v>0</v>
      </c>
      <c r="K750" s="84" t="b">
        <v>0</v>
      </c>
      <c r="L750" s="84" t="b">
        <v>0</v>
      </c>
    </row>
    <row r="751" spans="1:12" ht="15">
      <c r="A751" s="84" t="s">
        <v>228</v>
      </c>
      <c r="B751" s="84" t="s">
        <v>333</v>
      </c>
      <c r="C751" s="84">
        <v>2</v>
      </c>
      <c r="D751" s="122">
        <v>0.0028700149523239325</v>
      </c>
      <c r="E751" s="122">
        <v>2.30362797638389</v>
      </c>
      <c r="F751" s="84" t="s">
        <v>2970</v>
      </c>
      <c r="G751" s="84" t="b">
        <v>0</v>
      </c>
      <c r="H751" s="84" t="b">
        <v>0</v>
      </c>
      <c r="I751" s="84" t="b">
        <v>0</v>
      </c>
      <c r="J751" s="84" t="b">
        <v>0</v>
      </c>
      <c r="K751" s="84" t="b">
        <v>0</v>
      </c>
      <c r="L751" s="84" t="b">
        <v>0</v>
      </c>
    </row>
    <row r="752" spans="1:12" ht="15">
      <c r="A752" s="84" t="s">
        <v>375</v>
      </c>
      <c r="B752" s="84" t="s">
        <v>3750</v>
      </c>
      <c r="C752" s="84">
        <v>2</v>
      </c>
      <c r="D752" s="122">
        <v>0.0028700149523239325</v>
      </c>
      <c r="E752" s="122">
        <v>2.1275367173282085</v>
      </c>
      <c r="F752" s="84" t="s">
        <v>2970</v>
      </c>
      <c r="G752" s="84" t="b">
        <v>0</v>
      </c>
      <c r="H752" s="84" t="b">
        <v>0</v>
      </c>
      <c r="I752" s="84" t="b">
        <v>0</v>
      </c>
      <c r="J752" s="84" t="b">
        <v>0</v>
      </c>
      <c r="K752" s="84" t="b">
        <v>0</v>
      </c>
      <c r="L752" s="84" t="b">
        <v>0</v>
      </c>
    </row>
    <row r="753" spans="1:12" ht="15">
      <c r="A753" s="84" t="s">
        <v>3750</v>
      </c>
      <c r="B753" s="84" t="s">
        <v>3712</v>
      </c>
      <c r="C753" s="84">
        <v>2</v>
      </c>
      <c r="D753" s="122">
        <v>0.0028700149523239325</v>
      </c>
      <c r="E753" s="122">
        <v>2.5254767260002464</v>
      </c>
      <c r="F753" s="84" t="s">
        <v>2970</v>
      </c>
      <c r="G753" s="84" t="b">
        <v>0</v>
      </c>
      <c r="H753" s="84" t="b">
        <v>0</v>
      </c>
      <c r="I753" s="84" t="b">
        <v>0</v>
      </c>
      <c r="J753" s="84" t="b">
        <v>0</v>
      </c>
      <c r="K753" s="84" t="b">
        <v>0</v>
      </c>
      <c r="L753" s="84" t="b">
        <v>0</v>
      </c>
    </row>
    <row r="754" spans="1:12" ht="15">
      <c r="A754" s="84" t="s">
        <v>3712</v>
      </c>
      <c r="B754" s="84" t="s">
        <v>3808</v>
      </c>
      <c r="C754" s="84">
        <v>2</v>
      </c>
      <c r="D754" s="122">
        <v>0.0028700149523239325</v>
      </c>
      <c r="E754" s="122">
        <v>2.7015679850559273</v>
      </c>
      <c r="F754" s="84" t="s">
        <v>2970</v>
      </c>
      <c r="G754" s="84" t="b">
        <v>0</v>
      </c>
      <c r="H754" s="84" t="b">
        <v>0</v>
      </c>
      <c r="I754" s="84" t="b">
        <v>0</v>
      </c>
      <c r="J754" s="84" t="b">
        <v>0</v>
      </c>
      <c r="K754" s="84" t="b">
        <v>0</v>
      </c>
      <c r="L754" s="84" t="b">
        <v>0</v>
      </c>
    </row>
    <row r="755" spans="1:12" ht="15">
      <c r="A755" s="84" t="s">
        <v>3618</v>
      </c>
      <c r="B755" s="84" t="s">
        <v>3905</v>
      </c>
      <c r="C755" s="84">
        <v>2</v>
      </c>
      <c r="D755" s="122">
        <v>0.0028700149523239325</v>
      </c>
      <c r="E755" s="122">
        <v>2.0995079937279653</v>
      </c>
      <c r="F755" s="84" t="s">
        <v>2970</v>
      </c>
      <c r="G755" s="84" t="b">
        <v>0</v>
      </c>
      <c r="H755" s="84" t="b">
        <v>0</v>
      </c>
      <c r="I755" s="84" t="b">
        <v>0</v>
      </c>
      <c r="J755" s="84" t="b">
        <v>0</v>
      </c>
      <c r="K755" s="84" t="b">
        <v>0</v>
      </c>
      <c r="L755" s="84" t="b">
        <v>0</v>
      </c>
    </row>
    <row r="756" spans="1:12" ht="15">
      <c r="A756" s="84" t="s">
        <v>3905</v>
      </c>
      <c r="B756" s="84" t="s">
        <v>3906</v>
      </c>
      <c r="C756" s="84">
        <v>2</v>
      </c>
      <c r="D756" s="122">
        <v>0.0028700149523239325</v>
      </c>
      <c r="E756" s="122">
        <v>2.7015679850559273</v>
      </c>
      <c r="F756" s="84" t="s">
        <v>2970</v>
      </c>
      <c r="G756" s="84" t="b">
        <v>0</v>
      </c>
      <c r="H756" s="84" t="b">
        <v>0</v>
      </c>
      <c r="I756" s="84" t="b">
        <v>0</v>
      </c>
      <c r="J756" s="84" t="b">
        <v>0</v>
      </c>
      <c r="K756" s="84" t="b">
        <v>0</v>
      </c>
      <c r="L756" s="84" t="b">
        <v>0</v>
      </c>
    </row>
    <row r="757" spans="1:12" ht="15">
      <c r="A757" s="84" t="s">
        <v>3906</v>
      </c>
      <c r="B757" s="84" t="s">
        <v>3907</v>
      </c>
      <c r="C757" s="84">
        <v>2</v>
      </c>
      <c r="D757" s="122">
        <v>0.0028700149523239325</v>
      </c>
      <c r="E757" s="122">
        <v>2.7015679850559273</v>
      </c>
      <c r="F757" s="84" t="s">
        <v>2970</v>
      </c>
      <c r="G757" s="84" t="b">
        <v>0</v>
      </c>
      <c r="H757" s="84" t="b">
        <v>0</v>
      </c>
      <c r="I757" s="84" t="b">
        <v>0</v>
      </c>
      <c r="J757" s="84" t="b">
        <v>0</v>
      </c>
      <c r="K757" s="84" t="b">
        <v>0</v>
      </c>
      <c r="L757" s="84" t="b">
        <v>0</v>
      </c>
    </row>
    <row r="758" spans="1:12" ht="15">
      <c r="A758" s="84" t="s">
        <v>3907</v>
      </c>
      <c r="B758" s="84" t="s">
        <v>3098</v>
      </c>
      <c r="C758" s="84">
        <v>2</v>
      </c>
      <c r="D758" s="122">
        <v>0.0028700149523239325</v>
      </c>
      <c r="E758" s="122">
        <v>1.9612052955616834</v>
      </c>
      <c r="F758" s="84" t="s">
        <v>2970</v>
      </c>
      <c r="G758" s="84" t="b">
        <v>0</v>
      </c>
      <c r="H758" s="84" t="b">
        <v>0</v>
      </c>
      <c r="I758" s="84" t="b">
        <v>0</v>
      </c>
      <c r="J758" s="84" t="b">
        <v>0</v>
      </c>
      <c r="K758" s="84" t="b">
        <v>0</v>
      </c>
      <c r="L758" s="84" t="b">
        <v>0</v>
      </c>
    </row>
    <row r="759" spans="1:12" ht="15">
      <c r="A759" s="84" t="s">
        <v>3098</v>
      </c>
      <c r="B759" s="84" t="s">
        <v>3807</v>
      </c>
      <c r="C759" s="84">
        <v>2</v>
      </c>
      <c r="D759" s="122">
        <v>0.0028700149523239325</v>
      </c>
      <c r="E759" s="122">
        <v>1.7851140365060023</v>
      </c>
      <c r="F759" s="84" t="s">
        <v>2970</v>
      </c>
      <c r="G759" s="84" t="b">
        <v>0</v>
      </c>
      <c r="H759" s="84" t="b">
        <v>0</v>
      </c>
      <c r="I759" s="84" t="b">
        <v>0</v>
      </c>
      <c r="J759" s="84" t="b">
        <v>0</v>
      </c>
      <c r="K759" s="84" t="b">
        <v>0</v>
      </c>
      <c r="L759" s="84" t="b">
        <v>0</v>
      </c>
    </row>
    <row r="760" spans="1:12" ht="15">
      <c r="A760" s="84" t="s">
        <v>3807</v>
      </c>
      <c r="B760" s="84" t="s">
        <v>3160</v>
      </c>
      <c r="C760" s="84">
        <v>2</v>
      </c>
      <c r="D760" s="122">
        <v>0.0028700149523239325</v>
      </c>
      <c r="E760" s="122">
        <v>2.1275367173282085</v>
      </c>
      <c r="F760" s="84" t="s">
        <v>2970</v>
      </c>
      <c r="G760" s="84" t="b">
        <v>0</v>
      </c>
      <c r="H760" s="84" t="b">
        <v>0</v>
      </c>
      <c r="I760" s="84" t="b">
        <v>0</v>
      </c>
      <c r="J760" s="84" t="b">
        <v>0</v>
      </c>
      <c r="K760" s="84" t="b">
        <v>0</v>
      </c>
      <c r="L760" s="84" t="b">
        <v>0</v>
      </c>
    </row>
    <row r="761" spans="1:12" ht="15">
      <c r="A761" s="84" t="s">
        <v>3160</v>
      </c>
      <c r="B761" s="84" t="s">
        <v>3061</v>
      </c>
      <c r="C761" s="84">
        <v>2</v>
      </c>
      <c r="D761" s="122">
        <v>0.0028700149523239325</v>
      </c>
      <c r="E761" s="122">
        <v>2.30362797638389</v>
      </c>
      <c r="F761" s="84" t="s">
        <v>2970</v>
      </c>
      <c r="G761" s="84" t="b">
        <v>0</v>
      </c>
      <c r="H761" s="84" t="b">
        <v>0</v>
      </c>
      <c r="I761" s="84" t="b">
        <v>0</v>
      </c>
      <c r="J761" s="84" t="b">
        <v>0</v>
      </c>
      <c r="K761" s="84" t="b">
        <v>0</v>
      </c>
      <c r="L761" s="84" t="b">
        <v>0</v>
      </c>
    </row>
    <row r="762" spans="1:12" ht="15">
      <c r="A762" s="84" t="s">
        <v>354</v>
      </c>
      <c r="B762" s="84" t="s">
        <v>3615</v>
      </c>
      <c r="C762" s="84">
        <v>2</v>
      </c>
      <c r="D762" s="122">
        <v>0.0028700149523239325</v>
      </c>
      <c r="E762" s="122">
        <v>0.5680290766857099</v>
      </c>
      <c r="F762" s="84" t="s">
        <v>2970</v>
      </c>
      <c r="G762" s="84" t="b">
        <v>0</v>
      </c>
      <c r="H762" s="84" t="b">
        <v>0</v>
      </c>
      <c r="I762" s="84" t="b">
        <v>0</v>
      </c>
      <c r="J762" s="84" t="b">
        <v>0</v>
      </c>
      <c r="K762" s="84" t="b">
        <v>0</v>
      </c>
      <c r="L762" s="84" t="b">
        <v>0</v>
      </c>
    </row>
    <row r="763" spans="1:12" ht="15">
      <c r="A763" s="84" t="s">
        <v>3615</v>
      </c>
      <c r="B763" s="84" t="s">
        <v>3804</v>
      </c>
      <c r="C763" s="84">
        <v>2</v>
      </c>
      <c r="D763" s="122">
        <v>0.0028700149523239325</v>
      </c>
      <c r="E763" s="122">
        <v>2.0995079937279653</v>
      </c>
      <c r="F763" s="84" t="s">
        <v>2970</v>
      </c>
      <c r="G763" s="84" t="b">
        <v>0</v>
      </c>
      <c r="H763" s="84" t="b">
        <v>0</v>
      </c>
      <c r="I763" s="84" t="b">
        <v>0</v>
      </c>
      <c r="J763" s="84" t="b">
        <v>0</v>
      </c>
      <c r="K763" s="84" t="b">
        <v>0</v>
      </c>
      <c r="L763" s="84" t="b">
        <v>0</v>
      </c>
    </row>
    <row r="764" spans="1:12" ht="15">
      <c r="A764" s="84" t="s">
        <v>3804</v>
      </c>
      <c r="B764" s="84" t="s">
        <v>3901</v>
      </c>
      <c r="C764" s="84">
        <v>2</v>
      </c>
      <c r="D764" s="122">
        <v>0.0028700149523239325</v>
      </c>
      <c r="E764" s="122">
        <v>2.7015679850559273</v>
      </c>
      <c r="F764" s="84" t="s">
        <v>2970</v>
      </c>
      <c r="G764" s="84" t="b">
        <v>0</v>
      </c>
      <c r="H764" s="84" t="b">
        <v>0</v>
      </c>
      <c r="I764" s="84" t="b">
        <v>0</v>
      </c>
      <c r="J764" s="84" t="b">
        <v>0</v>
      </c>
      <c r="K764" s="84" t="b">
        <v>0</v>
      </c>
      <c r="L764" s="84" t="b">
        <v>0</v>
      </c>
    </row>
    <row r="765" spans="1:12" ht="15">
      <c r="A765" s="84" t="s">
        <v>3901</v>
      </c>
      <c r="B765" s="84" t="s">
        <v>3102</v>
      </c>
      <c r="C765" s="84">
        <v>2</v>
      </c>
      <c r="D765" s="122">
        <v>0.0028700149523239325</v>
      </c>
      <c r="E765" s="122">
        <v>1.7015679850559273</v>
      </c>
      <c r="F765" s="84" t="s">
        <v>2970</v>
      </c>
      <c r="G765" s="84" t="b">
        <v>0</v>
      </c>
      <c r="H765" s="84" t="b">
        <v>0</v>
      </c>
      <c r="I765" s="84" t="b">
        <v>0</v>
      </c>
      <c r="J765" s="84" t="b">
        <v>0</v>
      </c>
      <c r="K765" s="84" t="b">
        <v>0</v>
      </c>
      <c r="L765" s="84" t="b">
        <v>0</v>
      </c>
    </row>
    <row r="766" spans="1:12" ht="15">
      <c r="A766" s="84" t="s">
        <v>3122</v>
      </c>
      <c r="B766" s="84" t="s">
        <v>3146</v>
      </c>
      <c r="C766" s="84">
        <v>2</v>
      </c>
      <c r="D766" s="122">
        <v>0.0028700149523239325</v>
      </c>
      <c r="E766" s="122">
        <v>1.4907146197410341</v>
      </c>
      <c r="F766" s="84" t="s">
        <v>2970</v>
      </c>
      <c r="G766" s="84" t="b">
        <v>0</v>
      </c>
      <c r="H766" s="84" t="b">
        <v>0</v>
      </c>
      <c r="I766" s="84" t="b">
        <v>0</v>
      </c>
      <c r="J766" s="84" t="b">
        <v>0</v>
      </c>
      <c r="K766" s="84" t="b">
        <v>0</v>
      </c>
      <c r="L766" s="84" t="b">
        <v>0</v>
      </c>
    </row>
    <row r="767" spans="1:12" ht="15">
      <c r="A767" s="84" t="s">
        <v>3146</v>
      </c>
      <c r="B767" s="84" t="s">
        <v>3805</v>
      </c>
      <c r="C767" s="84">
        <v>2</v>
      </c>
      <c r="D767" s="122">
        <v>0.0028700149523239325</v>
      </c>
      <c r="E767" s="122">
        <v>2.1275367173282085</v>
      </c>
      <c r="F767" s="84" t="s">
        <v>2970</v>
      </c>
      <c r="G767" s="84" t="b">
        <v>0</v>
      </c>
      <c r="H767" s="84" t="b">
        <v>0</v>
      </c>
      <c r="I767" s="84" t="b">
        <v>0</v>
      </c>
      <c r="J767" s="84" t="b">
        <v>0</v>
      </c>
      <c r="K767" s="84" t="b">
        <v>0</v>
      </c>
      <c r="L767" s="84" t="b">
        <v>0</v>
      </c>
    </row>
    <row r="768" spans="1:12" ht="15">
      <c r="A768" s="84" t="s">
        <v>3805</v>
      </c>
      <c r="B768" s="84" t="s">
        <v>3102</v>
      </c>
      <c r="C768" s="84">
        <v>2</v>
      </c>
      <c r="D768" s="122">
        <v>0.0028700149523239325</v>
      </c>
      <c r="E768" s="122">
        <v>1.5254767260002462</v>
      </c>
      <c r="F768" s="84" t="s">
        <v>2970</v>
      </c>
      <c r="G768" s="84" t="b">
        <v>0</v>
      </c>
      <c r="H768" s="84" t="b">
        <v>0</v>
      </c>
      <c r="I768" s="84" t="b">
        <v>0</v>
      </c>
      <c r="J768" s="84" t="b">
        <v>0</v>
      </c>
      <c r="K768" s="84" t="b">
        <v>0</v>
      </c>
      <c r="L768" s="84" t="b">
        <v>0</v>
      </c>
    </row>
    <row r="769" spans="1:12" ht="15">
      <c r="A769" s="84" t="s">
        <v>3122</v>
      </c>
      <c r="B769" s="84" t="s">
        <v>3902</v>
      </c>
      <c r="C769" s="84">
        <v>2</v>
      </c>
      <c r="D769" s="122">
        <v>0.0028700149523239325</v>
      </c>
      <c r="E769" s="122">
        <v>1.8886546284130719</v>
      </c>
      <c r="F769" s="84" t="s">
        <v>2970</v>
      </c>
      <c r="G769" s="84" t="b">
        <v>0</v>
      </c>
      <c r="H769" s="84" t="b">
        <v>0</v>
      </c>
      <c r="I769" s="84" t="b">
        <v>0</v>
      </c>
      <c r="J769" s="84" t="b">
        <v>0</v>
      </c>
      <c r="K769" s="84" t="b">
        <v>0</v>
      </c>
      <c r="L769" s="84" t="b">
        <v>0</v>
      </c>
    </row>
    <row r="770" spans="1:12" ht="15">
      <c r="A770" s="84" t="s">
        <v>3902</v>
      </c>
      <c r="B770" s="84" t="s">
        <v>3102</v>
      </c>
      <c r="C770" s="84">
        <v>2</v>
      </c>
      <c r="D770" s="122">
        <v>0.0028700149523239325</v>
      </c>
      <c r="E770" s="122">
        <v>1.7015679850559273</v>
      </c>
      <c r="F770" s="84" t="s">
        <v>2970</v>
      </c>
      <c r="G770" s="84" t="b">
        <v>0</v>
      </c>
      <c r="H770" s="84" t="b">
        <v>0</v>
      </c>
      <c r="I770" s="84" t="b">
        <v>0</v>
      </c>
      <c r="J770" s="84" t="b">
        <v>0</v>
      </c>
      <c r="K770" s="84" t="b">
        <v>0</v>
      </c>
      <c r="L770" s="84" t="b">
        <v>0</v>
      </c>
    </row>
    <row r="771" spans="1:12" ht="15">
      <c r="A771" s="84" t="s">
        <v>336</v>
      </c>
      <c r="B771" s="84" t="s">
        <v>354</v>
      </c>
      <c r="C771" s="84">
        <v>2</v>
      </c>
      <c r="D771" s="122">
        <v>0.0028700149523239325</v>
      </c>
      <c r="E771" s="122">
        <v>1.5712342165609212</v>
      </c>
      <c r="F771" s="84" t="s">
        <v>2970</v>
      </c>
      <c r="G771" s="84" t="b">
        <v>0</v>
      </c>
      <c r="H771" s="84" t="b">
        <v>0</v>
      </c>
      <c r="I771" s="84" t="b">
        <v>0</v>
      </c>
      <c r="J771" s="84" t="b">
        <v>0</v>
      </c>
      <c r="K771" s="84" t="b">
        <v>0</v>
      </c>
      <c r="L771" s="84" t="b">
        <v>0</v>
      </c>
    </row>
    <row r="772" spans="1:12" ht="15">
      <c r="A772" s="84" t="s">
        <v>354</v>
      </c>
      <c r="B772" s="84" t="s">
        <v>3147</v>
      </c>
      <c r="C772" s="84">
        <v>2</v>
      </c>
      <c r="D772" s="122">
        <v>0.0028700149523239325</v>
      </c>
      <c r="E772" s="122">
        <v>0.6929678132940098</v>
      </c>
      <c r="F772" s="84" t="s">
        <v>2970</v>
      </c>
      <c r="G772" s="84" t="b">
        <v>0</v>
      </c>
      <c r="H772" s="84" t="b">
        <v>0</v>
      </c>
      <c r="I772" s="84" t="b">
        <v>0</v>
      </c>
      <c r="J772" s="84" t="b">
        <v>0</v>
      </c>
      <c r="K772" s="84" t="b">
        <v>0</v>
      </c>
      <c r="L772" s="84" t="b">
        <v>0</v>
      </c>
    </row>
    <row r="773" spans="1:12" ht="15">
      <c r="A773" s="84" t="s">
        <v>3147</v>
      </c>
      <c r="B773" s="84" t="s">
        <v>3893</v>
      </c>
      <c r="C773" s="84">
        <v>2</v>
      </c>
      <c r="D773" s="122">
        <v>0.0028700149523239325</v>
      </c>
      <c r="E773" s="122">
        <v>2.224446730336265</v>
      </c>
      <c r="F773" s="84" t="s">
        <v>2970</v>
      </c>
      <c r="G773" s="84" t="b">
        <v>0</v>
      </c>
      <c r="H773" s="84" t="b">
        <v>0</v>
      </c>
      <c r="I773" s="84" t="b">
        <v>0</v>
      </c>
      <c r="J773" s="84" t="b">
        <v>0</v>
      </c>
      <c r="K773" s="84" t="b">
        <v>1</v>
      </c>
      <c r="L773" s="84" t="b">
        <v>0</v>
      </c>
    </row>
    <row r="774" spans="1:12" ht="15">
      <c r="A774" s="84" t="s">
        <v>3893</v>
      </c>
      <c r="B774" s="84" t="s">
        <v>3894</v>
      </c>
      <c r="C774" s="84">
        <v>2</v>
      </c>
      <c r="D774" s="122">
        <v>0.0028700149523239325</v>
      </c>
      <c r="E774" s="122">
        <v>2.7015679850559273</v>
      </c>
      <c r="F774" s="84" t="s">
        <v>2970</v>
      </c>
      <c r="G774" s="84" t="b">
        <v>0</v>
      </c>
      <c r="H774" s="84" t="b">
        <v>1</v>
      </c>
      <c r="I774" s="84" t="b">
        <v>0</v>
      </c>
      <c r="J774" s="84" t="b">
        <v>0</v>
      </c>
      <c r="K774" s="84" t="b">
        <v>0</v>
      </c>
      <c r="L774" s="84" t="b">
        <v>0</v>
      </c>
    </row>
    <row r="775" spans="1:12" ht="15">
      <c r="A775" s="84" t="s">
        <v>3894</v>
      </c>
      <c r="B775" s="84" t="s">
        <v>3800</v>
      </c>
      <c r="C775" s="84">
        <v>2</v>
      </c>
      <c r="D775" s="122">
        <v>0.0028700149523239325</v>
      </c>
      <c r="E775" s="122">
        <v>2.5254767260002464</v>
      </c>
      <c r="F775" s="84" t="s">
        <v>2970</v>
      </c>
      <c r="G775" s="84" t="b">
        <v>0</v>
      </c>
      <c r="H775" s="84" t="b">
        <v>0</v>
      </c>
      <c r="I775" s="84" t="b">
        <v>0</v>
      </c>
      <c r="J775" s="84" t="b">
        <v>0</v>
      </c>
      <c r="K775" s="84" t="b">
        <v>1</v>
      </c>
      <c r="L775" s="84" t="b">
        <v>0</v>
      </c>
    </row>
    <row r="776" spans="1:12" ht="15">
      <c r="A776" s="84" t="s">
        <v>3800</v>
      </c>
      <c r="B776" s="84" t="s">
        <v>3895</v>
      </c>
      <c r="C776" s="84">
        <v>2</v>
      </c>
      <c r="D776" s="122">
        <v>0.0028700149523239325</v>
      </c>
      <c r="E776" s="122">
        <v>2.5254767260002464</v>
      </c>
      <c r="F776" s="84" t="s">
        <v>2970</v>
      </c>
      <c r="G776" s="84" t="b">
        <v>0</v>
      </c>
      <c r="H776" s="84" t="b">
        <v>1</v>
      </c>
      <c r="I776" s="84" t="b">
        <v>0</v>
      </c>
      <c r="J776" s="84" t="b">
        <v>0</v>
      </c>
      <c r="K776" s="84" t="b">
        <v>0</v>
      </c>
      <c r="L776" s="84" t="b">
        <v>0</v>
      </c>
    </row>
    <row r="777" spans="1:12" ht="15">
      <c r="A777" s="84" t="s">
        <v>3895</v>
      </c>
      <c r="B777" s="84" t="s">
        <v>3896</v>
      </c>
      <c r="C777" s="84">
        <v>2</v>
      </c>
      <c r="D777" s="122">
        <v>0.0028700149523239325</v>
      </c>
      <c r="E777" s="122">
        <v>2.7015679850559273</v>
      </c>
      <c r="F777" s="84" t="s">
        <v>2970</v>
      </c>
      <c r="G777" s="84" t="b">
        <v>0</v>
      </c>
      <c r="H777" s="84" t="b">
        <v>0</v>
      </c>
      <c r="I777" s="84" t="b">
        <v>0</v>
      </c>
      <c r="J777" s="84" t="b">
        <v>0</v>
      </c>
      <c r="K777" s="84" t="b">
        <v>0</v>
      </c>
      <c r="L777" s="84" t="b">
        <v>0</v>
      </c>
    </row>
    <row r="778" spans="1:12" ht="15">
      <c r="A778" s="84" t="s">
        <v>3896</v>
      </c>
      <c r="B778" s="84" t="s">
        <v>3098</v>
      </c>
      <c r="C778" s="84">
        <v>2</v>
      </c>
      <c r="D778" s="122">
        <v>0.0028700149523239325</v>
      </c>
      <c r="E778" s="122">
        <v>1.9612052955616834</v>
      </c>
      <c r="F778" s="84" t="s">
        <v>2970</v>
      </c>
      <c r="G778" s="84" t="b">
        <v>0</v>
      </c>
      <c r="H778" s="84" t="b">
        <v>0</v>
      </c>
      <c r="I778" s="84" t="b">
        <v>0</v>
      </c>
      <c r="J778" s="84" t="b">
        <v>0</v>
      </c>
      <c r="K778" s="84" t="b">
        <v>0</v>
      </c>
      <c r="L778" s="84" t="b">
        <v>0</v>
      </c>
    </row>
    <row r="779" spans="1:12" ht="15">
      <c r="A779" s="84" t="s">
        <v>3098</v>
      </c>
      <c r="B779" s="84" t="s">
        <v>3660</v>
      </c>
      <c r="C779" s="84">
        <v>2</v>
      </c>
      <c r="D779" s="122">
        <v>0.0028700149523239325</v>
      </c>
      <c r="E779" s="122">
        <v>1.5632652868896457</v>
      </c>
      <c r="F779" s="84" t="s">
        <v>2970</v>
      </c>
      <c r="G779" s="84" t="b">
        <v>0</v>
      </c>
      <c r="H779" s="84" t="b">
        <v>0</v>
      </c>
      <c r="I779" s="84" t="b">
        <v>0</v>
      </c>
      <c r="J779" s="84" t="b">
        <v>0</v>
      </c>
      <c r="K779" s="84" t="b">
        <v>0</v>
      </c>
      <c r="L779" s="84" t="b">
        <v>0</v>
      </c>
    </row>
    <row r="780" spans="1:12" ht="15">
      <c r="A780" s="84" t="s">
        <v>3660</v>
      </c>
      <c r="B780" s="84" t="s">
        <v>3801</v>
      </c>
      <c r="C780" s="84">
        <v>2</v>
      </c>
      <c r="D780" s="122">
        <v>0.0028700149523239325</v>
      </c>
      <c r="E780" s="122">
        <v>2.1275367173282085</v>
      </c>
      <c r="F780" s="84" t="s">
        <v>2970</v>
      </c>
      <c r="G780" s="84" t="b">
        <v>0</v>
      </c>
      <c r="H780" s="84" t="b">
        <v>0</v>
      </c>
      <c r="I780" s="84" t="b">
        <v>0</v>
      </c>
      <c r="J780" s="84" t="b">
        <v>0</v>
      </c>
      <c r="K780" s="84" t="b">
        <v>1</v>
      </c>
      <c r="L780" s="84" t="b">
        <v>0</v>
      </c>
    </row>
    <row r="781" spans="1:12" ht="15">
      <c r="A781" s="84" t="s">
        <v>3801</v>
      </c>
      <c r="B781" s="84" t="s">
        <v>3165</v>
      </c>
      <c r="C781" s="84">
        <v>2</v>
      </c>
      <c r="D781" s="122">
        <v>0.0028700149523239325</v>
      </c>
      <c r="E781" s="122">
        <v>2.349385466944565</v>
      </c>
      <c r="F781" s="84" t="s">
        <v>2970</v>
      </c>
      <c r="G781" s="84" t="b">
        <v>0</v>
      </c>
      <c r="H781" s="84" t="b">
        <v>1</v>
      </c>
      <c r="I781" s="84" t="b">
        <v>0</v>
      </c>
      <c r="J781" s="84" t="b">
        <v>0</v>
      </c>
      <c r="K781" s="84" t="b">
        <v>0</v>
      </c>
      <c r="L781" s="84" t="b">
        <v>0</v>
      </c>
    </row>
    <row r="782" spans="1:12" ht="15">
      <c r="A782" s="84" t="s">
        <v>3165</v>
      </c>
      <c r="B782" s="84" t="s">
        <v>3897</v>
      </c>
      <c r="C782" s="84">
        <v>2</v>
      </c>
      <c r="D782" s="122">
        <v>0.0028700149523239325</v>
      </c>
      <c r="E782" s="122">
        <v>2.5254767260002464</v>
      </c>
      <c r="F782" s="84" t="s">
        <v>2970</v>
      </c>
      <c r="G782" s="84" t="b">
        <v>0</v>
      </c>
      <c r="H782" s="84" t="b">
        <v>0</v>
      </c>
      <c r="I782" s="84" t="b">
        <v>0</v>
      </c>
      <c r="J782" s="84" t="b">
        <v>0</v>
      </c>
      <c r="K782" s="84" t="b">
        <v>0</v>
      </c>
      <c r="L782" s="84" t="b">
        <v>0</v>
      </c>
    </row>
    <row r="783" spans="1:12" ht="15">
      <c r="A783" s="84" t="s">
        <v>3620</v>
      </c>
      <c r="B783" s="84" t="s">
        <v>3890</v>
      </c>
      <c r="C783" s="84">
        <v>2</v>
      </c>
      <c r="D783" s="122">
        <v>0.0028700149523239325</v>
      </c>
      <c r="E783" s="122">
        <v>2.224446730336265</v>
      </c>
      <c r="F783" s="84" t="s">
        <v>2970</v>
      </c>
      <c r="G783" s="84" t="b">
        <v>0</v>
      </c>
      <c r="H783" s="84" t="b">
        <v>0</v>
      </c>
      <c r="I783" s="84" t="b">
        <v>0</v>
      </c>
      <c r="J783" s="84" t="b">
        <v>1</v>
      </c>
      <c r="K783" s="84" t="b">
        <v>0</v>
      </c>
      <c r="L783" s="84" t="b">
        <v>0</v>
      </c>
    </row>
    <row r="784" spans="1:12" ht="15">
      <c r="A784" s="84" t="s">
        <v>3890</v>
      </c>
      <c r="B784" s="84" t="s">
        <v>3790</v>
      </c>
      <c r="C784" s="84">
        <v>2</v>
      </c>
      <c r="D784" s="122">
        <v>0.0028700149523239325</v>
      </c>
      <c r="E784" s="122">
        <v>2.5254767260002464</v>
      </c>
      <c r="F784" s="84" t="s">
        <v>2970</v>
      </c>
      <c r="G784" s="84" t="b">
        <v>1</v>
      </c>
      <c r="H784" s="84" t="b">
        <v>0</v>
      </c>
      <c r="I784" s="84" t="b">
        <v>0</v>
      </c>
      <c r="J784" s="84" t="b">
        <v>0</v>
      </c>
      <c r="K784" s="84" t="b">
        <v>0</v>
      </c>
      <c r="L784" s="84" t="b">
        <v>0</v>
      </c>
    </row>
    <row r="785" spans="1:12" ht="15">
      <c r="A785" s="84" t="s">
        <v>3790</v>
      </c>
      <c r="B785" s="84" t="s">
        <v>3891</v>
      </c>
      <c r="C785" s="84">
        <v>2</v>
      </c>
      <c r="D785" s="122">
        <v>0.0028700149523239325</v>
      </c>
      <c r="E785" s="122">
        <v>2.5254767260002464</v>
      </c>
      <c r="F785" s="84" t="s">
        <v>2970</v>
      </c>
      <c r="G785" s="84" t="b">
        <v>0</v>
      </c>
      <c r="H785" s="84" t="b">
        <v>0</v>
      </c>
      <c r="I785" s="84" t="b">
        <v>0</v>
      </c>
      <c r="J785" s="84" t="b">
        <v>0</v>
      </c>
      <c r="K785" s="84" t="b">
        <v>0</v>
      </c>
      <c r="L785" s="84" t="b">
        <v>0</v>
      </c>
    </row>
    <row r="786" spans="1:12" ht="15">
      <c r="A786" s="84" t="s">
        <v>3891</v>
      </c>
      <c r="B786" s="84" t="s">
        <v>3799</v>
      </c>
      <c r="C786" s="84">
        <v>2</v>
      </c>
      <c r="D786" s="122">
        <v>0.0028700149523239325</v>
      </c>
      <c r="E786" s="122">
        <v>2.7015679850559273</v>
      </c>
      <c r="F786" s="84" t="s">
        <v>2970</v>
      </c>
      <c r="G786" s="84" t="b">
        <v>0</v>
      </c>
      <c r="H786" s="84" t="b">
        <v>0</v>
      </c>
      <c r="I786" s="84" t="b">
        <v>0</v>
      </c>
      <c r="J786" s="84" t="b">
        <v>0</v>
      </c>
      <c r="K786" s="84" t="b">
        <v>0</v>
      </c>
      <c r="L786" s="84" t="b">
        <v>0</v>
      </c>
    </row>
    <row r="787" spans="1:12" ht="15">
      <c r="A787" s="84" t="s">
        <v>3799</v>
      </c>
      <c r="B787" s="84" t="s">
        <v>3892</v>
      </c>
      <c r="C787" s="84">
        <v>2</v>
      </c>
      <c r="D787" s="122">
        <v>0.0028700149523239325</v>
      </c>
      <c r="E787" s="122">
        <v>2.7015679850559273</v>
      </c>
      <c r="F787" s="84" t="s">
        <v>2970</v>
      </c>
      <c r="G787" s="84" t="b">
        <v>0</v>
      </c>
      <c r="H787" s="84" t="b">
        <v>0</v>
      </c>
      <c r="I787" s="84" t="b">
        <v>0</v>
      </c>
      <c r="J787" s="84" t="b">
        <v>0</v>
      </c>
      <c r="K787" s="84" t="b">
        <v>0</v>
      </c>
      <c r="L787" s="84" t="b">
        <v>0</v>
      </c>
    </row>
    <row r="788" spans="1:12" ht="15">
      <c r="A788" s="84" t="s">
        <v>3892</v>
      </c>
      <c r="B788" s="84" t="s">
        <v>3116</v>
      </c>
      <c r="C788" s="84">
        <v>2</v>
      </c>
      <c r="D788" s="122">
        <v>0.0028700149523239325</v>
      </c>
      <c r="E788" s="122">
        <v>1.2783221111191196</v>
      </c>
      <c r="F788" s="84" t="s">
        <v>2970</v>
      </c>
      <c r="G788" s="84" t="b">
        <v>0</v>
      </c>
      <c r="H788" s="84" t="b">
        <v>0</v>
      </c>
      <c r="I788" s="84" t="b">
        <v>0</v>
      </c>
      <c r="J788" s="84" t="b">
        <v>0</v>
      </c>
      <c r="K788" s="84" t="b">
        <v>0</v>
      </c>
      <c r="L788" s="84" t="b">
        <v>0</v>
      </c>
    </row>
    <row r="789" spans="1:12" ht="15">
      <c r="A789" s="84" t="s">
        <v>3140</v>
      </c>
      <c r="B789" s="84" t="s">
        <v>3141</v>
      </c>
      <c r="C789" s="84">
        <v>2</v>
      </c>
      <c r="D789" s="122">
        <v>0.0028700149523239325</v>
      </c>
      <c r="E789" s="122">
        <v>2.0995079937279653</v>
      </c>
      <c r="F789" s="84" t="s">
        <v>2970</v>
      </c>
      <c r="G789" s="84" t="b">
        <v>0</v>
      </c>
      <c r="H789" s="84" t="b">
        <v>0</v>
      </c>
      <c r="I789" s="84" t="b">
        <v>0</v>
      </c>
      <c r="J789" s="84" t="b">
        <v>0</v>
      </c>
      <c r="K789" s="84" t="b">
        <v>0</v>
      </c>
      <c r="L789" s="84" t="b">
        <v>0</v>
      </c>
    </row>
    <row r="790" spans="1:12" ht="15">
      <c r="A790" s="84" t="s">
        <v>3141</v>
      </c>
      <c r="B790" s="84" t="s">
        <v>3117</v>
      </c>
      <c r="C790" s="84">
        <v>2</v>
      </c>
      <c r="D790" s="122">
        <v>0.0028700149523239325</v>
      </c>
      <c r="E790" s="122">
        <v>1.6223867390083027</v>
      </c>
      <c r="F790" s="84" t="s">
        <v>2970</v>
      </c>
      <c r="G790" s="84" t="b">
        <v>0</v>
      </c>
      <c r="H790" s="84" t="b">
        <v>0</v>
      </c>
      <c r="I790" s="84" t="b">
        <v>0</v>
      </c>
      <c r="J790" s="84" t="b">
        <v>0</v>
      </c>
      <c r="K790" s="84" t="b">
        <v>0</v>
      </c>
      <c r="L790" s="84" t="b">
        <v>0</v>
      </c>
    </row>
    <row r="791" spans="1:12" ht="15">
      <c r="A791" s="84" t="s">
        <v>3117</v>
      </c>
      <c r="B791" s="84" t="s">
        <v>354</v>
      </c>
      <c r="C791" s="84">
        <v>2</v>
      </c>
      <c r="D791" s="122">
        <v>0.0028700149523239325</v>
      </c>
      <c r="E791" s="122">
        <v>1.0941129618412588</v>
      </c>
      <c r="F791" s="84" t="s">
        <v>2970</v>
      </c>
      <c r="G791" s="84" t="b">
        <v>0</v>
      </c>
      <c r="H791" s="84" t="b">
        <v>0</v>
      </c>
      <c r="I791" s="84" t="b">
        <v>0</v>
      </c>
      <c r="J791" s="84" t="b">
        <v>0</v>
      </c>
      <c r="K791" s="84" t="b">
        <v>0</v>
      </c>
      <c r="L791" s="84" t="b">
        <v>0</v>
      </c>
    </row>
    <row r="792" spans="1:12" ht="15">
      <c r="A792" s="84" t="s">
        <v>354</v>
      </c>
      <c r="B792" s="84" t="s">
        <v>3797</v>
      </c>
      <c r="C792" s="84">
        <v>2</v>
      </c>
      <c r="D792" s="122">
        <v>0.0028700149523239325</v>
      </c>
      <c r="E792" s="122">
        <v>1.1700890680136722</v>
      </c>
      <c r="F792" s="84" t="s">
        <v>2970</v>
      </c>
      <c r="G792" s="84" t="b">
        <v>0</v>
      </c>
      <c r="H792" s="84" t="b">
        <v>0</v>
      </c>
      <c r="I792" s="84" t="b">
        <v>0</v>
      </c>
      <c r="J792" s="84" t="b">
        <v>0</v>
      </c>
      <c r="K792" s="84" t="b">
        <v>0</v>
      </c>
      <c r="L792" s="84" t="b">
        <v>0</v>
      </c>
    </row>
    <row r="793" spans="1:12" ht="15">
      <c r="A793" s="84" t="s">
        <v>3797</v>
      </c>
      <c r="B793" s="84" t="s">
        <v>3798</v>
      </c>
      <c r="C793" s="84">
        <v>2</v>
      </c>
      <c r="D793" s="122">
        <v>0.0028700149523239325</v>
      </c>
      <c r="E793" s="122">
        <v>2.7015679850559273</v>
      </c>
      <c r="F793" s="84" t="s">
        <v>2970</v>
      </c>
      <c r="G793" s="84" t="b">
        <v>0</v>
      </c>
      <c r="H793" s="84" t="b">
        <v>0</v>
      </c>
      <c r="I793" s="84" t="b">
        <v>0</v>
      </c>
      <c r="J793" s="84" t="b">
        <v>0</v>
      </c>
      <c r="K793" s="84" t="b">
        <v>0</v>
      </c>
      <c r="L793" s="84" t="b">
        <v>0</v>
      </c>
    </row>
    <row r="794" spans="1:12" ht="15">
      <c r="A794" s="84" t="s">
        <v>3798</v>
      </c>
      <c r="B794" s="84" t="s">
        <v>3746</v>
      </c>
      <c r="C794" s="84">
        <v>2</v>
      </c>
      <c r="D794" s="122">
        <v>0.0028700149523239325</v>
      </c>
      <c r="E794" s="122">
        <v>2.7015679850559273</v>
      </c>
      <c r="F794" s="84" t="s">
        <v>2970</v>
      </c>
      <c r="G794" s="84" t="b">
        <v>0</v>
      </c>
      <c r="H794" s="84" t="b">
        <v>0</v>
      </c>
      <c r="I794" s="84" t="b">
        <v>0</v>
      </c>
      <c r="J794" s="84" t="b">
        <v>0</v>
      </c>
      <c r="K794" s="84" t="b">
        <v>0</v>
      </c>
      <c r="L794" s="84" t="b">
        <v>0</v>
      </c>
    </row>
    <row r="795" spans="1:12" ht="15">
      <c r="A795" s="84" t="s">
        <v>3746</v>
      </c>
      <c r="B795" s="84" t="s">
        <v>3644</v>
      </c>
      <c r="C795" s="84">
        <v>2</v>
      </c>
      <c r="D795" s="122">
        <v>0.0028700149523239325</v>
      </c>
      <c r="E795" s="122">
        <v>2.30362797638389</v>
      </c>
      <c r="F795" s="84" t="s">
        <v>2970</v>
      </c>
      <c r="G795" s="84" t="b">
        <v>0</v>
      </c>
      <c r="H795" s="84" t="b">
        <v>0</v>
      </c>
      <c r="I795" s="84" t="b">
        <v>0</v>
      </c>
      <c r="J795" s="84" t="b">
        <v>0</v>
      </c>
      <c r="K795" s="84" t="b">
        <v>0</v>
      </c>
      <c r="L795" s="84" t="b">
        <v>0</v>
      </c>
    </row>
    <row r="796" spans="1:12" ht="15">
      <c r="A796" s="84" t="s">
        <v>3644</v>
      </c>
      <c r="B796" s="84" t="s">
        <v>3888</v>
      </c>
      <c r="C796" s="84">
        <v>2</v>
      </c>
      <c r="D796" s="122">
        <v>0.0028700149523239325</v>
      </c>
      <c r="E796" s="122">
        <v>2.30362797638389</v>
      </c>
      <c r="F796" s="84" t="s">
        <v>2970</v>
      </c>
      <c r="G796" s="84" t="b">
        <v>0</v>
      </c>
      <c r="H796" s="84" t="b">
        <v>0</v>
      </c>
      <c r="I796" s="84" t="b">
        <v>0</v>
      </c>
      <c r="J796" s="84" t="b">
        <v>0</v>
      </c>
      <c r="K796" s="84" t="b">
        <v>0</v>
      </c>
      <c r="L796" s="84" t="b">
        <v>0</v>
      </c>
    </row>
    <row r="797" spans="1:12" ht="15">
      <c r="A797" s="84" t="s">
        <v>3888</v>
      </c>
      <c r="B797" s="84" t="s">
        <v>3889</v>
      </c>
      <c r="C797" s="84">
        <v>2</v>
      </c>
      <c r="D797" s="122">
        <v>0.0028700149523239325</v>
      </c>
      <c r="E797" s="122">
        <v>2.7015679850559273</v>
      </c>
      <c r="F797" s="84" t="s">
        <v>2970</v>
      </c>
      <c r="G797" s="84" t="b">
        <v>0</v>
      </c>
      <c r="H797" s="84" t="b">
        <v>0</v>
      </c>
      <c r="I797" s="84" t="b">
        <v>0</v>
      </c>
      <c r="J797" s="84" t="b">
        <v>0</v>
      </c>
      <c r="K797" s="84" t="b">
        <v>0</v>
      </c>
      <c r="L797" s="84" t="b">
        <v>0</v>
      </c>
    </row>
    <row r="798" spans="1:12" ht="15">
      <c r="A798" s="84" t="s">
        <v>3889</v>
      </c>
      <c r="B798" s="84" t="s">
        <v>3744</v>
      </c>
      <c r="C798" s="84">
        <v>2</v>
      </c>
      <c r="D798" s="122">
        <v>0.0028700149523239325</v>
      </c>
      <c r="E798" s="122">
        <v>2.400537989391946</v>
      </c>
      <c r="F798" s="84" t="s">
        <v>2970</v>
      </c>
      <c r="G798" s="84" t="b">
        <v>0</v>
      </c>
      <c r="H798" s="84" t="b">
        <v>0</v>
      </c>
      <c r="I798" s="84" t="b">
        <v>0</v>
      </c>
      <c r="J798" s="84" t="b">
        <v>0</v>
      </c>
      <c r="K798" s="84" t="b">
        <v>0</v>
      </c>
      <c r="L798" s="84" t="b">
        <v>0</v>
      </c>
    </row>
    <row r="799" spans="1:12" ht="15">
      <c r="A799" s="84" t="s">
        <v>3744</v>
      </c>
      <c r="B799" s="84" t="s">
        <v>3116</v>
      </c>
      <c r="C799" s="84">
        <v>2</v>
      </c>
      <c r="D799" s="122">
        <v>0.0028700149523239325</v>
      </c>
      <c r="E799" s="122">
        <v>0.9772921154551384</v>
      </c>
      <c r="F799" s="84" t="s">
        <v>2970</v>
      </c>
      <c r="G799" s="84" t="b">
        <v>0</v>
      </c>
      <c r="H799" s="84" t="b">
        <v>0</v>
      </c>
      <c r="I799" s="84" t="b">
        <v>0</v>
      </c>
      <c r="J799" s="84" t="b">
        <v>0</v>
      </c>
      <c r="K799" s="84" t="b">
        <v>0</v>
      </c>
      <c r="L799" s="84" t="b">
        <v>0</v>
      </c>
    </row>
    <row r="800" spans="1:12" ht="15">
      <c r="A800" s="84" t="s">
        <v>354</v>
      </c>
      <c r="B800" s="84" t="s">
        <v>3796</v>
      </c>
      <c r="C800" s="84">
        <v>2</v>
      </c>
      <c r="D800" s="122">
        <v>0.0028700149523239325</v>
      </c>
      <c r="E800" s="122">
        <v>1.1700890680136722</v>
      </c>
      <c r="F800" s="84" t="s">
        <v>2970</v>
      </c>
      <c r="G800" s="84" t="b">
        <v>0</v>
      </c>
      <c r="H800" s="84" t="b">
        <v>0</v>
      </c>
      <c r="I800" s="84" t="b">
        <v>0</v>
      </c>
      <c r="J800" s="84" t="b">
        <v>0</v>
      </c>
      <c r="K800" s="84" t="b">
        <v>0</v>
      </c>
      <c r="L800" s="84" t="b">
        <v>0</v>
      </c>
    </row>
    <row r="801" spans="1:12" ht="15">
      <c r="A801" s="84" t="s">
        <v>3796</v>
      </c>
      <c r="B801" s="84" t="s">
        <v>3614</v>
      </c>
      <c r="C801" s="84">
        <v>2</v>
      </c>
      <c r="D801" s="122">
        <v>0.0028700149523239325</v>
      </c>
      <c r="E801" s="122">
        <v>2.7015679850559273</v>
      </c>
      <c r="F801" s="84" t="s">
        <v>2970</v>
      </c>
      <c r="G801" s="84" t="b">
        <v>0</v>
      </c>
      <c r="H801" s="84" t="b">
        <v>0</v>
      </c>
      <c r="I801" s="84" t="b">
        <v>0</v>
      </c>
      <c r="J801" s="84" t="b">
        <v>0</v>
      </c>
      <c r="K801" s="84" t="b">
        <v>0</v>
      </c>
      <c r="L801" s="84" t="b">
        <v>0</v>
      </c>
    </row>
    <row r="802" spans="1:12" ht="15">
      <c r="A802" s="84" t="s">
        <v>354</v>
      </c>
      <c r="B802" s="84" t="s">
        <v>355</v>
      </c>
      <c r="C802" s="84">
        <v>2</v>
      </c>
      <c r="D802" s="122">
        <v>0.0028700149523239325</v>
      </c>
      <c r="E802" s="122">
        <v>1.1700890680136722</v>
      </c>
      <c r="F802" s="84" t="s">
        <v>2970</v>
      </c>
      <c r="G802" s="84" t="b">
        <v>0</v>
      </c>
      <c r="H802" s="84" t="b">
        <v>0</v>
      </c>
      <c r="I802" s="84" t="b">
        <v>0</v>
      </c>
      <c r="J802" s="84" t="b">
        <v>0</v>
      </c>
      <c r="K802" s="84" t="b">
        <v>0</v>
      </c>
      <c r="L802" s="84" t="b">
        <v>0</v>
      </c>
    </row>
    <row r="803" spans="1:12" ht="15">
      <c r="A803" s="84" t="s">
        <v>355</v>
      </c>
      <c r="B803" s="84" t="s">
        <v>377</v>
      </c>
      <c r="C803" s="84">
        <v>2</v>
      </c>
      <c r="D803" s="122">
        <v>0.0028700149523239325</v>
      </c>
      <c r="E803" s="122">
        <v>2.400537989391946</v>
      </c>
      <c r="F803" s="84" t="s">
        <v>2970</v>
      </c>
      <c r="G803" s="84" t="b">
        <v>0</v>
      </c>
      <c r="H803" s="84" t="b">
        <v>0</v>
      </c>
      <c r="I803" s="84" t="b">
        <v>0</v>
      </c>
      <c r="J803" s="84" t="b">
        <v>0</v>
      </c>
      <c r="K803" s="84" t="b">
        <v>0</v>
      </c>
      <c r="L803" s="84" t="b">
        <v>0</v>
      </c>
    </row>
    <row r="804" spans="1:12" ht="15">
      <c r="A804" s="84" t="s">
        <v>377</v>
      </c>
      <c r="B804" s="84" t="s">
        <v>3794</v>
      </c>
      <c r="C804" s="84">
        <v>2</v>
      </c>
      <c r="D804" s="122">
        <v>0.0028700149523239325</v>
      </c>
      <c r="E804" s="122">
        <v>2.224446730336265</v>
      </c>
      <c r="F804" s="84" t="s">
        <v>2970</v>
      </c>
      <c r="G804" s="84" t="b">
        <v>0</v>
      </c>
      <c r="H804" s="84" t="b">
        <v>0</v>
      </c>
      <c r="I804" s="84" t="b">
        <v>0</v>
      </c>
      <c r="J804" s="84" t="b">
        <v>0</v>
      </c>
      <c r="K804" s="84" t="b">
        <v>0</v>
      </c>
      <c r="L804" s="84" t="b">
        <v>0</v>
      </c>
    </row>
    <row r="805" spans="1:12" ht="15">
      <c r="A805" s="84" t="s">
        <v>3794</v>
      </c>
      <c r="B805" s="84" t="s">
        <v>3885</v>
      </c>
      <c r="C805" s="84">
        <v>2</v>
      </c>
      <c r="D805" s="122">
        <v>0.0028700149523239325</v>
      </c>
      <c r="E805" s="122">
        <v>2.5254767260002464</v>
      </c>
      <c r="F805" s="84" t="s">
        <v>2970</v>
      </c>
      <c r="G805" s="84" t="b">
        <v>0</v>
      </c>
      <c r="H805" s="84" t="b">
        <v>0</v>
      </c>
      <c r="I805" s="84" t="b">
        <v>0</v>
      </c>
      <c r="J805" s="84" t="b">
        <v>0</v>
      </c>
      <c r="K805" s="84" t="b">
        <v>0</v>
      </c>
      <c r="L805" s="84" t="b">
        <v>0</v>
      </c>
    </row>
    <row r="806" spans="1:12" ht="15">
      <c r="A806" s="84" t="s">
        <v>3885</v>
      </c>
      <c r="B806" s="84" t="s">
        <v>3744</v>
      </c>
      <c r="C806" s="84">
        <v>2</v>
      </c>
      <c r="D806" s="122">
        <v>0.0028700149523239325</v>
      </c>
      <c r="E806" s="122">
        <v>2.400537989391946</v>
      </c>
      <c r="F806" s="84" t="s">
        <v>2970</v>
      </c>
      <c r="G806" s="84" t="b">
        <v>0</v>
      </c>
      <c r="H806" s="84" t="b">
        <v>0</v>
      </c>
      <c r="I806" s="84" t="b">
        <v>0</v>
      </c>
      <c r="J806" s="84" t="b">
        <v>0</v>
      </c>
      <c r="K806" s="84" t="b">
        <v>0</v>
      </c>
      <c r="L806" s="84" t="b">
        <v>0</v>
      </c>
    </row>
    <row r="807" spans="1:12" ht="15">
      <c r="A807" s="84" t="s">
        <v>3744</v>
      </c>
      <c r="B807" s="84" t="s">
        <v>3886</v>
      </c>
      <c r="C807" s="84">
        <v>2</v>
      </c>
      <c r="D807" s="122">
        <v>0.0028700149523239325</v>
      </c>
      <c r="E807" s="122">
        <v>2.400537989391946</v>
      </c>
      <c r="F807" s="84" t="s">
        <v>2970</v>
      </c>
      <c r="G807" s="84" t="b">
        <v>0</v>
      </c>
      <c r="H807" s="84" t="b">
        <v>0</v>
      </c>
      <c r="I807" s="84" t="b">
        <v>0</v>
      </c>
      <c r="J807" s="84" t="b">
        <v>0</v>
      </c>
      <c r="K807" s="84" t="b">
        <v>0</v>
      </c>
      <c r="L807" s="84" t="b">
        <v>0</v>
      </c>
    </row>
    <row r="808" spans="1:12" ht="15">
      <c r="A808" s="84" t="s">
        <v>3886</v>
      </c>
      <c r="B808" s="84" t="s">
        <v>3123</v>
      </c>
      <c r="C808" s="84">
        <v>2</v>
      </c>
      <c r="D808" s="122">
        <v>0.0028700149523239325</v>
      </c>
      <c r="E808" s="122">
        <v>2.224446730336265</v>
      </c>
      <c r="F808" s="84" t="s">
        <v>2970</v>
      </c>
      <c r="G808" s="84" t="b">
        <v>0</v>
      </c>
      <c r="H808" s="84" t="b">
        <v>0</v>
      </c>
      <c r="I808" s="84" t="b">
        <v>0</v>
      </c>
      <c r="J808" s="84" t="b">
        <v>0</v>
      </c>
      <c r="K808" s="84" t="b">
        <v>0</v>
      </c>
      <c r="L808" s="84" t="b">
        <v>0</v>
      </c>
    </row>
    <row r="809" spans="1:12" ht="15">
      <c r="A809" s="84" t="s">
        <v>3123</v>
      </c>
      <c r="B809" s="84" t="s">
        <v>3887</v>
      </c>
      <c r="C809" s="84">
        <v>2</v>
      </c>
      <c r="D809" s="122">
        <v>0.0028700149523239325</v>
      </c>
      <c r="E809" s="122">
        <v>2.224446730336265</v>
      </c>
      <c r="F809" s="84" t="s">
        <v>2970</v>
      </c>
      <c r="G809" s="84" t="b">
        <v>0</v>
      </c>
      <c r="H809" s="84" t="b">
        <v>0</v>
      </c>
      <c r="I809" s="84" t="b">
        <v>0</v>
      </c>
      <c r="J809" s="84" t="b">
        <v>0</v>
      </c>
      <c r="K809" s="84" t="b">
        <v>1</v>
      </c>
      <c r="L809" s="84" t="b">
        <v>0</v>
      </c>
    </row>
    <row r="810" spans="1:12" ht="15">
      <c r="A810" s="84" t="s">
        <v>3887</v>
      </c>
      <c r="B810" s="84" t="s">
        <v>3147</v>
      </c>
      <c r="C810" s="84">
        <v>2</v>
      </c>
      <c r="D810" s="122">
        <v>0.0028700149523239325</v>
      </c>
      <c r="E810" s="122">
        <v>2.224446730336265</v>
      </c>
      <c r="F810" s="84" t="s">
        <v>2970</v>
      </c>
      <c r="G810" s="84" t="b">
        <v>0</v>
      </c>
      <c r="H810" s="84" t="b">
        <v>1</v>
      </c>
      <c r="I810" s="84" t="b">
        <v>0</v>
      </c>
      <c r="J810" s="84" t="b">
        <v>0</v>
      </c>
      <c r="K810" s="84" t="b">
        <v>0</v>
      </c>
      <c r="L810" s="84" t="b">
        <v>0</v>
      </c>
    </row>
    <row r="811" spans="1:12" ht="15">
      <c r="A811" s="84" t="s">
        <v>354</v>
      </c>
      <c r="B811" s="84" t="s">
        <v>377</v>
      </c>
      <c r="C811" s="84">
        <v>2</v>
      </c>
      <c r="D811" s="122">
        <v>0.0028700149523239325</v>
      </c>
      <c r="E811" s="122">
        <v>0.8690590723496912</v>
      </c>
      <c r="F811" s="84" t="s">
        <v>2970</v>
      </c>
      <c r="G811" s="84" t="b">
        <v>0</v>
      </c>
      <c r="H811" s="84" t="b">
        <v>0</v>
      </c>
      <c r="I811" s="84" t="b">
        <v>0</v>
      </c>
      <c r="J811" s="84" t="b">
        <v>0</v>
      </c>
      <c r="K811" s="84" t="b">
        <v>0</v>
      </c>
      <c r="L811" s="84" t="b">
        <v>0</v>
      </c>
    </row>
    <row r="812" spans="1:12" ht="15">
      <c r="A812" s="84" t="s">
        <v>3620</v>
      </c>
      <c r="B812" s="84" t="s">
        <v>3877</v>
      </c>
      <c r="C812" s="84">
        <v>2</v>
      </c>
      <c r="D812" s="122">
        <v>0.0028700149523239325</v>
      </c>
      <c r="E812" s="122">
        <v>2.224446730336265</v>
      </c>
      <c r="F812" s="84" t="s">
        <v>2970</v>
      </c>
      <c r="G812" s="84" t="b">
        <v>0</v>
      </c>
      <c r="H812" s="84" t="b">
        <v>0</v>
      </c>
      <c r="I812" s="84" t="b">
        <v>0</v>
      </c>
      <c r="J812" s="84" t="b">
        <v>0</v>
      </c>
      <c r="K812" s="84" t="b">
        <v>0</v>
      </c>
      <c r="L812" s="84" t="b">
        <v>0</v>
      </c>
    </row>
    <row r="813" spans="1:12" ht="15">
      <c r="A813" s="84" t="s">
        <v>3149</v>
      </c>
      <c r="B813" s="84" t="s">
        <v>3642</v>
      </c>
      <c r="C813" s="84">
        <v>2</v>
      </c>
      <c r="D813" s="122">
        <v>0.0028700149523239325</v>
      </c>
      <c r="E813" s="122">
        <v>1.8265067216642272</v>
      </c>
      <c r="F813" s="84" t="s">
        <v>2970</v>
      </c>
      <c r="G813" s="84" t="b">
        <v>0</v>
      </c>
      <c r="H813" s="84" t="b">
        <v>0</v>
      </c>
      <c r="I813" s="84" t="b">
        <v>0</v>
      </c>
      <c r="J813" s="84" t="b">
        <v>0</v>
      </c>
      <c r="K813" s="84" t="b">
        <v>0</v>
      </c>
      <c r="L813" s="84" t="b">
        <v>0</v>
      </c>
    </row>
    <row r="814" spans="1:12" ht="15">
      <c r="A814" s="84" t="s">
        <v>3642</v>
      </c>
      <c r="B814" s="84" t="s">
        <v>3717</v>
      </c>
      <c r="C814" s="84">
        <v>2</v>
      </c>
      <c r="D814" s="122">
        <v>0.0028700149523239325</v>
      </c>
      <c r="E814" s="122">
        <v>2.30362797638389</v>
      </c>
      <c r="F814" s="84" t="s">
        <v>2970</v>
      </c>
      <c r="G814" s="84" t="b">
        <v>0</v>
      </c>
      <c r="H814" s="84" t="b">
        <v>0</v>
      </c>
      <c r="I814" s="84" t="b">
        <v>0</v>
      </c>
      <c r="J814" s="84" t="b">
        <v>0</v>
      </c>
      <c r="K814" s="84" t="b">
        <v>0</v>
      </c>
      <c r="L814" s="84" t="b">
        <v>0</v>
      </c>
    </row>
    <row r="815" spans="1:12" ht="15">
      <c r="A815" s="84" t="s">
        <v>3717</v>
      </c>
      <c r="B815" s="84" t="s">
        <v>3659</v>
      </c>
      <c r="C815" s="84">
        <v>2</v>
      </c>
      <c r="D815" s="122">
        <v>0.0028700149523239325</v>
      </c>
      <c r="E815" s="122">
        <v>2.5254767260002464</v>
      </c>
      <c r="F815" s="84" t="s">
        <v>2970</v>
      </c>
      <c r="G815" s="84" t="b">
        <v>0</v>
      </c>
      <c r="H815" s="84" t="b">
        <v>0</v>
      </c>
      <c r="I815" s="84" t="b">
        <v>0</v>
      </c>
      <c r="J815" s="84" t="b">
        <v>0</v>
      </c>
      <c r="K815" s="84" t="b">
        <v>0</v>
      </c>
      <c r="L815" s="84" t="b">
        <v>0</v>
      </c>
    </row>
    <row r="816" spans="1:12" ht="15">
      <c r="A816" s="84" t="s">
        <v>3659</v>
      </c>
      <c r="B816" s="84" t="s">
        <v>3088</v>
      </c>
      <c r="C816" s="84">
        <v>2</v>
      </c>
      <c r="D816" s="122">
        <v>0.0028700149523239325</v>
      </c>
      <c r="E816" s="122">
        <v>1.2583049975972325</v>
      </c>
      <c r="F816" s="84" t="s">
        <v>2970</v>
      </c>
      <c r="G816" s="84" t="b">
        <v>0</v>
      </c>
      <c r="H816" s="84" t="b">
        <v>0</v>
      </c>
      <c r="I816" s="84" t="b">
        <v>0</v>
      </c>
      <c r="J816" s="84" t="b">
        <v>0</v>
      </c>
      <c r="K816" s="84" t="b">
        <v>0</v>
      </c>
      <c r="L816" s="84" t="b">
        <v>0</v>
      </c>
    </row>
    <row r="817" spans="1:12" ht="15">
      <c r="A817" s="84" t="s">
        <v>3088</v>
      </c>
      <c r="B817" s="84" t="s">
        <v>3754</v>
      </c>
      <c r="C817" s="84">
        <v>2</v>
      </c>
      <c r="D817" s="122">
        <v>0.0028700149523239325</v>
      </c>
      <c r="E817" s="122">
        <v>1.4343962566529136</v>
      </c>
      <c r="F817" s="84" t="s">
        <v>2970</v>
      </c>
      <c r="G817" s="84" t="b">
        <v>0</v>
      </c>
      <c r="H817" s="84" t="b">
        <v>0</v>
      </c>
      <c r="I817" s="84" t="b">
        <v>0</v>
      </c>
      <c r="J817" s="84" t="b">
        <v>0</v>
      </c>
      <c r="K817" s="84" t="b">
        <v>0</v>
      </c>
      <c r="L817" s="84" t="b">
        <v>0</v>
      </c>
    </row>
    <row r="818" spans="1:12" ht="15">
      <c r="A818" s="84" t="s">
        <v>3754</v>
      </c>
      <c r="B818" s="84" t="s">
        <v>3718</v>
      </c>
      <c r="C818" s="84">
        <v>2</v>
      </c>
      <c r="D818" s="122">
        <v>0.0028700149523239325</v>
      </c>
      <c r="E818" s="122">
        <v>2.7015679850559273</v>
      </c>
      <c r="F818" s="84" t="s">
        <v>2970</v>
      </c>
      <c r="G818" s="84" t="b">
        <v>0</v>
      </c>
      <c r="H818" s="84" t="b">
        <v>0</v>
      </c>
      <c r="I818" s="84" t="b">
        <v>0</v>
      </c>
      <c r="J818" s="84" t="b">
        <v>0</v>
      </c>
      <c r="K818" s="84" t="b">
        <v>0</v>
      </c>
      <c r="L818" s="84" t="b">
        <v>0</v>
      </c>
    </row>
    <row r="819" spans="1:12" ht="15">
      <c r="A819" s="84" t="s">
        <v>3718</v>
      </c>
      <c r="B819" s="84" t="s">
        <v>3099</v>
      </c>
      <c r="C819" s="84">
        <v>2</v>
      </c>
      <c r="D819" s="122">
        <v>0.0028700149523239325</v>
      </c>
      <c r="E819" s="122">
        <v>1.5712342165609212</v>
      </c>
      <c r="F819" s="84" t="s">
        <v>2970</v>
      </c>
      <c r="G819" s="84" t="b">
        <v>0</v>
      </c>
      <c r="H819" s="84" t="b">
        <v>0</v>
      </c>
      <c r="I819" s="84" t="b">
        <v>0</v>
      </c>
      <c r="J819" s="84" t="b">
        <v>0</v>
      </c>
      <c r="K819" s="84" t="b">
        <v>0</v>
      </c>
      <c r="L819" s="84" t="b">
        <v>0</v>
      </c>
    </row>
    <row r="820" spans="1:12" ht="15">
      <c r="A820" s="84" t="s">
        <v>3099</v>
      </c>
      <c r="B820" s="84" t="s">
        <v>3755</v>
      </c>
      <c r="C820" s="84">
        <v>2</v>
      </c>
      <c r="D820" s="122">
        <v>0.0028700149523239325</v>
      </c>
      <c r="E820" s="122">
        <v>1.604657972047871</v>
      </c>
      <c r="F820" s="84" t="s">
        <v>2970</v>
      </c>
      <c r="G820" s="84" t="b">
        <v>0</v>
      </c>
      <c r="H820" s="84" t="b">
        <v>0</v>
      </c>
      <c r="I820" s="84" t="b">
        <v>0</v>
      </c>
      <c r="J820" s="84" t="b">
        <v>0</v>
      </c>
      <c r="K820" s="84" t="b">
        <v>0</v>
      </c>
      <c r="L820" s="84" t="b">
        <v>0</v>
      </c>
    </row>
    <row r="821" spans="1:12" ht="15">
      <c r="A821" s="84" t="s">
        <v>3755</v>
      </c>
      <c r="B821" s="84" t="s">
        <v>3102</v>
      </c>
      <c r="C821" s="84">
        <v>2</v>
      </c>
      <c r="D821" s="122">
        <v>0.0028700149523239325</v>
      </c>
      <c r="E821" s="122">
        <v>1.7015679850559273</v>
      </c>
      <c r="F821" s="84" t="s">
        <v>2970</v>
      </c>
      <c r="G821" s="84" t="b">
        <v>0</v>
      </c>
      <c r="H821" s="84" t="b">
        <v>0</v>
      </c>
      <c r="I821" s="84" t="b">
        <v>0</v>
      </c>
      <c r="J821" s="84" t="b">
        <v>0</v>
      </c>
      <c r="K821" s="84" t="b">
        <v>0</v>
      </c>
      <c r="L821" s="84" t="b">
        <v>0</v>
      </c>
    </row>
    <row r="822" spans="1:12" ht="15">
      <c r="A822" s="84" t="s">
        <v>3130</v>
      </c>
      <c r="B822" s="84" t="s">
        <v>3088</v>
      </c>
      <c r="C822" s="84">
        <v>2</v>
      </c>
      <c r="D822" s="122">
        <v>0.0028700149523239325</v>
      </c>
      <c r="E822" s="122">
        <v>0.8323362653249513</v>
      </c>
      <c r="F822" s="84" t="s">
        <v>2970</v>
      </c>
      <c r="G822" s="84" t="b">
        <v>0</v>
      </c>
      <c r="H822" s="84" t="b">
        <v>0</v>
      </c>
      <c r="I822" s="84" t="b">
        <v>0</v>
      </c>
      <c r="J822" s="84" t="b">
        <v>0</v>
      </c>
      <c r="K822" s="84" t="b">
        <v>0</v>
      </c>
      <c r="L822" s="84" t="b">
        <v>0</v>
      </c>
    </row>
    <row r="823" spans="1:12" ht="15">
      <c r="A823" s="84" t="s">
        <v>3706</v>
      </c>
      <c r="B823" s="84" t="s">
        <v>3843</v>
      </c>
      <c r="C823" s="84">
        <v>2</v>
      </c>
      <c r="D823" s="122">
        <v>0.0028700149523239325</v>
      </c>
      <c r="E823" s="122">
        <v>2.349385466944565</v>
      </c>
      <c r="F823" s="84" t="s">
        <v>2970</v>
      </c>
      <c r="G823" s="84" t="b">
        <v>0</v>
      </c>
      <c r="H823" s="84" t="b">
        <v>0</v>
      </c>
      <c r="I823" s="84" t="b">
        <v>0</v>
      </c>
      <c r="J823" s="84" t="b">
        <v>0</v>
      </c>
      <c r="K823" s="84" t="b">
        <v>1</v>
      </c>
      <c r="L823" s="84" t="b">
        <v>0</v>
      </c>
    </row>
    <row r="824" spans="1:12" ht="15">
      <c r="A824" s="84" t="s">
        <v>3664</v>
      </c>
      <c r="B824" s="84" t="s">
        <v>3116</v>
      </c>
      <c r="C824" s="84">
        <v>2</v>
      </c>
      <c r="D824" s="122">
        <v>0.0028700149523239325</v>
      </c>
      <c r="E824" s="122">
        <v>1.1022308520634383</v>
      </c>
      <c r="F824" s="84" t="s">
        <v>2970</v>
      </c>
      <c r="G824" s="84" t="b">
        <v>0</v>
      </c>
      <c r="H824" s="84" t="b">
        <v>0</v>
      </c>
      <c r="I824" s="84" t="b">
        <v>0</v>
      </c>
      <c r="J824" s="84" t="b">
        <v>0</v>
      </c>
      <c r="K824" s="84" t="b">
        <v>0</v>
      </c>
      <c r="L824" s="84" t="b">
        <v>0</v>
      </c>
    </row>
    <row r="825" spans="1:12" ht="15">
      <c r="A825" s="84" t="s">
        <v>3618</v>
      </c>
      <c r="B825" s="84" t="s">
        <v>3623</v>
      </c>
      <c r="C825" s="84">
        <v>2</v>
      </c>
      <c r="D825" s="122">
        <v>0.0028700149523239325</v>
      </c>
      <c r="E825" s="122">
        <v>1.7984779980639838</v>
      </c>
      <c r="F825" s="84" t="s">
        <v>2970</v>
      </c>
      <c r="G825" s="84" t="b">
        <v>0</v>
      </c>
      <c r="H825" s="84" t="b">
        <v>0</v>
      </c>
      <c r="I825" s="84" t="b">
        <v>0</v>
      </c>
      <c r="J825" s="84" t="b">
        <v>0</v>
      </c>
      <c r="K825" s="84" t="b">
        <v>0</v>
      </c>
      <c r="L825" s="84" t="b">
        <v>0</v>
      </c>
    </row>
    <row r="826" spans="1:12" ht="15">
      <c r="A826" s="84" t="s">
        <v>3160</v>
      </c>
      <c r="B826" s="84" t="s">
        <v>3146</v>
      </c>
      <c r="C826" s="84">
        <v>2</v>
      </c>
      <c r="D826" s="122">
        <v>0.0028700149523239325</v>
      </c>
      <c r="E826" s="122">
        <v>1.9056879677118521</v>
      </c>
      <c r="F826" s="84" t="s">
        <v>2970</v>
      </c>
      <c r="G826" s="84" t="b">
        <v>0</v>
      </c>
      <c r="H826" s="84" t="b">
        <v>0</v>
      </c>
      <c r="I826" s="84" t="b">
        <v>0</v>
      </c>
      <c r="J826" s="84" t="b">
        <v>0</v>
      </c>
      <c r="K826" s="84" t="b">
        <v>0</v>
      </c>
      <c r="L826" s="84" t="b">
        <v>0</v>
      </c>
    </row>
    <row r="827" spans="1:12" ht="15">
      <c r="A827" s="84" t="s">
        <v>3714</v>
      </c>
      <c r="B827" s="84" t="s">
        <v>3692</v>
      </c>
      <c r="C827" s="84">
        <v>2</v>
      </c>
      <c r="D827" s="122">
        <v>0.003429550260249548</v>
      </c>
      <c r="E827" s="122">
        <v>2.224446730336265</v>
      </c>
      <c r="F827" s="84" t="s">
        <v>2970</v>
      </c>
      <c r="G827" s="84" t="b">
        <v>0</v>
      </c>
      <c r="H827" s="84" t="b">
        <v>0</v>
      </c>
      <c r="I827" s="84" t="b">
        <v>0</v>
      </c>
      <c r="J827" s="84" t="b">
        <v>0</v>
      </c>
      <c r="K827" s="84" t="b">
        <v>0</v>
      </c>
      <c r="L827" s="84" t="b">
        <v>0</v>
      </c>
    </row>
    <row r="828" spans="1:12" ht="15">
      <c r="A828" s="84" t="s">
        <v>3692</v>
      </c>
      <c r="B828" s="84" t="s">
        <v>3148</v>
      </c>
      <c r="C828" s="84">
        <v>2</v>
      </c>
      <c r="D828" s="122">
        <v>0.003429550260249548</v>
      </c>
      <c r="E828" s="122">
        <v>2.0025979807199086</v>
      </c>
      <c r="F828" s="84" t="s">
        <v>2970</v>
      </c>
      <c r="G828" s="84" t="b">
        <v>0</v>
      </c>
      <c r="H828" s="84" t="b">
        <v>0</v>
      </c>
      <c r="I828" s="84" t="b">
        <v>0</v>
      </c>
      <c r="J828" s="84" t="b">
        <v>0</v>
      </c>
      <c r="K828" s="84" t="b">
        <v>0</v>
      </c>
      <c r="L828" s="84" t="b">
        <v>0</v>
      </c>
    </row>
    <row r="829" spans="1:12" ht="15">
      <c r="A829" s="84" t="s">
        <v>3929</v>
      </c>
      <c r="B829" s="84" t="s">
        <v>3930</v>
      </c>
      <c r="C829" s="84">
        <v>2</v>
      </c>
      <c r="D829" s="122">
        <v>0.0028700149523239325</v>
      </c>
      <c r="E829" s="122">
        <v>2.7015679850559273</v>
      </c>
      <c r="F829" s="84" t="s">
        <v>2970</v>
      </c>
      <c r="G829" s="84" t="b">
        <v>0</v>
      </c>
      <c r="H829" s="84" t="b">
        <v>0</v>
      </c>
      <c r="I829" s="84" t="b">
        <v>0</v>
      </c>
      <c r="J829" s="84" t="b">
        <v>0</v>
      </c>
      <c r="K829" s="84" t="b">
        <v>0</v>
      </c>
      <c r="L829" s="84" t="b">
        <v>0</v>
      </c>
    </row>
    <row r="830" spans="1:12" ht="15">
      <c r="A830" s="84" t="s">
        <v>3088</v>
      </c>
      <c r="B830" s="84" t="s">
        <v>3099</v>
      </c>
      <c r="C830" s="84">
        <v>8</v>
      </c>
      <c r="D830" s="122">
        <v>0.00911296148117332</v>
      </c>
      <c r="E830" s="122">
        <v>1.010224760642411</v>
      </c>
      <c r="F830" s="84" t="s">
        <v>2971</v>
      </c>
      <c r="G830" s="84" t="b">
        <v>0</v>
      </c>
      <c r="H830" s="84" t="b">
        <v>0</v>
      </c>
      <c r="I830" s="84" t="b">
        <v>0</v>
      </c>
      <c r="J830" s="84" t="b">
        <v>0</v>
      </c>
      <c r="K830" s="84" t="b">
        <v>0</v>
      </c>
      <c r="L830" s="84" t="b">
        <v>0</v>
      </c>
    </row>
    <row r="831" spans="1:12" ht="15">
      <c r="A831" s="84" t="s">
        <v>354</v>
      </c>
      <c r="B831" s="84" t="s">
        <v>3133</v>
      </c>
      <c r="C831" s="84">
        <v>5</v>
      </c>
      <c r="D831" s="122">
        <v>0.0077742158203965095</v>
      </c>
      <c r="E831" s="122">
        <v>1.2022439776571694</v>
      </c>
      <c r="F831" s="84" t="s">
        <v>2971</v>
      </c>
      <c r="G831" s="84" t="b">
        <v>0</v>
      </c>
      <c r="H831" s="84" t="b">
        <v>0</v>
      </c>
      <c r="I831" s="84" t="b">
        <v>0</v>
      </c>
      <c r="J831" s="84" t="b">
        <v>0</v>
      </c>
      <c r="K831" s="84" t="b">
        <v>0</v>
      </c>
      <c r="L831" s="84" t="b">
        <v>0</v>
      </c>
    </row>
    <row r="832" spans="1:12" ht="15">
      <c r="A832" s="84" t="s">
        <v>354</v>
      </c>
      <c r="B832" s="84" t="s">
        <v>3618</v>
      </c>
      <c r="C832" s="84">
        <v>4</v>
      </c>
      <c r="D832" s="122">
        <v>0.007008863597319704</v>
      </c>
      <c r="E832" s="122">
        <v>1.2022439776571694</v>
      </c>
      <c r="F832" s="84" t="s">
        <v>2971</v>
      </c>
      <c r="G832" s="84" t="b">
        <v>0</v>
      </c>
      <c r="H832" s="84" t="b">
        <v>0</v>
      </c>
      <c r="I832" s="84" t="b">
        <v>0</v>
      </c>
      <c r="J832" s="84" t="b">
        <v>0</v>
      </c>
      <c r="K832" s="84" t="b">
        <v>0</v>
      </c>
      <c r="L832" s="84" t="b">
        <v>0</v>
      </c>
    </row>
    <row r="833" spans="1:12" ht="15">
      <c r="A833" s="84" t="s">
        <v>3102</v>
      </c>
      <c r="B833" s="84" t="s">
        <v>3122</v>
      </c>
      <c r="C833" s="84">
        <v>4</v>
      </c>
      <c r="D833" s="122">
        <v>0.007008863597319704</v>
      </c>
      <c r="E833" s="122">
        <v>1.9656719712201067</v>
      </c>
      <c r="F833" s="84" t="s">
        <v>2971</v>
      </c>
      <c r="G833" s="84" t="b">
        <v>0</v>
      </c>
      <c r="H833" s="84" t="b">
        <v>0</v>
      </c>
      <c r="I833" s="84" t="b">
        <v>0</v>
      </c>
      <c r="J833" s="84" t="b">
        <v>0</v>
      </c>
      <c r="K833" s="84" t="b">
        <v>0</v>
      </c>
      <c r="L833" s="84" t="b">
        <v>0</v>
      </c>
    </row>
    <row r="834" spans="1:12" ht="15">
      <c r="A834" s="84" t="s">
        <v>354</v>
      </c>
      <c r="B834" s="84" t="s">
        <v>3130</v>
      </c>
      <c r="C834" s="84">
        <v>3</v>
      </c>
      <c r="D834" s="122">
        <v>0.00602002083408937</v>
      </c>
      <c r="E834" s="122">
        <v>1.2022439776571694</v>
      </c>
      <c r="F834" s="84" t="s">
        <v>2971</v>
      </c>
      <c r="G834" s="84" t="b">
        <v>0</v>
      </c>
      <c r="H834" s="84" t="b">
        <v>0</v>
      </c>
      <c r="I834" s="84" t="b">
        <v>0</v>
      </c>
      <c r="J834" s="84" t="b">
        <v>0</v>
      </c>
      <c r="K834" s="84" t="b">
        <v>0</v>
      </c>
      <c r="L834" s="84" t="b">
        <v>0</v>
      </c>
    </row>
    <row r="835" spans="1:12" ht="15">
      <c r="A835" s="84" t="s">
        <v>338</v>
      </c>
      <c r="B835" s="84" t="s">
        <v>354</v>
      </c>
      <c r="C835" s="84">
        <v>3</v>
      </c>
      <c r="D835" s="122">
        <v>0.00602002083408937</v>
      </c>
      <c r="E835" s="122">
        <v>1.761551988564182</v>
      </c>
      <c r="F835" s="84" t="s">
        <v>2971</v>
      </c>
      <c r="G835" s="84" t="b">
        <v>0</v>
      </c>
      <c r="H835" s="84" t="b">
        <v>0</v>
      </c>
      <c r="I835" s="84" t="b">
        <v>0</v>
      </c>
      <c r="J835" s="84" t="b">
        <v>0</v>
      </c>
      <c r="K835" s="84" t="b">
        <v>0</v>
      </c>
      <c r="L835" s="84" t="b">
        <v>0</v>
      </c>
    </row>
    <row r="836" spans="1:12" ht="15">
      <c r="A836" s="84" t="s">
        <v>354</v>
      </c>
      <c r="B836" s="84" t="s">
        <v>3649</v>
      </c>
      <c r="C836" s="84">
        <v>2</v>
      </c>
      <c r="D836" s="122">
        <v>0.004730623227026373</v>
      </c>
      <c r="E836" s="122">
        <v>1.2022439776571694</v>
      </c>
      <c r="F836" s="84" t="s">
        <v>2971</v>
      </c>
      <c r="G836" s="84" t="b">
        <v>0</v>
      </c>
      <c r="H836" s="84" t="b">
        <v>0</v>
      </c>
      <c r="I836" s="84" t="b">
        <v>0</v>
      </c>
      <c r="J836" s="84" t="b">
        <v>0</v>
      </c>
      <c r="K836" s="84" t="b">
        <v>0</v>
      </c>
      <c r="L836" s="84" t="b">
        <v>0</v>
      </c>
    </row>
    <row r="837" spans="1:12" ht="15">
      <c r="A837" s="84" t="s">
        <v>3133</v>
      </c>
      <c r="B837" s="84" t="s">
        <v>3088</v>
      </c>
      <c r="C837" s="84">
        <v>2</v>
      </c>
      <c r="D837" s="122">
        <v>0.004730623227026373</v>
      </c>
      <c r="E837" s="122">
        <v>0.9879483659312589</v>
      </c>
      <c r="F837" s="84" t="s">
        <v>2971</v>
      </c>
      <c r="G837" s="84" t="b">
        <v>0</v>
      </c>
      <c r="H837" s="84" t="b">
        <v>0</v>
      </c>
      <c r="I837" s="84" t="b">
        <v>0</v>
      </c>
      <c r="J837" s="84" t="b">
        <v>0</v>
      </c>
      <c r="K837" s="84" t="b">
        <v>0</v>
      </c>
      <c r="L837" s="84" t="b">
        <v>0</v>
      </c>
    </row>
    <row r="838" spans="1:12" ht="15">
      <c r="A838" s="84" t="s">
        <v>3099</v>
      </c>
      <c r="B838" s="84" t="s">
        <v>3817</v>
      </c>
      <c r="C838" s="84">
        <v>2</v>
      </c>
      <c r="D838" s="122">
        <v>0.004730623227026373</v>
      </c>
      <c r="E838" s="122">
        <v>1.4093694704528195</v>
      </c>
      <c r="F838" s="84" t="s">
        <v>2971</v>
      </c>
      <c r="G838" s="84" t="b">
        <v>0</v>
      </c>
      <c r="H838" s="84" t="b">
        <v>0</v>
      </c>
      <c r="I838" s="84" t="b">
        <v>0</v>
      </c>
      <c r="J838" s="84" t="b">
        <v>0</v>
      </c>
      <c r="K838" s="84" t="b">
        <v>0</v>
      </c>
      <c r="L838" s="84" t="b">
        <v>0</v>
      </c>
    </row>
    <row r="839" spans="1:12" ht="15">
      <c r="A839" s="84" t="s">
        <v>3817</v>
      </c>
      <c r="B839" s="84" t="s">
        <v>3135</v>
      </c>
      <c r="C839" s="84">
        <v>2</v>
      </c>
      <c r="D839" s="122">
        <v>0.004730623227026373</v>
      </c>
      <c r="E839" s="122">
        <v>2.062581984228163</v>
      </c>
      <c r="F839" s="84" t="s">
        <v>2971</v>
      </c>
      <c r="G839" s="84" t="b">
        <v>0</v>
      </c>
      <c r="H839" s="84" t="b">
        <v>0</v>
      </c>
      <c r="I839" s="84" t="b">
        <v>0</v>
      </c>
      <c r="J839" s="84" t="b">
        <v>0</v>
      </c>
      <c r="K839" s="84" t="b">
        <v>0</v>
      </c>
      <c r="L839" s="84" t="b">
        <v>0</v>
      </c>
    </row>
    <row r="840" spans="1:12" ht="15">
      <c r="A840" s="84" t="s">
        <v>3135</v>
      </c>
      <c r="B840" s="84" t="s">
        <v>3152</v>
      </c>
      <c r="C840" s="84">
        <v>2</v>
      </c>
      <c r="D840" s="122">
        <v>0.004730623227026373</v>
      </c>
      <c r="E840" s="122">
        <v>2.062581984228163</v>
      </c>
      <c r="F840" s="84" t="s">
        <v>2971</v>
      </c>
      <c r="G840" s="84" t="b">
        <v>0</v>
      </c>
      <c r="H840" s="84" t="b">
        <v>0</v>
      </c>
      <c r="I840" s="84" t="b">
        <v>0</v>
      </c>
      <c r="J840" s="84" t="b">
        <v>0</v>
      </c>
      <c r="K840" s="84" t="b">
        <v>0</v>
      </c>
      <c r="L840" s="84" t="b">
        <v>0</v>
      </c>
    </row>
    <row r="841" spans="1:12" ht="15">
      <c r="A841" s="84" t="s">
        <v>3152</v>
      </c>
      <c r="B841" s="84" t="s">
        <v>3098</v>
      </c>
      <c r="C841" s="84">
        <v>2</v>
      </c>
      <c r="D841" s="122">
        <v>0.004730623227026373</v>
      </c>
      <c r="E841" s="122">
        <v>1.9656719712201067</v>
      </c>
      <c r="F841" s="84" t="s">
        <v>2971</v>
      </c>
      <c r="G841" s="84" t="b">
        <v>0</v>
      </c>
      <c r="H841" s="84" t="b">
        <v>0</v>
      </c>
      <c r="I841" s="84" t="b">
        <v>0</v>
      </c>
      <c r="J841" s="84" t="b">
        <v>0</v>
      </c>
      <c r="K841" s="84" t="b">
        <v>0</v>
      </c>
      <c r="L841" s="84" t="b">
        <v>0</v>
      </c>
    </row>
    <row r="842" spans="1:12" ht="15">
      <c r="A842" s="84" t="s">
        <v>3098</v>
      </c>
      <c r="B842" s="84" t="s">
        <v>3818</v>
      </c>
      <c r="C842" s="84">
        <v>2</v>
      </c>
      <c r="D842" s="122">
        <v>0.004730623227026373</v>
      </c>
      <c r="E842" s="122">
        <v>1.9656719712201067</v>
      </c>
      <c r="F842" s="84" t="s">
        <v>2971</v>
      </c>
      <c r="G842" s="84" t="b">
        <v>0</v>
      </c>
      <c r="H842" s="84" t="b">
        <v>0</v>
      </c>
      <c r="I842" s="84" t="b">
        <v>0</v>
      </c>
      <c r="J842" s="84" t="b">
        <v>0</v>
      </c>
      <c r="K842" s="84" t="b">
        <v>0</v>
      </c>
      <c r="L842" s="84" t="b">
        <v>0</v>
      </c>
    </row>
    <row r="843" spans="1:12" ht="15">
      <c r="A843" s="84" t="s">
        <v>3818</v>
      </c>
      <c r="B843" s="84" t="s">
        <v>3648</v>
      </c>
      <c r="C843" s="84">
        <v>2</v>
      </c>
      <c r="D843" s="122">
        <v>0.004730623227026373</v>
      </c>
      <c r="E843" s="122">
        <v>2.3636119798921444</v>
      </c>
      <c r="F843" s="84" t="s">
        <v>2971</v>
      </c>
      <c r="G843" s="84" t="b">
        <v>0</v>
      </c>
      <c r="H843" s="84" t="b">
        <v>0</v>
      </c>
      <c r="I843" s="84" t="b">
        <v>0</v>
      </c>
      <c r="J843" s="84" t="b">
        <v>0</v>
      </c>
      <c r="K843" s="84" t="b">
        <v>0</v>
      </c>
      <c r="L843" s="84" t="b">
        <v>0</v>
      </c>
    </row>
    <row r="844" spans="1:12" ht="15">
      <c r="A844" s="84" t="s">
        <v>354</v>
      </c>
      <c r="B844" s="84" t="s">
        <v>3149</v>
      </c>
      <c r="C844" s="84">
        <v>2</v>
      </c>
      <c r="D844" s="122">
        <v>0.004730623227026373</v>
      </c>
      <c r="E844" s="122">
        <v>1.2022439776571694</v>
      </c>
      <c r="F844" s="84" t="s">
        <v>2971</v>
      </c>
      <c r="G844" s="84" t="b">
        <v>0</v>
      </c>
      <c r="H844" s="84" t="b">
        <v>0</v>
      </c>
      <c r="I844" s="84" t="b">
        <v>0</v>
      </c>
      <c r="J844" s="84" t="b">
        <v>0</v>
      </c>
      <c r="K844" s="84" t="b">
        <v>0</v>
      </c>
      <c r="L844" s="84" t="b">
        <v>0</v>
      </c>
    </row>
    <row r="845" spans="1:12" ht="15">
      <c r="A845" s="84" t="s">
        <v>3130</v>
      </c>
      <c r="B845" s="84" t="s">
        <v>3758</v>
      </c>
      <c r="C845" s="84">
        <v>2</v>
      </c>
      <c r="D845" s="122">
        <v>0.004730623227026373</v>
      </c>
      <c r="E845" s="122">
        <v>2.187520720836463</v>
      </c>
      <c r="F845" s="84" t="s">
        <v>2971</v>
      </c>
      <c r="G845" s="84" t="b">
        <v>0</v>
      </c>
      <c r="H845" s="84" t="b">
        <v>0</v>
      </c>
      <c r="I845" s="84" t="b">
        <v>0</v>
      </c>
      <c r="J845" s="84" t="b">
        <v>0</v>
      </c>
      <c r="K845" s="84" t="b">
        <v>0</v>
      </c>
      <c r="L845" s="84" t="b">
        <v>0</v>
      </c>
    </row>
    <row r="846" spans="1:12" ht="15">
      <c r="A846" s="84" t="s">
        <v>3758</v>
      </c>
      <c r="B846" s="84" t="s">
        <v>3628</v>
      </c>
      <c r="C846" s="84">
        <v>2</v>
      </c>
      <c r="D846" s="122">
        <v>0.004730623227026373</v>
      </c>
      <c r="E846" s="122">
        <v>2.062581984228163</v>
      </c>
      <c r="F846" s="84" t="s">
        <v>2971</v>
      </c>
      <c r="G846" s="84" t="b">
        <v>0</v>
      </c>
      <c r="H846" s="84" t="b">
        <v>0</v>
      </c>
      <c r="I846" s="84" t="b">
        <v>0</v>
      </c>
      <c r="J846" s="84" t="b">
        <v>0</v>
      </c>
      <c r="K846" s="84" t="b">
        <v>0</v>
      </c>
      <c r="L846" s="84" t="b">
        <v>0</v>
      </c>
    </row>
    <row r="847" spans="1:12" ht="15">
      <c r="A847" s="84" t="s">
        <v>3628</v>
      </c>
      <c r="B847" s="84" t="s">
        <v>3645</v>
      </c>
      <c r="C847" s="84">
        <v>2</v>
      </c>
      <c r="D847" s="122">
        <v>0.004730623227026373</v>
      </c>
      <c r="E847" s="122">
        <v>1.8864907251724818</v>
      </c>
      <c r="F847" s="84" t="s">
        <v>2971</v>
      </c>
      <c r="G847" s="84" t="b">
        <v>0</v>
      </c>
      <c r="H847" s="84" t="b">
        <v>0</v>
      </c>
      <c r="I847" s="84" t="b">
        <v>0</v>
      </c>
      <c r="J847" s="84" t="b">
        <v>0</v>
      </c>
      <c r="K847" s="84" t="b">
        <v>0</v>
      </c>
      <c r="L847" s="84" t="b">
        <v>0</v>
      </c>
    </row>
    <row r="848" spans="1:12" ht="15">
      <c r="A848" s="84" t="s">
        <v>3645</v>
      </c>
      <c r="B848" s="84" t="s">
        <v>3672</v>
      </c>
      <c r="C848" s="84">
        <v>2</v>
      </c>
      <c r="D848" s="122">
        <v>0.004730623227026373</v>
      </c>
      <c r="E848" s="122">
        <v>2.187520720836463</v>
      </c>
      <c r="F848" s="84" t="s">
        <v>2971</v>
      </c>
      <c r="G848" s="84" t="b">
        <v>0</v>
      </c>
      <c r="H848" s="84" t="b">
        <v>0</v>
      </c>
      <c r="I848" s="84" t="b">
        <v>0</v>
      </c>
      <c r="J848" s="84" t="b">
        <v>0</v>
      </c>
      <c r="K848" s="84" t="b">
        <v>0</v>
      </c>
      <c r="L848" s="84" t="b">
        <v>0</v>
      </c>
    </row>
    <row r="849" spans="1:12" ht="15">
      <c r="A849" s="84" t="s">
        <v>3672</v>
      </c>
      <c r="B849" s="84" t="s">
        <v>3722</v>
      </c>
      <c r="C849" s="84">
        <v>2</v>
      </c>
      <c r="D849" s="122">
        <v>0.004730623227026373</v>
      </c>
      <c r="E849" s="122">
        <v>2.187520720836463</v>
      </c>
      <c r="F849" s="84" t="s">
        <v>2971</v>
      </c>
      <c r="G849" s="84" t="b">
        <v>0</v>
      </c>
      <c r="H849" s="84" t="b">
        <v>0</v>
      </c>
      <c r="I849" s="84" t="b">
        <v>0</v>
      </c>
      <c r="J849" s="84" t="b">
        <v>0</v>
      </c>
      <c r="K849" s="84" t="b">
        <v>0</v>
      </c>
      <c r="L849" s="84" t="b">
        <v>0</v>
      </c>
    </row>
    <row r="850" spans="1:12" ht="15">
      <c r="A850" s="84" t="s">
        <v>3722</v>
      </c>
      <c r="B850" s="84" t="s">
        <v>3759</v>
      </c>
      <c r="C850" s="84">
        <v>2</v>
      </c>
      <c r="D850" s="122">
        <v>0.004730623227026373</v>
      </c>
      <c r="E850" s="122">
        <v>2.187520720836463</v>
      </c>
      <c r="F850" s="84" t="s">
        <v>2971</v>
      </c>
      <c r="G850" s="84" t="b">
        <v>0</v>
      </c>
      <c r="H850" s="84" t="b">
        <v>0</v>
      </c>
      <c r="I850" s="84" t="b">
        <v>0</v>
      </c>
      <c r="J850" s="84" t="b">
        <v>0</v>
      </c>
      <c r="K850" s="84" t="b">
        <v>0</v>
      </c>
      <c r="L850" s="84" t="b">
        <v>0</v>
      </c>
    </row>
    <row r="851" spans="1:12" ht="15">
      <c r="A851" s="84" t="s">
        <v>3759</v>
      </c>
      <c r="B851" s="84" t="s">
        <v>3680</v>
      </c>
      <c r="C851" s="84">
        <v>2</v>
      </c>
      <c r="D851" s="122">
        <v>0.004730623227026373</v>
      </c>
      <c r="E851" s="122">
        <v>2.187520720836463</v>
      </c>
      <c r="F851" s="84" t="s">
        <v>2971</v>
      </c>
      <c r="G851" s="84" t="b">
        <v>0</v>
      </c>
      <c r="H851" s="84" t="b">
        <v>0</v>
      </c>
      <c r="I851" s="84" t="b">
        <v>0</v>
      </c>
      <c r="J851" s="84" t="b">
        <v>0</v>
      </c>
      <c r="K851" s="84" t="b">
        <v>0</v>
      </c>
      <c r="L851" s="84" t="b">
        <v>0</v>
      </c>
    </row>
    <row r="852" spans="1:12" ht="15">
      <c r="A852" s="84" t="s">
        <v>3680</v>
      </c>
      <c r="B852" s="84" t="s">
        <v>3125</v>
      </c>
      <c r="C852" s="84">
        <v>2</v>
      </c>
      <c r="D852" s="122">
        <v>0.004730623227026373</v>
      </c>
      <c r="E852" s="122">
        <v>2.187520720836463</v>
      </c>
      <c r="F852" s="84" t="s">
        <v>2971</v>
      </c>
      <c r="G852" s="84" t="b">
        <v>0</v>
      </c>
      <c r="H852" s="84" t="b">
        <v>0</v>
      </c>
      <c r="I852" s="84" t="b">
        <v>0</v>
      </c>
      <c r="J852" s="84" t="b">
        <v>0</v>
      </c>
      <c r="K852" s="84" t="b">
        <v>0</v>
      </c>
      <c r="L852" s="84" t="b">
        <v>0</v>
      </c>
    </row>
    <row r="853" spans="1:12" ht="15">
      <c r="A853" s="84" t="s">
        <v>3125</v>
      </c>
      <c r="B853" s="84" t="s">
        <v>3723</v>
      </c>
      <c r="C853" s="84">
        <v>2</v>
      </c>
      <c r="D853" s="122">
        <v>0.004730623227026373</v>
      </c>
      <c r="E853" s="122">
        <v>2.3636119798921444</v>
      </c>
      <c r="F853" s="84" t="s">
        <v>2971</v>
      </c>
      <c r="G853" s="84" t="b">
        <v>0</v>
      </c>
      <c r="H853" s="84" t="b">
        <v>0</v>
      </c>
      <c r="I853" s="84" t="b">
        <v>0</v>
      </c>
      <c r="J853" s="84" t="b">
        <v>0</v>
      </c>
      <c r="K853" s="84" t="b">
        <v>0</v>
      </c>
      <c r="L853" s="84" t="b">
        <v>0</v>
      </c>
    </row>
    <row r="854" spans="1:12" ht="15">
      <c r="A854" s="84" t="s">
        <v>3723</v>
      </c>
      <c r="B854" s="84" t="s">
        <v>3088</v>
      </c>
      <c r="C854" s="84">
        <v>2</v>
      </c>
      <c r="D854" s="122">
        <v>0.004730623227026373</v>
      </c>
      <c r="E854" s="122">
        <v>1.3858883746032966</v>
      </c>
      <c r="F854" s="84" t="s">
        <v>2971</v>
      </c>
      <c r="G854" s="84" t="b">
        <v>0</v>
      </c>
      <c r="H854" s="84" t="b">
        <v>0</v>
      </c>
      <c r="I854" s="84" t="b">
        <v>0</v>
      </c>
      <c r="J854" s="84" t="b">
        <v>0</v>
      </c>
      <c r="K854" s="84" t="b">
        <v>0</v>
      </c>
      <c r="L854" s="84" t="b">
        <v>0</v>
      </c>
    </row>
    <row r="855" spans="1:12" ht="15">
      <c r="A855" s="84" t="s">
        <v>354</v>
      </c>
      <c r="B855" s="84" t="s">
        <v>3620</v>
      </c>
      <c r="C855" s="84">
        <v>2</v>
      </c>
      <c r="D855" s="122">
        <v>0.004730623227026373</v>
      </c>
      <c r="E855" s="122">
        <v>1.2022439776571694</v>
      </c>
      <c r="F855" s="84" t="s">
        <v>2971</v>
      </c>
      <c r="G855" s="84" t="b">
        <v>0</v>
      </c>
      <c r="H855" s="84" t="b">
        <v>0</v>
      </c>
      <c r="I855" s="84" t="b">
        <v>0</v>
      </c>
      <c r="J855" s="84" t="b">
        <v>0</v>
      </c>
      <c r="K855" s="84" t="b">
        <v>0</v>
      </c>
      <c r="L855" s="84" t="b">
        <v>0</v>
      </c>
    </row>
    <row r="856" spans="1:12" ht="15">
      <c r="A856" s="84" t="s">
        <v>3618</v>
      </c>
      <c r="B856" s="84" t="s">
        <v>3678</v>
      </c>
      <c r="C856" s="84">
        <v>2</v>
      </c>
      <c r="D856" s="122">
        <v>0.004730623227026373</v>
      </c>
      <c r="E856" s="122">
        <v>1.761551988564182</v>
      </c>
      <c r="F856" s="84" t="s">
        <v>2971</v>
      </c>
      <c r="G856" s="84" t="b">
        <v>0</v>
      </c>
      <c r="H856" s="84" t="b">
        <v>0</v>
      </c>
      <c r="I856" s="84" t="b">
        <v>0</v>
      </c>
      <c r="J856" s="84" t="b">
        <v>0</v>
      </c>
      <c r="K856" s="84" t="b">
        <v>0</v>
      </c>
      <c r="L856" s="84" t="b">
        <v>0</v>
      </c>
    </row>
    <row r="857" spans="1:12" ht="15">
      <c r="A857" s="84" t="s">
        <v>3678</v>
      </c>
      <c r="B857" s="84" t="s">
        <v>3812</v>
      </c>
      <c r="C857" s="84">
        <v>2</v>
      </c>
      <c r="D857" s="122">
        <v>0.004730623227026373</v>
      </c>
      <c r="E857" s="122">
        <v>2.062581984228163</v>
      </c>
      <c r="F857" s="84" t="s">
        <v>2971</v>
      </c>
      <c r="G857" s="84" t="b">
        <v>0</v>
      </c>
      <c r="H857" s="84" t="b">
        <v>0</v>
      </c>
      <c r="I857" s="84" t="b">
        <v>0</v>
      </c>
      <c r="J857" s="84" t="b">
        <v>0</v>
      </c>
      <c r="K857" s="84" t="b">
        <v>0</v>
      </c>
      <c r="L857" s="84" t="b">
        <v>0</v>
      </c>
    </row>
    <row r="858" spans="1:12" ht="15">
      <c r="A858" s="84" t="s">
        <v>3812</v>
      </c>
      <c r="B858" s="84" t="s">
        <v>3088</v>
      </c>
      <c r="C858" s="84">
        <v>2</v>
      </c>
      <c r="D858" s="122">
        <v>0.004730623227026373</v>
      </c>
      <c r="E858" s="122">
        <v>1.3858883746032966</v>
      </c>
      <c r="F858" s="84" t="s">
        <v>2971</v>
      </c>
      <c r="G858" s="84" t="b">
        <v>0</v>
      </c>
      <c r="H858" s="84" t="b">
        <v>0</v>
      </c>
      <c r="I858" s="84" t="b">
        <v>0</v>
      </c>
      <c r="J858" s="84" t="b">
        <v>0</v>
      </c>
      <c r="K858" s="84" t="b">
        <v>0</v>
      </c>
      <c r="L858" s="84" t="b">
        <v>0</v>
      </c>
    </row>
    <row r="859" spans="1:12" ht="15">
      <c r="A859" s="84" t="s">
        <v>3099</v>
      </c>
      <c r="B859" s="84" t="s">
        <v>3768</v>
      </c>
      <c r="C859" s="84">
        <v>2</v>
      </c>
      <c r="D859" s="122">
        <v>0.004730623227026373</v>
      </c>
      <c r="E859" s="122">
        <v>1.4093694704528195</v>
      </c>
      <c r="F859" s="84" t="s">
        <v>2971</v>
      </c>
      <c r="G859" s="84" t="b">
        <v>0</v>
      </c>
      <c r="H859" s="84" t="b">
        <v>0</v>
      </c>
      <c r="I859" s="84" t="b">
        <v>0</v>
      </c>
      <c r="J859" s="84" t="b">
        <v>0</v>
      </c>
      <c r="K859" s="84" t="b">
        <v>0</v>
      </c>
      <c r="L859" s="84" t="b">
        <v>0</v>
      </c>
    </row>
    <row r="860" spans="1:12" ht="15">
      <c r="A860" s="84" t="s">
        <v>3768</v>
      </c>
      <c r="B860" s="84" t="s">
        <v>3959</v>
      </c>
      <c r="C860" s="84">
        <v>2</v>
      </c>
      <c r="D860" s="122">
        <v>0.004730623227026373</v>
      </c>
      <c r="E860" s="122">
        <v>2.3636119798921444</v>
      </c>
      <c r="F860" s="84" t="s">
        <v>2971</v>
      </c>
      <c r="G860" s="84" t="b">
        <v>0</v>
      </c>
      <c r="H860" s="84" t="b">
        <v>0</v>
      </c>
      <c r="I860" s="84" t="b">
        <v>0</v>
      </c>
      <c r="J860" s="84" t="b">
        <v>0</v>
      </c>
      <c r="K860" s="84" t="b">
        <v>0</v>
      </c>
      <c r="L860" s="84" t="b">
        <v>0</v>
      </c>
    </row>
    <row r="861" spans="1:12" ht="15">
      <c r="A861" s="84" t="s">
        <v>3959</v>
      </c>
      <c r="B861" s="84" t="s">
        <v>3769</v>
      </c>
      <c r="C861" s="84">
        <v>2</v>
      </c>
      <c r="D861" s="122">
        <v>0.004730623227026373</v>
      </c>
      <c r="E861" s="122">
        <v>2.3636119798921444</v>
      </c>
      <c r="F861" s="84" t="s">
        <v>2971</v>
      </c>
      <c r="G861" s="84" t="b">
        <v>0</v>
      </c>
      <c r="H861" s="84" t="b">
        <v>0</v>
      </c>
      <c r="I861" s="84" t="b">
        <v>0</v>
      </c>
      <c r="J861" s="84" t="b">
        <v>0</v>
      </c>
      <c r="K861" s="84" t="b">
        <v>0</v>
      </c>
      <c r="L861" s="84" t="b">
        <v>0</v>
      </c>
    </row>
    <row r="862" spans="1:12" ht="15">
      <c r="A862" s="84" t="s">
        <v>3769</v>
      </c>
      <c r="B862" s="84" t="s">
        <v>3726</v>
      </c>
      <c r="C862" s="84">
        <v>2</v>
      </c>
      <c r="D862" s="122">
        <v>0.004730623227026373</v>
      </c>
      <c r="E862" s="122">
        <v>2.062581984228163</v>
      </c>
      <c r="F862" s="84" t="s">
        <v>2971</v>
      </c>
      <c r="G862" s="84" t="b">
        <v>0</v>
      </c>
      <c r="H862" s="84" t="b">
        <v>0</v>
      </c>
      <c r="I862" s="84" t="b">
        <v>0</v>
      </c>
      <c r="J862" s="84" t="b">
        <v>0</v>
      </c>
      <c r="K862" s="84" t="b">
        <v>0</v>
      </c>
      <c r="L862" s="84" t="b">
        <v>0</v>
      </c>
    </row>
    <row r="863" spans="1:12" ht="15">
      <c r="A863" s="84" t="s">
        <v>3726</v>
      </c>
      <c r="B863" s="84" t="s">
        <v>3960</v>
      </c>
      <c r="C863" s="84">
        <v>2</v>
      </c>
      <c r="D863" s="122">
        <v>0.004730623227026373</v>
      </c>
      <c r="E863" s="122">
        <v>2.062581984228163</v>
      </c>
      <c r="F863" s="84" t="s">
        <v>2971</v>
      </c>
      <c r="G863" s="84" t="b">
        <v>0</v>
      </c>
      <c r="H863" s="84" t="b">
        <v>0</v>
      </c>
      <c r="I863" s="84" t="b">
        <v>0</v>
      </c>
      <c r="J863" s="84" t="b">
        <v>0</v>
      </c>
      <c r="K863" s="84" t="b">
        <v>0</v>
      </c>
      <c r="L863" s="84" t="b">
        <v>0</v>
      </c>
    </row>
    <row r="864" spans="1:12" ht="15">
      <c r="A864" s="84" t="s">
        <v>3960</v>
      </c>
      <c r="B864" s="84" t="s">
        <v>3615</v>
      </c>
      <c r="C864" s="84">
        <v>2</v>
      </c>
      <c r="D864" s="122">
        <v>0.004730623227026373</v>
      </c>
      <c r="E864" s="122">
        <v>2.187520720836463</v>
      </c>
      <c r="F864" s="84" t="s">
        <v>2971</v>
      </c>
      <c r="G864" s="84" t="b">
        <v>0</v>
      </c>
      <c r="H864" s="84" t="b">
        <v>0</v>
      </c>
      <c r="I864" s="84" t="b">
        <v>0</v>
      </c>
      <c r="J864" s="84" t="b">
        <v>0</v>
      </c>
      <c r="K864" s="84" t="b">
        <v>0</v>
      </c>
      <c r="L864" s="84" t="b">
        <v>0</v>
      </c>
    </row>
    <row r="865" spans="1:12" ht="15">
      <c r="A865" s="84" t="s">
        <v>3615</v>
      </c>
      <c r="B865" s="84" t="s">
        <v>3961</v>
      </c>
      <c r="C865" s="84">
        <v>2</v>
      </c>
      <c r="D865" s="122">
        <v>0.004730623227026373</v>
      </c>
      <c r="E865" s="122">
        <v>2.187520720836463</v>
      </c>
      <c r="F865" s="84" t="s">
        <v>2971</v>
      </c>
      <c r="G865" s="84" t="b">
        <v>0</v>
      </c>
      <c r="H865" s="84" t="b">
        <v>0</v>
      </c>
      <c r="I865" s="84" t="b">
        <v>0</v>
      </c>
      <c r="J865" s="84" t="b">
        <v>0</v>
      </c>
      <c r="K865" s="84" t="b">
        <v>0</v>
      </c>
      <c r="L865" s="84" t="b">
        <v>0</v>
      </c>
    </row>
    <row r="866" spans="1:12" ht="15">
      <c r="A866" s="84" t="s">
        <v>3133</v>
      </c>
      <c r="B866" s="84" t="s">
        <v>3135</v>
      </c>
      <c r="C866" s="84">
        <v>2</v>
      </c>
      <c r="D866" s="122">
        <v>0.004730623227026373</v>
      </c>
      <c r="E866" s="122">
        <v>1.6646419755561255</v>
      </c>
      <c r="F866" s="84" t="s">
        <v>2971</v>
      </c>
      <c r="G866" s="84" t="b">
        <v>0</v>
      </c>
      <c r="H866" s="84" t="b">
        <v>0</v>
      </c>
      <c r="I866" s="84" t="b">
        <v>0</v>
      </c>
      <c r="J866" s="84" t="b">
        <v>0</v>
      </c>
      <c r="K866" s="84" t="b">
        <v>0</v>
      </c>
      <c r="L866" s="84" t="b">
        <v>0</v>
      </c>
    </row>
    <row r="867" spans="1:12" ht="15">
      <c r="A867" s="84" t="s">
        <v>3135</v>
      </c>
      <c r="B867" s="84" t="s">
        <v>3695</v>
      </c>
      <c r="C867" s="84">
        <v>2</v>
      </c>
      <c r="D867" s="122">
        <v>0.004730623227026373</v>
      </c>
      <c r="E867" s="122">
        <v>2.062581984228163</v>
      </c>
      <c r="F867" s="84" t="s">
        <v>2971</v>
      </c>
      <c r="G867" s="84" t="b">
        <v>0</v>
      </c>
      <c r="H867" s="84" t="b">
        <v>0</v>
      </c>
      <c r="I867" s="84" t="b">
        <v>0</v>
      </c>
      <c r="J867" s="84" t="b">
        <v>0</v>
      </c>
      <c r="K867" s="84" t="b">
        <v>0</v>
      </c>
      <c r="L867" s="84" t="b">
        <v>0</v>
      </c>
    </row>
    <row r="868" spans="1:12" ht="15">
      <c r="A868" s="84" t="s">
        <v>3695</v>
      </c>
      <c r="B868" s="84" t="s">
        <v>3756</v>
      </c>
      <c r="C868" s="84">
        <v>2</v>
      </c>
      <c r="D868" s="122">
        <v>0.004730623227026373</v>
      </c>
      <c r="E868" s="122">
        <v>2.3636119798921444</v>
      </c>
      <c r="F868" s="84" t="s">
        <v>2971</v>
      </c>
      <c r="G868" s="84" t="b">
        <v>0</v>
      </c>
      <c r="H868" s="84" t="b">
        <v>0</v>
      </c>
      <c r="I868" s="84" t="b">
        <v>0</v>
      </c>
      <c r="J868" s="84" t="b">
        <v>0</v>
      </c>
      <c r="K868" s="84" t="b">
        <v>0</v>
      </c>
      <c r="L868" s="84" t="b">
        <v>0</v>
      </c>
    </row>
    <row r="869" spans="1:12" ht="15">
      <c r="A869" s="84" t="s">
        <v>3756</v>
      </c>
      <c r="B869" s="84" t="s">
        <v>3088</v>
      </c>
      <c r="C869" s="84">
        <v>2</v>
      </c>
      <c r="D869" s="122">
        <v>0.004730623227026373</v>
      </c>
      <c r="E869" s="122">
        <v>1.3858883746032966</v>
      </c>
      <c r="F869" s="84" t="s">
        <v>2971</v>
      </c>
      <c r="G869" s="84" t="b">
        <v>0</v>
      </c>
      <c r="H869" s="84" t="b">
        <v>0</v>
      </c>
      <c r="I869" s="84" t="b">
        <v>0</v>
      </c>
      <c r="J869" s="84" t="b">
        <v>0</v>
      </c>
      <c r="K869" s="84" t="b">
        <v>0</v>
      </c>
      <c r="L869" s="84" t="b">
        <v>0</v>
      </c>
    </row>
    <row r="870" spans="1:12" ht="15">
      <c r="A870" s="84" t="s">
        <v>3088</v>
      </c>
      <c r="B870" s="84" t="s">
        <v>3660</v>
      </c>
      <c r="C870" s="84">
        <v>2</v>
      </c>
      <c r="D870" s="122">
        <v>0.004730623227026373</v>
      </c>
      <c r="E870" s="122">
        <v>1.3858883746032966</v>
      </c>
      <c r="F870" s="84" t="s">
        <v>2971</v>
      </c>
      <c r="G870" s="84" t="b">
        <v>0</v>
      </c>
      <c r="H870" s="84" t="b">
        <v>0</v>
      </c>
      <c r="I870" s="84" t="b">
        <v>0</v>
      </c>
      <c r="J870" s="84" t="b">
        <v>0</v>
      </c>
      <c r="K870" s="84" t="b">
        <v>0</v>
      </c>
      <c r="L870" s="84" t="b">
        <v>0</v>
      </c>
    </row>
    <row r="871" spans="1:12" ht="15">
      <c r="A871" s="84" t="s">
        <v>3660</v>
      </c>
      <c r="B871" s="84" t="s">
        <v>3720</v>
      </c>
      <c r="C871" s="84">
        <v>2</v>
      </c>
      <c r="D871" s="122">
        <v>0.004730623227026373</v>
      </c>
      <c r="E871" s="122">
        <v>2.3636119798921444</v>
      </c>
      <c r="F871" s="84" t="s">
        <v>2971</v>
      </c>
      <c r="G871" s="84" t="b">
        <v>0</v>
      </c>
      <c r="H871" s="84" t="b">
        <v>0</v>
      </c>
      <c r="I871" s="84" t="b">
        <v>0</v>
      </c>
      <c r="J871" s="84" t="b">
        <v>0</v>
      </c>
      <c r="K871" s="84" t="b">
        <v>0</v>
      </c>
      <c r="L871" s="84" t="b">
        <v>0</v>
      </c>
    </row>
    <row r="872" spans="1:12" ht="15">
      <c r="A872" s="84" t="s">
        <v>3720</v>
      </c>
      <c r="B872" s="84" t="s">
        <v>3148</v>
      </c>
      <c r="C872" s="84">
        <v>2</v>
      </c>
      <c r="D872" s="122">
        <v>0.004730623227026373</v>
      </c>
      <c r="E872" s="122">
        <v>2.062581984228163</v>
      </c>
      <c r="F872" s="84" t="s">
        <v>2971</v>
      </c>
      <c r="G872" s="84" t="b">
        <v>0</v>
      </c>
      <c r="H872" s="84" t="b">
        <v>0</v>
      </c>
      <c r="I872" s="84" t="b">
        <v>0</v>
      </c>
      <c r="J872" s="84" t="b">
        <v>0</v>
      </c>
      <c r="K872" s="84" t="b">
        <v>0</v>
      </c>
      <c r="L872" s="84" t="b">
        <v>0</v>
      </c>
    </row>
    <row r="873" spans="1:12" ht="15">
      <c r="A873" s="84" t="s">
        <v>3148</v>
      </c>
      <c r="B873" s="84" t="s">
        <v>3819</v>
      </c>
      <c r="C873" s="84">
        <v>2</v>
      </c>
      <c r="D873" s="122">
        <v>0.004730623227026373</v>
      </c>
      <c r="E873" s="122">
        <v>2.062581984228163</v>
      </c>
      <c r="F873" s="84" t="s">
        <v>2971</v>
      </c>
      <c r="G873" s="84" t="b">
        <v>0</v>
      </c>
      <c r="H873" s="84" t="b">
        <v>0</v>
      </c>
      <c r="I873" s="84" t="b">
        <v>0</v>
      </c>
      <c r="J873" s="84" t="b">
        <v>0</v>
      </c>
      <c r="K873" s="84" t="b">
        <v>0</v>
      </c>
      <c r="L873" s="84" t="b">
        <v>0</v>
      </c>
    </row>
    <row r="874" spans="1:12" ht="15">
      <c r="A874" s="84" t="s">
        <v>3160</v>
      </c>
      <c r="B874" s="84" t="s">
        <v>3628</v>
      </c>
      <c r="C874" s="84">
        <v>2</v>
      </c>
      <c r="D874" s="122">
        <v>0.004730623227026373</v>
      </c>
      <c r="E874" s="122">
        <v>2.062581984228163</v>
      </c>
      <c r="F874" s="84" t="s">
        <v>2971</v>
      </c>
      <c r="G874" s="84" t="b">
        <v>0</v>
      </c>
      <c r="H874" s="84" t="b">
        <v>0</v>
      </c>
      <c r="I874" s="84" t="b">
        <v>0</v>
      </c>
      <c r="J874" s="84" t="b">
        <v>0</v>
      </c>
      <c r="K874" s="84" t="b">
        <v>0</v>
      </c>
      <c r="L874" s="84" t="b">
        <v>0</v>
      </c>
    </row>
    <row r="875" spans="1:12" ht="15">
      <c r="A875" s="84" t="s">
        <v>3762</v>
      </c>
      <c r="B875" s="84" t="s">
        <v>3121</v>
      </c>
      <c r="C875" s="84">
        <v>2</v>
      </c>
      <c r="D875" s="122">
        <v>0.004730623227026373</v>
      </c>
      <c r="E875" s="122">
        <v>2.187520720836463</v>
      </c>
      <c r="F875" s="84" t="s">
        <v>2971</v>
      </c>
      <c r="G875" s="84" t="b">
        <v>0</v>
      </c>
      <c r="H875" s="84" t="b">
        <v>0</v>
      </c>
      <c r="I875" s="84" t="b">
        <v>0</v>
      </c>
      <c r="J875" s="84" t="b">
        <v>0</v>
      </c>
      <c r="K875" s="84" t="b">
        <v>0</v>
      </c>
      <c r="L875" s="84" t="b">
        <v>0</v>
      </c>
    </row>
    <row r="876" spans="1:12" ht="15">
      <c r="A876" s="84" t="s">
        <v>354</v>
      </c>
      <c r="B876" s="84" t="s">
        <v>3116</v>
      </c>
      <c r="C876" s="84">
        <v>2</v>
      </c>
      <c r="D876" s="122">
        <v>0.004730623227026373</v>
      </c>
      <c r="E876" s="122">
        <v>0.14154613730355775</v>
      </c>
      <c r="F876" s="84" t="s">
        <v>2971</v>
      </c>
      <c r="G876" s="84" t="b">
        <v>0</v>
      </c>
      <c r="H876" s="84" t="b">
        <v>0</v>
      </c>
      <c r="I876" s="84" t="b">
        <v>0</v>
      </c>
      <c r="J876" s="84" t="b">
        <v>0</v>
      </c>
      <c r="K876" s="84" t="b">
        <v>0</v>
      </c>
      <c r="L876" s="84" t="b">
        <v>0</v>
      </c>
    </row>
    <row r="877" spans="1:12" ht="15">
      <c r="A877" s="84" t="s">
        <v>3099</v>
      </c>
      <c r="B877" s="84" t="s">
        <v>3102</v>
      </c>
      <c r="C877" s="84">
        <v>2</v>
      </c>
      <c r="D877" s="122">
        <v>0.004730623227026373</v>
      </c>
      <c r="E877" s="122">
        <v>0.9322482157331569</v>
      </c>
      <c r="F877" s="84" t="s">
        <v>2971</v>
      </c>
      <c r="G877" s="84" t="b">
        <v>0</v>
      </c>
      <c r="H877" s="84" t="b">
        <v>0</v>
      </c>
      <c r="I877" s="84" t="b">
        <v>0</v>
      </c>
      <c r="J877" s="84" t="b">
        <v>0</v>
      </c>
      <c r="K877" s="84" t="b">
        <v>0</v>
      </c>
      <c r="L877" s="84" t="b">
        <v>0</v>
      </c>
    </row>
    <row r="878" spans="1:12" ht="15">
      <c r="A878" s="84" t="s">
        <v>3116</v>
      </c>
      <c r="B878" s="84" t="s">
        <v>3693</v>
      </c>
      <c r="C878" s="84">
        <v>2</v>
      </c>
      <c r="D878" s="122">
        <v>0.004730623227026373</v>
      </c>
      <c r="E878" s="122">
        <v>1.4885507165004443</v>
      </c>
      <c r="F878" s="84" t="s">
        <v>2971</v>
      </c>
      <c r="G878" s="84" t="b">
        <v>0</v>
      </c>
      <c r="H878" s="84" t="b">
        <v>0</v>
      </c>
      <c r="I878" s="84" t="b">
        <v>0</v>
      </c>
      <c r="J878" s="84" t="b">
        <v>1</v>
      </c>
      <c r="K878" s="84" t="b">
        <v>0</v>
      </c>
      <c r="L878" s="84" t="b">
        <v>0</v>
      </c>
    </row>
    <row r="879" spans="1:12" ht="15">
      <c r="A879" s="84" t="s">
        <v>3654</v>
      </c>
      <c r="B879" s="84" t="s">
        <v>3088</v>
      </c>
      <c r="C879" s="84">
        <v>2</v>
      </c>
      <c r="D879" s="122">
        <v>0.004730623227026373</v>
      </c>
      <c r="E879" s="122">
        <v>1.3858883746032966</v>
      </c>
      <c r="F879" s="84" t="s">
        <v>2971</v>
      </c>
      <c r="G879" s="84" t="b">
        <v>0</v>
      </c>
      <c r="H879" s="84" t="b">
        <v>0</v>
      </c>
      <c r="I879" s="84" t="b">
        <v>0</v>
      </c>
      <c r="J879" s="84" t="b">
        <v>0</v>
      </c>
      <c r="K879" s="84" t="b">
        <v>0</v>
      </c>
      <c r="L879" s="84" t="b">
        <v>0</v>
      </c>
    </row>
    <row r="880" spans="1:12" ht="15">
      <c r="A880" s="84" t="s">
        <v>3618</v>
      </c>
      <c r="B880" s="84" t="s">
        <v>3116</v>
      </c>
      <c r="C880" s="84">
        <v>2</v>
      </c>
      <c r="D880" s="122">
        <v>0.004730623227026373</v>
      </c>
      <c r="E880" s="122">
        <v>1.0018841438745514</v>
      </c>
      <c r="F880" s="84" t="s">
        <v>2971</v>
      </c>
      <c r="G880" s="84" t="b">
        <v>0</v>
      </c>
      <c r="H880" s="84" t="b">
        <v>0</v>
      </c>
      <c r="I880" s="84" t="b">
        <v>0</v>
      </c>
      <c r="J880" s="84" t="b">
        <v>0</v>
      </c>
      <c r="K880" s="84" t="b">
        <v>0</v>
      </c>
      <c r="L880" s="84" t="b">
        <v>0</v>
      </c>
    </row>
    <row r="881" spans="1:12" ht="15">
      <c r="A881" s="84" t="s">
        <v>3116</v>
      </c>
      <c r="B881" s="84" t="s">
        <v>3678</v>
      </c>
      <c r="C881" s="84">
        <v>2</v>
      </c>
      <c r="D881" s="122">
        <v>0.004730623227026373</v>
      </c>
      <c r="E881" s="122">
        <v>1.3636119798921444</v>
      </c>
      <c r="F881" s="84" t="s">
        <v>2971</v>
      </c>
      <c r="G881" s="84" t="b">
        <v>0</v>
      </c>
      <c r="H881" s="84" t="b">
        <v>0</v>
      </c>
      <c r="I881" s="84" t="b">
        <v>0</v>
      </c>
      <c r="J881" s="84" t="b">
        <v>0</v>
      </c>
      <c r="K881" s="84" t="b">
        <v>0</v>
      </c>
      <c r="L881" s="84" t="b">
        <v>0</v>
      </c>
    </row>
    <row r="882" spans="1:12" ht="15">
      <c r="A882" s="84" t="s">
        <v>3678</v>
      </c>
      <c r="B882" s="84" t="s">
        <v>3134</v>
      </c>
      <c r="C882" s="84">
        <v>2</v>
      </c>
      <c r="D882" s="122">
        <v>0.004730623227026373</v>
      </c>
      <c r="E882" s="122">
        <v>1.6646419755561255</v>
      </c>
      <c r="F882" s="84" t="s">
        <v>2971</v>
      </c>
      <c r="G882" s="84" t="b">
        <v>0</v>
      </c>
      <c r="H882" s="84" t="b">
        <v>0</v>
      </c>
      <c r="I882" s="84" t="b">
        <v>0</v>
      </c>
      <c r="J882" s="84" t="b">
        <v>0</v>
      </c>
      <c r="K882" s="84" t="b">
        <v>1</v>
      </c>
      <c r="L882" s="84" t="b">
        <v>0</v>
      </c>
    </row>
    <row r="883" spans="1:12" ht="15">
      <c r="A883" s="84" t="s">
        <v>3134</v>
      </c>
      <c r="B883" s="84" t="s">
        <v>3950</v>
      </c>
      <c r="C883" s="84">
        <v>2</v>
      </c>
      <c r="D883" s="122">
        <v>0.004730623227026373</v>
      </c>
      <c r="E883" s="122">
        <v>1.9656719712201067</v>
      </c>
      <c r="F883" s="84" t="s">
        <v>2971</v>
      </c>
      <c r="G883" s="84" t="b">
        <v>0</v>
      </c>
      <c r="H883" s="84" t="b">
        <v>1</v>
      </c>
      <c r="I883" s="84" t="b">
        <v>0</v>
      </c>
      <c r="J883" s="84" t="b">
        <v>1</v>
      </c>
      <c r="K883" s="84" t="b">
        <v>0</v>
      </c>
      <c r="L883" s="84" t="b">
        <v>0</v>
      </c>
    </row>
    <row r="884" spans="1:12" ht="15">
      <c r="A884" s="84" t="s">
        <v>3950</v>
      </c>
      <c r="B884" s="84" t="s">
        <v>3726</v>
      </c>
      <c r="C884" s="84">
        <v>2</v>
      </c>
      <c r="D884" s="122">
        <v>0.004730623227026373</v>
      </c>
      <c r="E884" s="122">
        <v>2.062581984228163</v>
      </c>
      <c r="F884" s="84" t="s">
        <v>2971</v>
      </c>
      <c r="G884" s="84" t="b">
        <v>1</v>
      </c>
      <c r="H884" s="84" t="b">
        <v>0</v>
      </c>
      <c r="I884" s="84" t="b">
        <v>0</v>
      </c>
      <c r="J884" s="84" t="b">
        <v>0</v>
      </c>
      <c r="K884" s="84" t="b">
        <v>0</v>
      </c>
      <c r="L884" s="84" t="b">
        <v>0</v>
      </c>
    </row>
    <row r="885" spans="1:12" ht="15">
      <c r="A885" s="84" t="s">
        <v>3726</v>
      </c>
      <c r="B885" s="84" t="s">
        <v>3134</v>
      </c>
      <c r="C885" s="84">
        <v>2</v>
      </c>
      <c r="D885" s="122">
        <v>0.004730623227026373</v>
      </c>
      <c r="E885" s="122">
        <v>1.6646419755561255</v>
      </c>
      <c r="F885" s="84" t="s">
        <v>2971</v>
      </c>
      <c r="G885" s="84" t="b">
        <v>0</v>
      </c>
      <c r="H885" s="84" t="b">
        <v>0</v>
      </c>
      <c r="I885" s="84" t="b">
        <v>0</v>
      </c>
      <c r="J885" s="84" t="b">
        <v>0</v>
      </c>
      <c r="K885" s="84" t="b">
        <v>1</v>
      </c>
      <c r="L885" s="84" t="b">
        <v>0</v>
      </c>
    </row>
    <row r="886" spans="1:12" ht="15">
      <c r="A886" s="84" t="s">
        <v>3134</v>
      </c>
      <c r="B886" s="84" t="s">
        <v>3951</v>
      </c>
      <c r="C886" s="84">
        <v>2</v>
      </c>
      <c r="D886" s="122">
        <v>0.004730623227026373</v>
      </c>
      <c r="E886" s="122">
        <v>1.9656719712201067</v>
      </c>
      <c r="F886" s="84" t="s">
        <v>2971</v>
      </c>
      <c r="G886" s="84" t="b">
        <v>0</v>
      </c>
      <c r="H886" s="84" t="b">
        <v>1</v>
      </c>
      <c r="I886" s="84" t="b">
        <v>0</v>
      </c>
      <c r="J886" s="84" t="b">
        <v>0</v>
      </c>
      <c r="K886" s="84" t="b">
        <v>0</v>
      </c>
      <c r="L886" s="84" t="b">
        <v>0</v>
      </c>
    </row>
    <row r="887" spans="1:12" ht="15">
      <c r="A887" s="84" t="s">
        <v>3951</v>
      </c>
      <c r="B887" s="84" t="s">
        <v>3089</v>
      </c>
      <c r="C887" s="84">
        <v>2</v>
      </c>
      <c r="D887" s="122">
        <v>0.004730623227026373</v>
      </c>
      <c r="E887" s="122">
        <v>1.761551988564182</v>
      </c>
      <c r="F887" s="84" t="s">
        <v>2971</v>
      </c>
      <c r="G887" s="84" t="b">
        <v>0</v>
      </c>
      <c r="H887" s="84" t="b">
        <v>0</v>
      </c>
      <c r="I887" s="84" t="b">
        <v>0</v>
      </c>
      <c r="J887" s="84" t="b">
        <v>0</v>
      </c>
      <c r="K887" s="84" t="b">
        <v>0</v>
      </c>
      <c r="L887" s="84" t="b">
        <v>0</v>
      </c>
    </row>
    <row r="888" spans="1:12" ht="15">
      <c r="A888" s="84" t="s">
        <v>3089</v>
      </c>
      <c r="B888" s="84" t="s">
        <v>3727</v>
      </c>
      <c r="C888" s="84">
        <v>2</v>
      </c>
      <c r="D888" s="122">
        <v>0.004730623227026373</v>
      </c>
      <c r="E888" s="122">
        <v>1.5854607295085006</v>
      </c>
      <c r="F888" s="84" t="s">
        <v>2971</v>
      </c>
      <c r="G888" s="84" t="b">
        <v>0</v>
      </c>
      <c r="H888" s="84" t="b">
        <v>0</v>
      </c>
      <c r="I888" s="84" t="b">
        <v>0</v>
      </c>
      <c r="J888" s="84" t="b">
        <v>0</v>
      </c>
      <c r="K888" s="84" t="b">
        <v>0</v>
      </c>
      <c r="L888" s="84" t="b">
        <v>0</v>
      </c>
    </row>
    <row r="889" spans="1:12" ht="15">
      <c r="A889" s="84" t="s">
        <v>3727</v>
      </c>
      <c r="B889" s="84" t="s">
        <v>3829</v>
      </c>
      <c r="C889" s="84">
        <v>2</v>
      </c>
      <c r="D889" s="122">
        <v>0.004730623227026373</v>
      </c>
      <c r="E889" s="122">
        <v>2.187520720836463</v>
      </c>
      <c r="F889" s="84" t="s">
        <v>2971</v>
      </c>
      <c r="G889" s="84" t="b">
        <v>0</v>
      </c>
      <c r="H889" s="84" t="b">
        <v>0</v>
      </c>
      <c r="I889" s="84" t="b">
        <v>0</v>
      </c>
      <c r="J889" s="84" t="b">
        <v>0</v>
      </c>
      <c r="K889" s="84" t="b">
        <v>0</v>
      </c>
      <c r="L889" s="84" t="b">
        <v>0</v>
      </c>
    </row>
    <row r="890" spans="1:12" ht="15">
      <c r="A890" s="84" t="s">
        <v>3829</v>
      </c>
      <c r="B890" s="84" t="s">
        <v>3952</v>
      </c>
      <c r="C890" s="84">
        <v>2</v>
      </c>
      <c r="D890" s="122">
        <v>0.004730623227026373</v>
      </c>
      <c r="E890" s="122">
        <v>2.3636119798921444</v>
      </c>
      <c r="F890" s="84" t="s">
        <v>2971</v>
      </c>
      <c r="G890" s="84" t="b">
        <v>0</v>
      </c>
      <c r="H890" s="84" t="b">
        <v>0</v>
      </c>
      <c r="I890" s="84" t="b">
        <v>0</v>
      </c>
      <c r="J890" s="84" t="b">
        <v>0</v>
      </c>
      <c r="K890" s="84" t="b">
        <v>1</v>
      </c>
      <c r="L890" s="84" t="b">
        <v>0</v>
      </c>
    </row>
    <row r="891" spans="1:12" ht="15">
      <c r="A891" s="84" t="s">
        <v>354</v>
      </c>
      <c r="B891" s="84" t="s">
        <v>3646</v>
      </c>
      <c r="C891" s="84">
        <v>2</v>
      </c>
      <c r="D891" s="122">
        <v>0.004730623227026373</v>
      </c>
      <c r="E891" s="122">
        <v>1.2022439776571694</v>
      </c>
      <c r="F891" s="84" t="s">
        <v>2971</v>
      </c>
      <c r="G891" s="84" t="b">
        <v>0</v>
      </c>
      <c r="H891" s="84" t="b">
        <v>0</v>
      </c>
      <c r="I891" s="84" t="b">
        <v>0</v>
      </c>
      <c r="J891" s="84" t="b">
        <v>0</v>
      </c>
      <c r="K891" s="84" t="b">
        <v>0</v>
      </c>
      <c r="L891" s="84" t="b">
        <v>0</v>
      </c>
    </row>
    <row r="892" spans="1:12" ht="15">
      <c r="A892" s="84" t="s">
        <v>3646</v>
      </c>
      <c r="B892" s="84" t="s">
        <v>3623</v>
      </c>
      <c r="C892" s="84">
        <v>2</v>
      </c>
      <c r="D892" s="122">
        <v>0.004730623227026373</v>
      </c>
      <c r="E892" s="122">
        <v>2.3636119798921444</v>
      </c>
      <c r="F892" s="84" t="s">
        <v>2971</v>
      </c>
      <c r="G892" s="84" t="b">
        <v>0</v>
      </c>
      <c r="H892" s="84" t="b">
        <v>0</v>
      </c>
      <c r="I892" s="84" t="b">
        <v>0</v>
      </c>
      <c r="J892" s="84" t="b">
        <v>0</v>
      </c>
      <c r="K892" s="84" t="b">
        <v>0</v>
      </c>
      <c r="L892" s="84" t="b">
        <v>0</v>
      </c>
    </row>
    <row r="893" spans="1:12" ht="15">
      <c r="A893" s="84" t="s">
        <v>3623</v>
      </c>
      <c r="B893" s="84" t="s">
        <v>3638</v>
      </c>
      <c r="C893" s="84">
        <v>2</v>
      </c>
      <c r="D893" s="122">
        <v>0.004730623227026373</v>
      </c>
      <c r="E893" s="122">
        <v>2.3636119798921444</v>
      </c>
      <c r="F893" s="84" t="s">
        <v>2971</v>
      </c>
      <c r="G893" s="84" t="b">
        <v>0</v>
      </c>
      <c r="H893" s="84" t="b">
        <v>0</v>
      </c>
      <c r="I893" s="84" t="b">
        <v>0</v>
      </c>
      <c r="J893" s="84" t="b">
        <v>0</v>
      </c>
      <c r="K893" s="84" t="b">
        <v>1</v>
      </c>
      <c r="L893" s="84" t="b">
        <v>0</v>
      </c>
    </row>
    <row r="894" spans="1:12" ht="15">
      <c r="A894" s="84" t="s">
        <v>3638</v>
      </c>
      <c r="B894" s="84" t="s">
        <v>3088</v>
      </c>
      <c r="C894" s="84">
        <v>2</v>
      </c>
      <c r="D894" s="122">
        <v>0.004730623227026373</v>
      </c>
      <c r="E894" s="122">
        <v>1.3858883746032966</v>
      </c>
      <c r="F894" s="84" t="s">
        <v>2971</v>
      </c>
      <c r="G894" s="84" t="b">
        <v>0</v>
      </c>
      <c r="H894" s="84" t="b">
        <v>1</v>
      </c>
      <c r="I894" s="84" t="b">
        <v>0</v>
      </c>
      <c r="J894" s="84" t="b">
        <v>0</v>
      </c>
      <c r="K894" s="84" t="b">
        <v>0</v>
      </c>
      <c r="L894" s="84" t="b">
        <v>0</v>
      </c>
    </row>
    <row r="895" spans="1:12" ht="15">
      <c r="A895" s="84" t="s">
        <v>3088</v>
      </c>
      <c r="B895" s="84" t="s">
        <v>3131</v>
      </c>
      <c r="C895" s="84">
        <v>2</v>
      </c>
      <c r="D895" s="122">
        <v>0.004730623227026373</v>
      </c>
      <c r="E895" s="122">
        <v>1.2097971155476153</v>
      </c>
      <c r="F895" s="84" t="s">
        <v>2971</v>
      </c>
      <c r="G895" s="84" t="b">
        <v>0</v>
      </c>
      <c r="H895" s="84" t="b">
        <v>0</v>
      </c>
      <c r="I895" s="84" t="b">
        <v>0</v>
      </c>
      <c r="J895" s="84" t="b">
        <v>0</v>
      </c>
      <c r="K895" s="84" t="b">
        <v>0</v>
      </c>
      <c r="L895" s="84" t="b">
        <v>0</v>
      </c>
    </row>
    <row r="896" spans="1:12" ht="15">
      <c r="A896" s="84" t="s">
        <v>3131</v>
      </c>
      <c r="B896" s="84" t="s">
        <v>3102</v>
      </c>
      <c r="C896" s="84">
        <v>2</v>
      </c>
      <c r="D896" s="122">
        <v>0.004730623227026373</v>
      </c>
      <c r="E896" s="122">
        <v>1.7103994661168005</v>
      </c>
      <c r="F896" s="84" t="s">
        <v>2971</v>
      </c>
      <c r="G896" s="84" t="b">
        <v>0</v>
      </c>
      <c r="H896" s="84" t="b">
        <v>0</v>
      </c>
      <c r="I896" s="84" t="b">
        <v>0</v>
      </c>
      <c r="J896" s="84" t="b">
        <v>0</v>
      </c>
      <c r="K896" s="84" t="b">
        <v>0</v>
      </c>
      <c r="L896" s="84" t="b">
        <v>0</v>
      </c>
    </row>
    <row r="897" spans="1:12" ht="15">
      <c r="A897" s="84" t="s">
        <v>3122</v>
      </c>
      <c r="B897" s="84" t="s">
        <v>3639</v>
      </c>
      <c r="C897" s="84">
        <v>2</v>
      </c>
      <c r="D897" s="122">
        <v>0.004730623227026373</v>
      </c>
      <c r="E897" s="122">
        <v>1.8864907251724818</v>
      </c>
      <c r="F897" s="84" t="s">
        <v>2971</v>
      </c>
      <c r="G897" s="84" t="b">
        <v>0</v>
      </c>
      <c r="H897" s="84" t="b">
        <v>0</v>
      </c>
      <c r="I897" s="84" t="b">
        <v>0</v>
      </c>
      <c r="J897" s="84" t="b">
        <v>0</v>
      </c>
      <c r="K897" s="84" t="b">
        <v>0</v>
      </c>
      <c r="L897" s="84" t="b">
        <v>0</v>
      </c>
    </row>
    <row r="898" spans="1:12" ht="15">
      <c r="A898" s="84" t="s">
        <v>3639</v>
      </c>
      <c r="B898" s="84" t="s">
        <v>3099</v>
      </c>
      <c r="C898" s="84">
        <v>2</v>
      </c>
      <c r="D898" s="122">
        <v>0.004730623227026373</v>
      </c>
      <c r="E898" s="122">
        <v>1.2097971155476153</v>
      </c>
      <c r="F898" s="84" t="s">
        <v>2971</v>
      </c>
      <c r="G898" s="84" t="b">
        <v>0</v>
      </c>
      <c r="H898" s="84" t="b">
        <v>0</v>
      </c>
      <c r="I898" s="84" t="b">
        <v>0</v>
      </c>
      <c r="J898" s="84" t="b">
        <v>0</v>
      </c>
      <c r="K898" s="84" t="b">
        <v>0</v>
      </c>
      <c r="L898" s="84" t="b">
        <v>0</v>
      </c>
    </row>
    <row r="899" spans="1:12" ht="15">
      <c r="A899" s="84" t="s">
        <v>3099</v>
      </c>
      <c r="B899" s="84" t="s">
        <v>3647</v>
      </c>
      <c r="C899" s="84">
        <v>2</v>
      </c>
      <c r="D899" s="122">
        <v>0.004730623227026373</v>
      </c>
      <c r="E899" s="122">
        <v>1.4093694704528195</v>
      </c>
      <c r="F899" s="84" t="s">
        <v>2971</v>
      </c>
      <c r="G899" s="84" t="b">
        <v>0</v>
      </c>
      <c r="H899" s="84" t="b">
        <v>0</v>
      </c>
      <c r="I899" s="84" t="b">
        <v>0</v>
      </c>
      <c r="J899" s="84" t="b">
        <v>0</v>
      </c>
      <c r="K899" s="84" t="b">
        <v>0</v>
      </c>
      <c r="L899" s="84" t="b">
        <v>0</v>
      </c>
    </row>
    <row r="900" spans="1:12" ht="15">
      <c r="A900" s="84" t="s">
        <v>3647</v>
      </c>
      <c r="B900" s="84" t="s">
        <v>3089</v>
      </c>
      <c r="C900" s="84">
        <v>2</v>
      </c>
      <c r="D900" s="122">
        <v>0.004730623227026373</v>
      </c>
      <c r="E900" s="122">
        <v>1.761551988564182</v>
      </c>
      <c r="F900" s="84" t="s">
        <v>2971</v>
      </c>
      <c r="G900" s="84" t="b">
        <v>0</v>
      </c>
      <c r="H900" s="84" t="b">
        <v>0</v>
      </c>
      <c r="I900" s="84" t="b">
        <v>0</v>
      </c>
      <c r="J900" s="84" t="b">
        <v>0</v>
      </c>
      <c r="K900" s="84" t="b">
        <v>0</v>
      </c>
      <c r="L900" s="84" t="b">
        <v>0</v>
      </c>
    </row>
    <row r="901" spans="1:12" ht="15">
      <c r="A901" s="84" t="s">
        <v>3089</v>
      </c>
      <c r="B901" s="84" t="s">
        <v>3116</v>
      </c>
      <c r="C901" s="84">
        <v>2</v>
      </c>
      <c r="D901" s="122">
        <v>0.004730623227026373</v>
      </c>
      <c r="E901" s="122">
        <v>0.7008541482105702</v>
      </c>
      <c r="F901" s="84" t="s">
        <v>2971</v>
      </c>
      <c r="G901" s="84" t="b">
        <v>0</v>
      </c>
      <c r="H901" s="84" t="b">
        <v>0</v>
      </c>
      <c r="I901" s="84" t="b">
        <v>0</v>
      </c>
      <c r="J901" s="84" t="b">
        <v>0</v>
      </c>
      <c r="K901" s="84" t="b">
        <v>0</v>
      </c>
      <c r="L901" s="84" t="b">
        <v>0</v>
      </c>
    </row>
    <row r="902" spans="1:12" ht="15">
      <c r="A902" s="84" t="s">
        <v>3137</v>
      </c>
      <c r="B902" s="84" t="s">
        <v>3138</v>
      </c>
      <c r="C902" s="84">
        <v>7</v>
      </c>
      <c r="D902" s="122">
        <v>0.003469603665331685</v>
      </c>
      <c r="E902" s="122">
        <v>1.1923284579263669</v>
      </c>
      <c r="F902" s="84" t="s">
        <v>2972</v>
      </c>
      <c r="G902" s="84" t="b">
        <v>1</v>
      </c>
      <c r="H902" s="84" t="b">
        <v>0</v>
      </c>
      <c r="I902" s="84" t="b">
        <v>0</v>
      </c>
      <c r="J902" s="84" t="b">
        <v>0</v>
      </c>
      <c r="K902" s="84" t="b">
        <v>0</v>
      </c>
      <c r="L902" s="84" t="b">
        <v>0</v>
      </c>
    </row>
    <row r="903" spans="1:12" ht="15">
      <c r="A903" s="84" t="s">
        <v>3138</v>
      </c>
      <c r="B903" s="84" t="s">
        <v>3062</v>
      </c>
      <c r="C903" s="84">
        <v>7</v>
      </c>
      <c r="D903" s="122">
        <v>0.003469603665331685</v>
      </c>
      <c r="E903" s="122">
        <v>1.1923284579263669</v>
      </c>
      <c r="F903" s="84" t="s">
        <v>2972</v>
      </c>
      <c r="G903" s="84" t="b">
        <v>0</v>
      </c>
      <c r="H903" s="84" t="b">
        <v>0</v>
      </c>
      <c r="I903" s="84" t="b">
        <v>0</v>
      </c>
      <c r="J903" s="84" t="b">
        <v>0</v>
      </c>
      <c r="K903" s="84" t="b">
        <v>0</v>
      </c>
      <c r="L903" s="84" t="b">
        <v>0</v>
      </c>
    </row>
    <row r="904" spans="1:12" ht="15">
      <c r="A904" s="84" t="s">
        <v>3062</v>
      </c>
      <c r="B904" s="84" t="s">
        <v>3139</v>
      </c>
      <c r="C904" s="84">
        <v>7</v>
      </c>
      <c r="D904" s="122">
        <v>0.003469603665331685</v>
      </c>
      <c r="E904" s="122">
        <v>1.1923284579263669</v>
      </c>
      <c r="F904" s="84" t="s">
        <v>2972</v>
      </c>
      <c r="G904" s="84" t="b">
        <v>0</v>
      </c>
      <c r="H904" s="84" t="b">
        <v>0</v>
      </c>
      <c r="I904" s="84" t="b">
        <v>0</v>
      </c>
      <c r="J904" s="84" t="b">
        <v>0</v>
      </c>
      <c r="K904" s="84" t="b">
        <v>0</v>
      </c>
      <c r="L904" s="84" t="b">
        <v>0</v>
      </c>
    </row>
    <row r="905" spans="1:12" ht="15">
      <c r="A905" s="84" t="s">
        <v>3139</v>
      </c>
      <c r="B905" s="84" t="s">
        <v>366</v>
      </c>
      <c r="C905" s="84">
        <v>7</v>
      </c>
      <c r="D905" s="122">
        <v>0.003469603665331685</v>
      </c>
      <c r="E905" s="122">
        <v>1.1923284579263669</v>
      </c>
      <c r="F905" s="84" t="s">
        <v>2972</v>
      </c>
      <c r="G905" s="84" t="b">
        <v>0</v>
      </c>
      <c r="H905" s="84" t="b">
        <v>0</v>
      </c>
      <c r="I905" s="84" t="b">
        <v>0</v>
      </c>
      <c r="J905" s="84" t="b">
        <v>0</v>
      </c>
      <c r="K905" s="84" t="b">
        <v>0</v>
      </c>
      <c r="L905" s="84" t="b">
        <v>0</v>
      </c>
    </row>
    <row r="906" spans="1:12" ht="15">
      <c r="A906" s="84" t="s">
        <v>366</v>
      </c>
      <c r="B906" s="84" t="s">
        <v>3140</v>
      </c>
      <c r="C906" s="84">
        <v>7</v>
      </c>
      <c r="D906" s="122">
        <v>0.003469603665331685</v>
      </c>
      <c r="E906" s="122">
        <v>1.1923284579263669</v>
      </c>
      <c r="F906" s="84" t="s">
        <v>2972</v>
      </c>
      <c r="G906" s="84" t="b">
        <v>0</v>
      </c>
      <c r="H906" s="84" t="b">
        <v>0</v>
      </c>
      <c r="I906" s="84" t="b">
        <v>0</v>
      </c>
      <c r="J906" s="84" t="b">
        <v>0</v>
      </c>
      <c r="K906" s="84" t="b">
        <v>0</v>
      </c>
      <c r="L906" s="84" t="b">
        <v>0</v>
      </c>
    </row>
    <row r="907" spans="1:12" ht="15">
      <c r="A907" s="84" t="s">
        <v>3140</v>
      </c>
      <c r="B907" s="84" t="s">
        <v>3141</v>
      </c>
      <c r="C907" s="84">
        <v>7</v>
      </c>
      <c r="D907" s="122">
        <v>0.003469603665331685</v>
      </c>
      <c r="E907" s="122">
        <v>1.1923284579263669</v>
      </c>
      <c r="F907" s="84" t="s">
        <v>2972</v>
      </c>
      <c r="G907" s="84" t="b">
        <v>0</v>
      </c>
      <c r="H907" s="84" t="b">
        <v>0</v>
      </c>
      <c r="I907" s="84" t="b">
        <v>0</v>
      </c>
      <c r="J907" s="84" t="b">
        <v>0</v>
      </c>
      <c r="K907" s="84" t="b">
        <v>0</v>
      </c>
      <c r="L907" s="84" t="b">
        <v>0</v>
      </c>
    </row>
    <row r="908" spans="1:12" ht="15">
      <c r="A908" s="84" t="s">
        <v>3141</v>
      </c>
      <c r="B908" s="84" t="s">
        <v>3142</v>
      </c>
      <c r="C908" s="84">
        <v>7</v>
      </c>
      <c r="D908" s="122">
        <v>0.003469603665331685</v>
      </c>
      <c r="E908" s="122">
        <v>1.1923284579263669</v>
      </c>
      <c r="F908" s="84" t="s">
        <v>2972</v>
      </c>
      <c r="G908" s="84" t="b">
        <v>0</v>
      </c>
      <c r="H908" s="84" t="b">
        <v>0</v>
      </c>
      <c r="I908" s="84" t="b">
        <v>0</v>
      </c>
      <c r="J908" s="84" t="b">
        <v>0</v>
      </c>
      <c r="K908" s="84" t="b">
        <v>0</v>
      </c>
      <c r="L908" s="84" t="b">
        <v>0</v>
      </c>
    </row>
    <row r="909" spans="1:12" ht="15">
      <c r="A909" s="84" t="s">
        <v>3142</v>
      </c>
      <c r="B909" s="84" t="s">
        <v>3143</v>
      </c>
      <c r="C909" s="84">
        <v>7</v>
      </c>
      <c r="D909" s="122">
        <v>0.003469603665331685</v>
      </c>
      <c r="E909" s="122">
        <v>1.1923284579263669</v>
      </c>
      <c r="F909" s="84" t="s">
        <v>2972</v>
      </c>
      <c r="G909" s="84" t="b">
        <v>0</v>
      </c>
      <c r="H909" s="84" t="b">
        <v>0</v>
      </c>
      <c r="I909" s="84" t="b">
        <v>0</v>
      </c>
      <c r="J909" s="84" t="b">
        <v>0</v>
      </c>
      <c r="K909" s="84" t="b">
        <v>0</v>
      </c>
      <c r="L909" s="84" t="b">
        <v>0</v>
      </c>
    </row>
    <row r="910" spans="1:12" ht="15">
      <c r="A910" s="84" t="s">
        <v>3143</v>
      </c>
      <c r="B910" s="84" t="s">
        <v>3144</v>
      </c>
      <c r="C910" s="84">
        <v>7</v>
      </c>
      <c r="D910" s="122">
        <v>0.003469603665331685</v>
      </c>
      <c r="E910" s="122">
        <v>1.1923284579263669</v>
      </c>
      <c r="F910" s="84" t="s">
        <v>2972</v>
      </c>
      <c r="G910" s="84" t="b">
        <v>0</v>
      </c>
      <c r="H910" s="84" t="b">
        <v>0</v>
      </c>
      <c r="I910" s="84" t="b">
        <v>0</v>
      </c>
      <c r="J910" s="84" t="b">
        <v>0</v>
      </c>
      <c r="K910" s="84" t="b">
        <v>0</v>
      </c>
      <c r="L910" s="84" t="b">
        <v>0</v>
      </c>
    </row>
    <row r="911" spans="1:12" ht="15">
      <c r="A911" s="84" t="s">
        <v>3144</v>
      </c>
      <c r="B911" s="84" t="s">
        <v>3665</v>
      </c>
      <c r="C911" s="84">
        <v>7</v>
      </c>
      <c r="D911" s="122">
        <v>0.003469603665331685</v>
      </c>
      <c r="E911" s="122">
        <v>1.1923284579263669</v>
      </c>
      <c r="F911" s="84" t="s">
        <v>2972</v>
      </c>
      <c r="G911" s="84" t="b">
        <v>0</v>
      </c>
      <c r="H911" s="84" t="b">
        <v>0</v>
      </c>
      <c r="I911" s="84" t="b">
        <v>0</v>
      </c>
      <c r="J911" s="84" t="b">
        <v>0</v>
      </c>
      <c r="K911" s="84" t="b">
        <v>0</v>
      </c>
      <c r="L911" s="84" t="b">
        <v>0</v>
      </c>
    </row>
    <row r="912" spans="1:12" ht="15">
      <c r="A912" s="84" t="s">
        <v>3665</v>
      </c>
      <c r="B912" s="84" t="s">
        <v>3666</v>
      </c>
      <c r="C912" s="84">
        <v>7</v>
      </c>
      <c r="D912" s="122">
        <v>0.003469603665331685</v>
      </c>
      <c r="E912" s="122">
        <v>1.1923284579263669</v>
      </c>
      <c r="F912" s="84" t="s">
        <v>2972</v>
      </c>
      <c r="G912" s="84" t="b">
        <v>0</v>
      </c>
      <c r="H912" s="84" t="b">
        <v>0</v>
      </c>
      <c r="I912" s="84" t="b">
        <v>0</v>
      </c>
      <c r="J912" s="84" t="b">
        <v>0</v>
      </c>
      <c r="K912" s="84" t="b">
        <v>0</v>
      </c>
      <c r="L912" s="84" t="b">
        <v>0</v>
      </c>
    </row>
    <row r="913" spans="1:12" ht="15">
      <c r="A913" s="84" t="s">
        <v>362</v>
      </c>
      <c r="B913" s="84" t="s">
        <v>3137</v>
      </c>
      <c r="C913" s="84">
        <v>6</v>
      </c>
      <c r="D913" s="122">
        <v>0.006407114697861534</v>
      </c>
      <c r="E913" s="122">
        <v>1.25927524755698</v>
      </c>
      <c r="F913" s="84" t="s">
        <v>2972</v>
      </c>
      <c r="G913" s="84" t="b">
        <v>0</v>
      </c>
      <c r="H913" s="84" t="b">
        <v>0</v>
      </c>
      <c r="I913" s="84" t="b">
        <v>0</v>
      </c>
      <c r="J913" s="84" t="b">
        <v>1</v>
      </c>
      <c r="K913" s="84" t="b">
        <v>0</v>
      </c>
      <c r="L913" s="84" t="b">
        <v>0</v>
      </c>
    </row>
    <row r="914" spans="1:12" ht="15">
      <c r="A914" s="84" t="s">
        <v>3666</v>
      </c>
      <c r="B914" s="84" t="s">
        <v>3684</v>
      </c>
      <c r="C914" s="84">
        <v>6</v>
      </c>
      <c r="D914" s="122">
        <v>0.006407114697861534</v>
      </c>
      <c r="E914" s="122">
        <v>1.1923284579263669</v>
      </c>
      <c r="F914" s="84" t="s">
        <v>2972</v>
      </c>
      <c r="G914" s="84" t="b">
        <v>0</v>
      </c>
      <c r="H914" s="84" t="b">
        <v>0</v>
      </c>
      <c r="I914" s="84" t="b">
        <v>0</v>
      </c>
      <c r="J914" s="84" t="b">
        <v>0</v>
      </c>
      <c r="K914" s="84" t="b">
        <v>0</v>
      </c>
      <c r="L914" s="84" t="b">
        <v>0</v>
      </c>
    </row>
    <row r="915" spans="1:12" ht="15">
      <c r="A915" s="84" t="s">
        <v>3088</v>
      </c>
      <c r="B915" s="84" t="s">
        <v>3099</v>
      </c>
      <c r="C915" s="84">
        <v>7</v>
      </c>
      <c r="D915" s="122">
        <v>0.01586083356153036</v>
      </c>
      <c r="E915" s="122">
        <v>1.2582780152430313</v>
      </c>
      <c r="F915" s="84" t="s">
        <v>2973</v>
      </c>
      <c r="G915" s="84" t="b">
        <v>0</v>
      </c>
      <c r="H915" s="84" t="b">
        <v>0</v>
      </c>
      <c r="I915" s="84" t="b">
        <v>0</v>
      </c>
      <c r="J915" s="84" t="b">
        <v>0</v>
      </c>
      <c r="K915" s="84" t="b">
        <v>0</v>
      </c>
      <c r="L915" s="84" t="b">
        <v>0</v>
      </c>
    </row>
    <row r="916" spans="1:12" ht="15">
      <c r="A916" s="84" t="s">
        <v>3133</v>
      </c>
      <c r="B916" s="84" t="s">
        <v>3088</v>
      </c>
      <c r="C916" s="84">
        <v>4</v>
      </c>
      <c r="D916" s="122">
        <v>0.01029004248915007</v>
      </c>
      <c r="E916" s="122">
        <v>1.2193599492126617</v>
      </c>
      <c r="F916" s="84" t="s">
        <v>2973</v>
      </c>
      <c r="G916" s="84" t="b">
        <v>0</v>
      </c>
      <c r="H916" s="84" t="b">
        <v>0</v>
      </c>
      <c r="I916" s="84" t="b">
        <v>0</v>
      </c>
      <c r="J916" s="84" t="b">
        <v>0</v>
      </c>
      <c r="K916" s="84" t="b">
        <v>0</v>
      </c>
      <c r="L916" s="84" t="b">
        <v>0</v>
      </c>
    </row>
    <row r="917" spans="1:12" ht="15">
      <c r="A917" s="84" t="s">
        <v>354</v>
      </c>
      <c r="B917" s="84" t="s">
        <v>3149</v>
      </c>
      <c r="C917" s="84">
        <v>3</v>
      </c>
      <c r="D917" s="122">
        <v>0.008903659113143881</v>
      </c>
      <c r="E917" s="122">
        <v>1.2319490765206822</v>
      </c>
      <c r="F917" s="84" t="s">
        <v>2973</v>
      </c>
      <c r="G917" s="84" t="b">
        <v>0</v>
      </c>
      <c r="H917" s="84" t="b">
        <v>0</v>
      </c>
      <c r="I917" s="84" t="b">
        <v>0</v>
      </c>
      <c r="J917" s="84" t="b">
        <v>0</v>
      </c>
      <c r="K917" s="84" t="b">
        <v>0</v>
      </c>
      <c r="L917" s="84" t="b">
        <v>0</v>
      </c>
    </row>
    <row r="918" spans="1:12" ht="15">
      <c r="A918" s="84" t="s">
        <v>3149</v>
      </c>
      <c r="B918" s="84" t="s">
        <v>3147</v>
      </c>
      <c r="C918" s="84">
        <v>3</v>
      </c>
      <c r="D918" s="122">
        <v>0.008903659113143881</v>
      </c>
      <c r="E918" s="122">
        <v>1.6384892569546374</v>
      </c>
      <c r="F918" s="84" t="s">
        <v>2973</v>
      </c>
      <c r="G918" s="84" t="b">
        <v>0</v>
      </c>
      <c r="H918" s="84" t="b">
        <v>0</v>
      </c>
      <c r="I918" s="84" t="b">
        <v>0</v>
      </c>
      <c r="J918" s="84" t="b">
        <v>0</v>
      </c>
      <c r="K918" s="84" t="b">
        <v>0</v>
      </c>
      <c r="L918" s="84" t="b">
        <v>0</v>
      </c>
    </row>
    <row r="919" spans="1:12" ht="15">
      <c r="A919" s="84" t="s">
        <v>3102</v>
      </c>
      <c r="B919" s="84" t="s">
        <v>3122</v>
      </c>
      <c r="C919" s="84">
        <v>3</v>
      </c>
      <c r="D919" s="122">
        <v>0.008903659113143881</v>
      </c>
      <c r="E919" s="122">
        <v>1.8603380065709938</v>
      </c>
      <c r="F919" s="84" t="s">
        <v>2973</v>
      </c>
      <c r="G919" s="84" t="b">
        <v>0</v>
      </c>
      <c r="H919" s="84" t="b">
        <v>0</v>
      </c>
      <c r="I919" s="84" t="b">
        <v>0</v>
      </c>
      <c r="J919" s="84" t="b">
        <v>0</v>
      </c>
      <c r="K919" s="84" t="b">
        <v>0</v>
      </c>
      <c r="L919" s="84" t="b">
        <v>0</v>
      </c>
    </row>
    <row r="920" spans="1:12" ht="15">
      <c r="A920" s="84" t="s">
        <v>3099</v>
      </c>
      <c r="B920" s="84" t="s">
        <v>3683</v>
      </c>
      <c r="C920" s="84">
        <v>3</v>
      </c>
      <c r="D920" s="122">
        <v>0.008903659113143881</v>
      </c>
      <c r="E920" s="122">
        <v>1.5593080109070125</v>
      </c>
      <c r="F920" s="84" t="s">
        <v>2973</v>
      </c>
      <c r="G920" s="84" t="b">
        <v>0</v>
      </c>
      <c r="H920" s="84" t="b">
        <v>0</v>
      </c>
      <c r="I920" s="84" t="b">
        <v>0</v>
      </c>
      <c r="J920" s="84" t="b">
        <v>0</v>
      </c>
      <c r="K920" s="84" t="b">
        <v>0</v>
      </c>
      <c r="L920" s="84" t="b">
        <v>0</v>
      </c>
    </row>
    <row r="921" spans="1:12" ht="15">
      <c r="A921" s="84" t="s">
        <v>3683</v>
      </c>
      <c r="B921" s="84" t="s">
        <v>3148</v>
      </c>
      <c r="C921" s="84">
        <v>3</v>
      </c>
      <c r="D921" s="122">
        <v>0.008903659113143881</v>
      </c>
      <c r="E921" s="122">
        <v>1.7634279935629373</v>
      </c>
      <c r="F921" s="84" t="s">
        <v>2973</v>
      </c>
      <c r="G921" s="84" t="b">
        <v>0</v>
      </c>
      <c r="H921" s="84" t="b">
        <v>0</v>
      </c>
      <c r="I921" s="84" t="b">
        <v>0</v>
      </c>
      <c r="J921" s="84" t="b">
        <v>0</v>
      </c>
      <c r="K921" s="84" t="b">
        <v>0</v>
      </c>
      <c r="L921" s="84" t="b">
        <v>0</v>
      </c>
    </row>
    <row r="922" spans="1:12" ht="15">
      <c r="A922" s="84" t="s">
        <v>3148</v>
      </c>
      <c r="B922" s="84" t="s">
        <v>3681</v>
      </c>
      <c r="C922" s="84">
        <v>3</v>
      </c>
      <c r="D922" s="122">
        <v>0.008903659113143881</v>
      </c>
      <c r="E922" s="122">
        <v>1.7634279935629373</v>
      </c>
      <c r="F922" s="84" t="s">
        <v>2973</v>
      </c>
      <c r="G922" s="84" t="b">
        <v>0</v>
      </c>
      <c r="H922" s="84" t="b">
        <v>0</v>
      </c>
      <c r="I922" s="84" t="b">
        <v>0</v>
      </c>
      <c r="J922" s="84" t="b">
        <v>0</v>
      </c>
      <c r="K922" s="84" t="b">
        <v>0</v>
      </c>
      <c r="L922" s="84" t="b">
        <v>0</v>
      </c>
    </row>
    <row r="923" spans="1:12" ht="15">
      <c r="A923" s="84" t="s">
        <v>3681</v>
      </c>
      <c r="B923" s="84" t="s">
        <v>3697</v>
      </c>
      <c r="C923" s="84">
        <v>3</v>
      </c>
      <c r="D923" s="122">
        <v>0.008903659113143881</v>
      </c>
      <c r="E923" s="122">
        <v>1.9852767431792937</v>
      </c>
      <c r="F923" s="84" t="s">
        <v>2973</v>
      </c>
      <c r="G923" s="84" t="b">
        <v>0</v>
      </c>
      <c r="H923" s="84" t="b">
        <v>0</v>
      </c>
      <c r="I923" s="84" t="b">
        <v>0</v>
      </c>
      <c r="J923" s="84" t="b">
        <v>0</v>
      </c>
      <c r="K923" s="84" t="b">
        <v>0</v>
      </c>
      <c r="L923" s="84" t="b">
        <v>0</v>
      </c>
    </row>
    <row r="924" spans="1:12" ht="15">
      <c r="A924" s="84" t="s">
        <v>3697</v>
      </c>
      <c r="B924" s="84" t="s">
        <v>3766</v>
      </c>
      <c r="C924" s="84">
        <v>3</v>
      </c>
      <c r="D924" s="122">
        <v>0.008903659113143881</v>
      </c>
      <c r="E924" s="122">
        <v>1.9852767431792937</v>
      </c>
      <c r="F924" s="84" t="s">
        <v>2973</v>
      </c>
      <c r="G924" s="84" t="b">
        <v>0</v>
      </c>
      <c r="H924" s="84" t="b">
        <v>0</v>
      </c>
      <c r="I924" s="84" t="b">
        <v>0</v>
      </c>
      <c r="J924" s="84" t="b">
        <v>0</v>
      </c>
      <c r="K924" s="84" t="b">
        <v>0</v>
      </c>
      <c r="L924" s="84" t="b">
        <v>0</v>
      </c>
    </row>
    <row r="925" spans="1:12" ht="15">
      <c r="A925" s="84" t="s">
        <v>3766</v>
      </c>
      <c r="B925" s="84" t="s">
        <v>3648</v>
      </c>
      <c r="C925" s="84">
        <v>3</v>
      </c>
      <c r="D925" s="122">
        <v>0.008903659113143881</v>
      </c>
      <c r="E925" s="122">
        <v>1.9852767431792937</v>
      </c>
      <c r="F925" s="84" t="s">
        <v>2973</v>
      </c>
      <c r="G925" s="84" t="b">
        <v>0</v>
      </c>
      <c r="H925" s="84" t="b">
        <v>0</v>
      </c>
      <c r="I925" s="84" t="b">
        <v>0</v>
      </c>
      <c r="J925" s="84" t="b">
        <v>0</v>
      </c>
      <c r="K925" s="84" t="b">
        <v>0</v>
      </c>
      <c r="L925" s="84" t="b">
        <v>0</v>
      </c>
    </row>
    <row r="926" spans="1:12" ht="15">
      <c r="A926" s="84" t="s">
        <v>3648</v>
      </c>
      <c r="B926" s="84" t="s">
        <v>3725</v>
      </c>
      <c r="C926" s="84">
        <v>3</v>
      </c>
      <c r="D926" s="122">
        <v>0.008903659113143881</v>
      </c>
      <c r="E926" s="122">
        <v>1.9852767431792937</v>
      </c>
      <c r="F926" s="84" t="s">
        <v>2973</v>
      </c>
      <c r="G926" s="84" t="b">
        <v>0</v>
      </c>
      <c r="H926" s="84" t="b">
        <v>0</v>
      </c>
      <c r="I926" s="84" t="b">
        <v>0</v>
      </c>
      <c r="J926" s="84" t="b">
        <v>0</v>
      </c>
      <c r="K926" s="84" t="b">
        <v>0</v>
      </c>
      <c r="L926" s="84" t="b">
        <v>0</v>
      </c>
    </row>
    <row r="927" spans="1:12" ht="15">
      <c r="A927" s="84" t="s">
        <v>3147</v>
      </c>
      <c r="B927" s="84" t="s">
        <v>3698</v>
      </c>
      <c r="C927" s="84">
        <v>2</v>
      </c>
      <c r="D927" s="122">
        <v>0.00705027438168884</v>
      </c>
      <c r="E927" s="122">
        <v>1.587336734507256</v>
      </c>
      <c r="F927" s="84" t="s">
        <v>2973</v>
      </c>
      <c r="G927" s="84" t="b">
        <v>0</v>
      </c>
      <c r="H927" s="84" t="b">
        <v>0</v>
      </c>
      <c r="I927" s="84" t="b">
        <v>0</v>
      </c>
      <c r="J927" s="84" t="b">
        <v>0</v>
      </c>
      <c r="K927" s="84" t="b">
        <v>0</v>
      </c>
      <c r="L927" s="84" t="b">
        <v>0</v>
      </c>
    </row>
    <row r="928" spans="1:12" ht="15">
      <c r="A928" s="84" t="s">
        <v>3698</v>
      </c>
      <c r="B928" s="84" t="s">
        <v>3662</v>
      </c>
      <c r="C928" s="84">
        <v>2</v>
      </c>
      <c r="D928" s="122">
        <v>0.00705027438168884</v>
      </c>
      <c r="E928" s="122">
        <v>1.8091854841236124</v>
      </c>
      <c r="F928" s="84" t="s">
        <v>2973</v>
      </c>
      <c r="G928" s="84" t="b">
        <v>0</v>
      </c>
      <c r="H928" s="84" t="b">
        <v>0</v>
      </c>
      <c r="I928" s="84" t="b">
        <v>0</v>
      </c>
      <c r="J928" s="84" t="b">
        <v>0</v>
      </c>
      <c r="K928" s="84" t="b">
        <v>0</v>
      </c>
      <c r="L928" s="84" t="b">
        <v>0</v>
      </c>
    </row>
    <row r="929" spans="1:12" ht="15">
      <c r="A929" s="84" t="s">
        <v>3662</v>
      </c>
      <c r="B929" s="84" t="s">
        <v>3748</v>
      </c>
      <c r="C929" s="84">
        <v>2</v>
      </c>
      <c r="D929" s="122">
        <v>0.00705027438168884</v>
      </c>
      <c r="E929" s="122">
        <v>1.9852767431792937</v>
      </c>
      <c r="F929" s="84" t="s">
        <v>2973</v>
      </c>
      <c r="G929" s="84" t="b">
        <v>0</v>
      </c>
      <c r="H929" s="84" t="b">
        <v>0</v>
      </c>
      <c r="I929" s="84" t="b">
        <v>0</v>
      </c>
      <c r="J929" s="84" t="b">
        <v>0</v>
      </c>
      <c r="K929" s="84" t="b">
        <v>0</v>
      </c>
      <c r="L929" s="84" t="b">
        <v>0</v>
      </c>
    </row>
    <row r="930" spans="1:12" ht="15">
      <c r="A930" s="84" t="s">
        <v>3748</v>
      </c>
      <c r="B930" s="84" t="s">
        <v>3146</v>
      </c>
      <c r="C930" s="84">
        <v>2</v>
      </c>
      <c r="D930" s="122">
        <v>0.00705027438168884</v>
      </c>
      <c r="E930" s="122">
        <v>1.7634279935629373</v>
      </c>
      <c r="F930" s="84" t="s">
        <v>2973</v>
      </c>
      <c r="G930" s="84" t="b">
        <v>0</v>
      </c>
      <c r="H930" s="84" t="b">
        <v>0</v>
      </c>
      <c r="I930" s="84" t="b">
        <v>0</v>
      </c>
      <c r="J930" s="84" t="b">
        <v>0</v>
      </c>
      <c r="K930" s="84" t="b">
        <v>0</v>
      </c>
      <c r="L930" s="84" t="b">
        <v>0</v>
      </c>
    </row>
    <row r="931" spans="1:12" ht="15">
      <c r="A931" s="84" t="s">
        <v>3146</v>
      </c>
      <c r="B931" s="84" t="s">
        <v>3634</v>
      </c>
      <c r="C931" s="84">
        <v>2</v>
      </c>
      <c r="D931" s="122">
        <v>0.00705027438168884</v>
      </c>
      <c r="E931" s="122">
        <v>1.587336734507256</v>
      </c>
      <c r="F931" s="84" t="s">
        <v>2973</v>
      </c>
      <c r="G931" s="84" t="b">
        <v>0</v>
      </c>
      <c r="H931" s="84" t="b">
        <v>0</v>
      </c>
      <c r="I931" s="84" t="b">
        <v>0</v>
      </c>
      <c r="J931" s="84" t="b">
        <v>0</v>
      </c>
      <c r="K931" s="84" t="b">
        <v>0</v>
      </c>
      <c r="L931" s="84" t="b">
        <v>0</v>
      </c>
    </row>
    <row r="932" spans="1:12" ht="15">
      <c r="A932" s="84" t="s">
        <v>3634</v>
      </c>
      <c r="B932" s="84" t="s">
        <v>3102</v>
      </c>
      <c r="C932" s="84">
        <v>2</v>
      </c>
      <c r="D932" s="122">
        <v>0.00705027438168884</v>
      </c>
      <c r="E932" s="122">
        <v>1.587336734507256</v>
      </c>
      <c r="F932" s="84" t="s">
        <v>2973</v>
      </c>
      <c r="G932" s="84" t="b">
        <v>0</v>
      </c>
      <c r="H932" s="84" t="b">
        <v>0</v>
      </c>
      <c r="I932" s="84" t="b">
        <v>0</v>
      </c>
      <c r="J932" s="84" t="b">
        <v>0</v>
      </c>
      <c r="K932" s="84" t="b">
        <v>0</v>
      </c>
      <c r="L932" s="84" t="b">
        <v>0</v>
      </c>
    </row>
    <row r="933" spans="1:12" ht="15">
      <c r="A933" s="84" t="s">
        <v>3122</v>
      </c>
      <c r="B933" s="84" t="s">
        <v>3991</v>
      </c>
      <c r="C933" s="84">
        <v>2</v>
      </c>
      <c r="D933" s="122">
        <v>0.00705027438168884</v>
      </c>
      <c r="E933" s="122">
        <v>1.9852767431792937</v>
      </c>
      <c r="F933" s="84" t="s">
        <v>2973</v>
      </c>
      <c r="G933" s="84" t="b">
        <v>0</v>
      </c>
      <c r="H933" s="84" t="b">
        <v>0</v>
      </c>
      <c r="I933" s="84" t="b">
        <v>0</v>
      </c>
      <c r="J933" s="84" t="b">
        <v>0</v>
      </c>
      <c r="K933" s="84" t="b">
        <v>0</v>
      </c>
      <c r="L933" s="84" t="b">
        <v>0</v>
      </c>
    </row>
    <row r="934" spans="1:12" ht="15">
      <c r="A934" s="84" t="s">
        <v>354</v>
      </c>
      <c r="B934" s="84" t="s">
        <v>3130</v>
      </c>
      <c r="C934" s="84">
        <v>2</v>
      </c>
      <c r="D934" s="122">
        <v>0.00705027438168884</v>
      </c>
      <c r="E934" s="122">
        <v>1.2319490765206822</v>
      </c>
      <c r="F934" s="84" t="s">
        <v>2973</v>
      </c>
      <c r="G934" s="84" t="b">
        <v>0</v>
      </c>
      <c r="H934" s="84" t="b">
        <v>0</v>
      </c>
      <c r="I934" s="84" t="b">
        <v>0</v>
      </c>
      <c r="J934" s="84" t="b">
        <v>0</v>
      </c>
      <c r="K934" s="84" t="b">
        <v>0</v>
      </c>
      <c r="L934" s="84" t="b">
        <v>0</v>
      </c>
    </row>
    <row r="935" spans="1:12" ht="15">
      <c r="A935" s="84" t="s">
        <v>354</v>
      </c>
      <c r="B935" s="84" t="s">
        <v>3620</v>
      </c>
      <c r="C935" s="84">
        <v>2</v>
      </c>
      <c r="D935" s="122">
        <v>0.00705027438168884</v>
      </c>
      <c r="E935" s="122">
        <v>1.2319490765206822</v>
      </c>
      <c r="F935" s="84" t="s">
        <v>2973</v>
      </c>
      <c r="G935" s="84" t="b">
        <v>0</v>
      </c>
      <c r="H935" s="84" t="b">
        <v>0</v>
      </c>
      <c r="I935" s="84" t="b">
        <v>0</v>
      </c>
      <c r="J935" s="84" t="b">
        <v>0</v>
      </c>
      <c r="K935" s="84" t="b">
        <v>0</v>
      </c>
      <c r="L935" s="84" t="b">
        <v>0</v>
      </c>
    </row>
    <row r="936" spans="1:12" ht="15">
      <c r="A936" s="84" t="s">
        <v>354</v>
      </c>
      <c r="B936" s="84" t="s">
        <v>3618</v>
      </c>
      <c r="C936" s="84">
        <v>2</v>
      </c>
      <c r="D936" s="122">
        <v>0.00705027438168884</v>
      </c>
      <c r="E936" s="122">
        <v>1.2319490765206822</v>
      </c>
      <c r="F936" s="84" t="s">
        <v>2973</v>
      </c>
      <c r="G936" s="84" t="b">
        <v>0</v>
      </c>
      <c r="H936" s="84" t="b">
        <v>0</v>
      </c>
      <c r="I936" s="84" t="b">
        <v>0</v>
      </c>
      <c r="J936" s="84" t="b">
        <v>0</v>
      </c>
      <c r="K936" s="84" t="b">
        <v>0</v>
      </c>
      <c r="L936" s="84" t="b">
        <v>0</v>
      </c>
    </row>
    <row r="937" spans="1:12" ht="15">
      <c r="A937" s="84" t="s">
        <v>354</v>
      </c>
      <c r="B937" s="84" t="s">
        <v>3649</v>
      </c>
      <c r="C937" s="84">
        <v>2</v>
      </c>
      <c r="D937" s="122">
        <v>0.00705027438168884</v>
      </c>
      <c r="E937" s="122">
        <v>1.2319490765206822</v>
      </c>
      <c r="F937" s="84" t="s">
        <v>2973</v>
      </c>
      <c r="G937" s="84" t="b">
        <v>0</v>
      </c>
      <c r="H937" s="84" t="b">
        <v>0</v>
      </c>
      <c r="I937" s="84" t="b">
        <v>0</v>
      </c>
      <c r="J937" s="84" t="b">
        <v>0</v>
      </c>
      <c r="K937" s="84" t="b">
        <v>0</v>
      </c>
      <c r="L937" s="84" t="b">
        <v>0</v>
      </c>
    </row>
    <row r="938" spans="1:12" ht="15">
      <c r="A938" s="84" t="s">
        <v>3649</v>
      </c>
      <c r="B938" s="84" t="s">
        <v>3116</v>
      </c>
      <c r="C938" s="84">
        <v>2</v>
      </c>
      <c r="D938" s="122">
        <v>0.00705027438168884</v>
      </c>
      <c r="E938" s="122">
        <v>0.9438840580210687</v>
      </c>
      <c r="F938" s="84" t="s">
        <v>2973</v>
      </c>
      <c r="G938" s="84" t="b">
        <v>0</v>
      </c>
      <c r="H938" s="84" t="b">
        <v>0</v>
      </c>
      <c r="I938" s="84" t="b">
        <v>0</v>
      </c>
      <c r="J938" s="84" t="b">
        <v>0</v>
      </c>
      <c r="K938" s="84" t="b">
        <v>0</v>
      </c>
      <c r="L938" s="84" t="b">
        <v>0</v>
      </c>
    </row>
    <row r="939" spans="1:12" ht="15">
      <c r="A939" s="84" t="s">
        <v>257</v>
      </c>
      <c r="B939" s="84" t="s">
        <v>3133</v>
      </c>
      <c r="C939" s="84">
        <v>2</v>
      </c>
      <c r="D939" s="122">
        <v>0.00705027438168884</v>
      </c>
      <c r="E939" s="122">
        <v>1.8091854841236124</v>
      </c>
      <c r="F939" s="84" t="s">
        <v>2973</v>
      </c>
      <c r="G939" s="84" t="b">
        <v>0</v>
      </c>
      <c r="H939" s="84" t="b">
        <v>0</v>
      </c>
      <c r="I939" s="84" t="b">
        <v>0</v>
      </c>
      <c r="J939" s="84" t="b">
        <v>0</v>
      </c>
      <c r="K939" s="84" t="b">
        <v>0</v>
      </c>
      <c r="L939" s="84" t="b">
        <v>0</v>
      </c>
    </row>
    <row r="940" spans="1:12" ht="15">
      <c r="A940" s="84" t="s">
        <v>231</v>
      </c>
      <c r="B940" s="84" t="s">
        <v>354</v>
      </c>
      <c r="C940" s="84">
        <v>2</v>
      </c>
      <c r="D940" s="122">
        <v>0.00705027438168884</v>
      </c>
      <c r="E940" s="122">
        <v>1.7634279935629373</v>
      </c>
      <c r="F940" s="84" t="s">
        <v>2973</v>
      </c>
      <c r="G940" s="84" t="b">
        <v>0</v>
      </c>
      <c r="H940" s="84" t="b">
        <v>0</v>
      </c>
      <c r="I940" s="84" t="b">
        <v>0</v>
      </c>
      <c r="J940" s="84" t="b">
        <v>0</v>
      </c>
      <c r="K940" s="84" t="b">
        <v>0</v>
      </c>
      <c r="L940" s="84" t="b">
        <v>0</v>
      </c>
    </row>
    <row r="941" spans="1:12" ht="15">
      <c r="A941" s="84" t="s">
        <v>3772</v>
      </c>
      <c r="B941" s="84" t="s">
        <v>3772</v>
      </c>
      <c r="C941" s="84">
        <v>2</v>
      </c>
      <c r="D941" s="122">
        <v>0.008955527518802645</v>
      </c>
      <c r="E941" s="122">
        <v>1.8091854841236124</v>
      </c>
      <c r="F941" s="84" t="s">
        <v>2973</v>
      </c>
      <c r="G941" s="84" t="b">
        <v>0</v>
      </c>
      <c r="H941" s="84" t="b">
        <v>0</v>
      </c>
      <c r="I941" s="84" t="b">
        <v>0</v>
      </c>
      <c r="J941" s="84" t="b">
        <v>0</v>
      </c>
      <c r="K941" s="84" t="b">
        <v>0</v>
      </c>
      <c r="L941" s="84" t="b">
        <v>0</v>
      </c>
    </row>
    <row r="942" spans="1:12" ht="15">
      <c r="A942" s="84" t="s">
        <v>3088</v>
      </c>
      <c r="B942" s="84" t="s">
        <v>3099</v>
      </c>
      <c r="C942" s="84">
        <v>5</v>
      </c>
      <c r="D942" s="122">
        <v>0.011466398471999553</v>
      </c>
      <c r="E942" s="122">
        <v>1.044670394919461</v>
      </c>
      <c r="F942" s="84" t="s">
        <v>2974</v>
      </c>
      <c r="G942" s="84" t="b">
        <v>0</v>
      </c>
      <c r="H942" s="84" t="b">
        <v>0</v>
      </c>
      <c r="I942" s="84" t="b">
        <v>0</v>
      </c>
      <c r="J942" s="84" t="b">
        <v>0</v>
      </c>
      <c r="K942" s="84" t="b">
        <v>0</v>
      </c>
      <c r="L942" s="84" t="b">
        <v>0</v>
      </c>
    </row>
    <row r="943" spans="1:12" ht="15">
      <c r="A943" s="84" t="s">
        <v>354</v>
      </c>
      <c r="B943" s="84" t="s">
        <v>3149</v>
      </c>
      <c r="C943" s="84">
        <v>2</v>
      </c>
      <c r="D943" s="122">
        <v>0.007340469483415997</v>
      </c>
      <c r="E943" s="122">
        <v>1.3457003905834422</v>
      </c>
      <c r="F943" s="84" t="s">
        <v>2974</v>
      </c>
      <c r="G943" s="84" t="b">
        <v>0</v>
      </c>
      <c r="H943" s="84" t="b">
        <v>0</v>
      </c>
      <c r="I943" s="84" t="b">
        <v>0</v>
      </c>
      <c r="J943" s="84" t="b">
        <v>0</v>
      </c>
      <c r="K943" s="84" t="b">
        <v>0</v>
      </c>
      <c r="L943" s="84" t="b">
        <v>0</v>
      </c>
    </row>
    <row r="944" spans="1:12" ht="15">
      <c r="A944" s="84" t="s">
        <v>3116</v>
      </c>
      <c r="B944" s="84" t="s">
        <v>3062</v>
      </c>
      <c r="C944" s="84">
        <v>2</v>
      </c>
      <c r="D944" s="122">
        <v>0.007340469483415997</v>
      </c>
      <c r="E944" s="122">
        <v>1.7259116322950483</v>
      </c>
      <c r="F944" s="84" t="s">
        <v>2974</v>
      </c>
      <c r="G944" s="84" t="b">
        <v>0</v>
      </c>
      <c r="H944" s="84" t="b">
        <v>0</v>
      </c>
      <c r="I944" s="84" t="b">
        <v>0</v>
      </c>
      <c r="J944" s="84" t="b">
        <v>0</v>
      </c>
      <c r="K944" s="84" t="b">
        <v>0</v>
      </c>
      <c r="L944" s="84" t="b">
        <v>0</v>
      </c>
    </row>
    <row r="945" spans="1:12" ht="15">
      <c r="A945" s="84" t="s">
        <v>3062</v>
      </c>
      <c r="B945" s="84" t="s">
        <v>3120</v>
      </c>
      <c r="C945" s="84">
        <v>2</v>
      </c>
      <c r="D945" s="122">
        <v>0.007340469483415997</v>
      </c>
      <c r="E945" s="122">
        <v>2.123851640967086</v>
      </c>
      <c r="F945" s="84" t="s">
        <v>2974</v>
      </c>
      <c r="G945" s="84" t="b">
        <v>0</v>
      </c>
      <c r="H945" s="84" t="b">
        <v>0</v>
      </c>
      <c r="I945" s="84" t="b">
        <v>0</v>
      </c>
      <c r="J945" s="84" t="b">
        <v>0</v>
      </c>
      <c r="K945" s="84" t="b">
        <v>0</v>
      </c>
      <c r="L945" s="84" t="b">
        <v>0</v>
      </c>
    </row>
    <row r="946" spans="1:12" ht="15">
      <c r="A946" s="84" t="s">
        <v>3099</v>
      </c>
      <c r="B946" s="84" t="s">
        <v>3148</v>
      </c>
      <c r="C946" s="84">
        <v>2</v>
      </c>
      <c r="D946" s="122">
        <v>0.007340469483415997</v>
      </c>
      <c r="E946" s="122">
        <v>1.294547868136061</v>
      </c>
      <c r="F946" s="84" t="s">
        <v>2974</v>
      </c>
      <c r="G946" s="84" t="b">
        <v>0</v>
      </c>
      <c r="H946" s="84" t="b">
        <v>0</v>
      </c>
      <c r="I946" s="84" t="b">
        <v>0</v>
      </c>
      <c r="J946" s="84" t="b">
        <v>0</v>
      </c>
      <c r="K946" s="84" t="b">
        <v>0</v>
      </c>
      <c r="L946" s="84" t="b">
        <v>0</v>
      </c>
    </row>
    <row r="947" spans="1:12" ht="15">
      <c r="A947" s="84" t="s">
        <v>3689</v>
      </c>
      <c r="B947" s="84" t="s">
        <v>3658</v>
      </c>
      <c r="C947" s="84">
        <v>2</v>
      </c>
      <c r="D947" s="122">
        <v>0.007340469483415997</v>
      </c>
      <c r="E947" s="122">
        <v>1.7716691228557233</v>
      </c>
      <c r="F947" s="84" t="s">
        <v>2974</v>
      </c>
      <c r="G947" s="84" t="b">
        <v>0</v>
      </c>
      <c r="H947" s="84" t="b">
        <v>0</v>
      </c>
      <c r="I947" s="84" t="b">
        <v>0</v>
      </c>
      <c r="J947" s="84" t="b">
        <v>0</v>
      </c>
      <c r="K947" s="84" t="b">
        <v>0</v>
      </c>
      <c r="L947" s="84" t="b">
        <v>0</v>
      </c>
    </row>
    <row r="948" spans="1:12" ht="15">
      <c r="A948" s="84" t="s">
        <v>3658</v>
      </c>
      <c r="B948" s="84" t="s">
        <v>3116</v>
      </c>
      <c r="C948" s="84">
        <v>2</v>
      </c>
      <c r="D948" s="122">
        <v>0.007340469483415997</v>
      </c>
      <c r="E948" s="122">
        <v>0.9477603819114045</v>
      </c>
      <c r="F948" s="84" t="s">
        <v>2974</v>
      </c>
      <c r="G948" s="84" t="b">
        <v>0</v>
      </c>
      <c r="H948" s="84" t="b">
        <v>0</v>
      </c>
      <c r="I948" s="84" t="b">
        <v>0</v>
      </c>
      <c r="J948" s="84" t="b">
        <v>0</v>
      </c>
      <c r="K948" s="84" t="b">
        <v>0</v>
      </c>
      <c r="L948" s="84" t="b">
        <v>0</v>
      </c>
    </row>
    <row r="949" spans="1:12" ht="15">
      <c r="A949" s="84" t="s">
        <v>3831</v>
      </c>
      <c r="B949" s="84" t="s">
        <v>3809</v>
      </c>
      <c r="C949" s="84">
        <v>2</v>
      </c>
      <c r="D949" s="122">
        <v>0.007340469483415997</v>
      </c>
      <c r="E949" s="122">
        <v>2.123851640967086</v>
      </c>
      <c r="F949" s="84" t="s">
        <v>2974</v>
      </c>
      <c r="G949" s="84" t="b">
        <v>0</v>
      </c>
      <c r="H949" s="84" t="b">
        <v>0</v>
      </c>
      <c r="I949" s="84" t="b">
        <v>0</v>
      </c>
      <c r="J949" s="84" t="b">
        <v>0</v>
      </c>
      <c r="K949" s="84" t="b">
        <v>0</v>
      </c>
      <c r="L949" s="84" t="b">
        <v>0</v>
      </c>
    </row>
    <row r="950" spans="1:12" ht="15">
      <c r="A950" s="84" t="s">
        <v>3116</v>
      </c>
      <c r="B950" s="84" t="s">
        <v>3117</v>
      </c>
      <c r="C950" s="84">
        <v>3</v>
      </c>
      <c r="D950" s="122">
        <v>0</v>
      </c>
      <c r="E950" s="122">
        <v>0.6989700043360187</v>
      </c>
      <c r="F950" s="84" t="s">
        <v>2975</v>
      </c>
      <c r="G950" s="84" t="b">
        <v>0</v>
      </c>
      <c r="H950" s="84" t="b">
        <v>0</v>
      </c>
      <c r="I950" s="84" t="b">
        <v>0</v>
      </c>
      <c r="J950" s="84" t="b">
        <v>0</v>
      </c>
      <c r="K950" s="84" t="b">
        <v>0</v>
      </c>
      <c r="L950" s="84" t="b">
        <v>0</v>
      </c>
    </row>
    <row r="951" spans="1:12" ht="15">
      <c r="A951" s="84" t="s">
        <v>3088</v>
      </c>
      <c r="B951" s="84" t="s">
        <v>3099</v>
      </c>
      <c r="C951" s="84">
        <v>3</v>
      </c>
      <c r="D951" s="122">
        <v>0</v>
      </c>
      <c r="E951" s="122">
        <v>0.6989700043360187</v>
      </c>
      <c r="F951" s="84" t="s">
        <v>2975</v>
      </c>
      <c r="G951" s="84" t="b">
        <v>0</v>
      </c>
      <c r="H951" s="84" t="b">
        <v>0</v>
      </c>
      <c r="I951" s="84" t="b">
        <v>0</v>
      </c>
      <c r="J951" s="84" t="b">
        <v>0</v>
      </c>
      <c r="K951" s="84" t="b">
        <v>0</v>
      </c>
      <c r="L951" s="84" t="b">
        <v>0</v>
      </c>
    </row>
    <row r="952" spans="1:12" ht="15">
      <c r="A952" s="84" t="s">
        <v>3117</v>
      </c>
      <c r="B952" s="84" t="s">
        <v>3126</v>
      </c>
      <c r="C952" s="84">
        <v>2</v>
      </c>
      <c r="D952" s="122">
        <v>0.01956569545063125</v>
      </c>
      <c r="E952" s="122">
        <v>0.6989700043360189</v>
      </c>
      <c r="F952" s="84" t="s">
        <v>2975</v>
      </c>
      <c r="G952" s="84" t="b">
        <v>0</v>
      </c>
      <c r="H952" s="84" t="b">
        <v>0</v>
      </c>
      <c r="I952" s="84" t="b">
        <v>0</v>
      </c>
      <c r="J952" s="84" t="b">
        <v>1</v>
      </c>
      <c r="K952" s="84" t="b">
        <v>0</v>
      </c>
      <c r="L952" s="84" t="b">
        <v>0</v>
      </c>
    </row>
    <row r="953" spans="1:12" ht="15">
      <c r="A953" s="84" t="s">
        <v>3126</v>
      </c>
      <c r="B953" s="84" t="s">
        <v>3127</v>
      </c>
      <c r="C953" s="84">
        <v>2</v>
      </c>
      <c r="D953" s="122">
        <v>0.01956569545063125</v>
      </c>
      <c r="E953" s="122">
        <v>0.8750612633917001</v>
      </c>
      <c r="F953" s="84" t="s">
        <v>2975</v>
      </c>
      <c r="G953" s="84" t="b">
        <v>1</v>
      </c>
      <c r="H953" s="84" t="b">
        <v>0</v>
      </c>
      <c r="I953" s="84" t="b">
        <v>0</v>
      </c>
      <c r="J953" s="84" t="b">
        <v>0</v>
      </c>
      <c r="K953" s="84" t="b">
        <v>0</v>
      </c>
      <c r="L953" s="84" t="b">
        <v>0</v>
      </c>
    </row>
    <row r="954" spans="1:12" ht="15">
      <c r="A954" s="84" t="s">
        <v>3127</v>
      </c>
      <c r="B954" s="84" t="s">
        <v>3088</v>
      </c>
      <c r="C954" s="84">
        <v>2</v>
      </c>
      <c r="D954" s="122">
        <v>0.01956569545063125</v>
      </c>
      <c r="E954" s="122">
        <v>0.6989700043360189</v>
      </c>
      <c r="F954" s="84" t="s">
        <v>2975</v>
      </c>
      <c r="G954" s="84" t="b">
        <v>0</v>
      </c>
      <c r="H954" s="84" t="b">
        <v>0</v>
      </c>
      <c r="I954" s="84" t="b">
        <v>0</v>
      </c>
      <c r="J954" s="84" t="b">
        <v>0</v>
      </c>
      <c r="K954" s="84" t="b">
        <v>0</v>
      </c>
      <c r="L954" s="84" t="b">
        <v>0</v>
      </c>
    </row>
    <row r="955" spans="1:12" ht="15">
      <c r="A955" s="84" t="s">
        <v>3156</v>
      </c>
      <c r="B955" s="84" t="s">
        <v>3116</v>
      </c>
      <c r="C955" s="84">
        <v>3</v>
      </c>
      <c r="D955" s="122">
        <v>0</v>
      </c>
      <c r="E955" s="122">
        <v>0.9030899869919435</v>
      </c>
      <c r="F955" s="84" t="s">
        <v>2976</v>
      </c>
      <c r="G955" s="84" t="b">
        <v>0</v>
      </c>
      <c r="H955" s="84" t="b">
        <v>0</v>
      </c>
      <c r="I955" s="84" t="b">
        <v>0</v>
      </c>
      <c r="J955" s="84" t="b">
        <v>0</v>
      </c>
      <c r="K955" s="84" t="b">
        <v>0</v>
      </c>
      <c r="L955" s="84" t="b">
        <v>0</v>
      </c>
    </row>
    <row r="956" spans="1:12" ht="15">
      <c r="A956" s="84" t="s">
        <v>3116</v>
      </c>
      <c r="B956" s="84" t="s">
        <v>3117</v>
      </c>
      <c r="C956" s="84">
        <v>3</v>
      </c>
      <c r="D956" s="122">
        <v>0</v>
      </c>
      <c r="E956" s="122">
        <v>0.9030899869919435</v>
      </c>
      <c r="F956" s="84" t="s">
        <v>2976</v>
      </c>
      <c r="G956" s="84" t="b">
        <v>0</v>
      </c>
      <c r="H956" s="84" t="b">
        <v>0</v>
      </c>
      <c r="I956" s="84" t="b">
        <v>0</v>
      </c>
      <c r="J956" s="84" t="b">
        <v>0</v>
      </c>
      <c r="K956" s="84" t="b">
        <v>0</v>
      </c>
      <c r="L956" s="84" t="b">
        <v>0</v>
      </c>
    </row>
    <row r="957" spans="1:12" ht="15">
      <c r="A957" s="84" t="s">
        <v>3088</v>
      </c>
      <c r="B957" s="84" t="s">
        <v>3099</v>
      </c>
      <c r="C957" s="84">
        <v>3</v>
      </c>
      <c r="D957" s="122">
        <v>0</v>
      </c>
      <c r="E957" s="122">
        <v>0.9030899869919435</v>
      </c>
      <c r="F957" s="84" t="s">
        <v>2976</v>
      </c>
      <c r="G957" s="84" t="b">
        <v>0</v>
      </c>
      <c r="H957" s="84" t="b">
        <v>0</v>
      </c>
      <c r="I957" s="84" t="b">
        <v>0</v>
      </c>
      <c r="J957" s="84" t="b">
        <v>0</v>
      </c>
      <c r="K957" s="84" t="b">
        <v>0</v>
      </c>
      <c r="L957" s="84" t="b">
        <v>0</v>
      </c>
    </row>
    <row r="958" spans="1:12" ht="15">
      <c r="A958" s="84" t="s">
        <v>3099</v>
      </c>
      <c r="B958" s="84" t="s">
        <v>3151</v>
      </c>
      <c r="C958" s="84">
        <v>3</v>
      </c>
      <c r="D958" s="122">
        <v>0</v>
      </c>
      <c r="E958" s="122">
        <v>0.9030899869919435</v>
      </c>
      <c r="F958" s="84" t="s">
        <v>2976</v>
      </c>
      <c r="G958" s="84" t="b">
        <v>0</v>
      </c>
      <c r="H958" s="84" t="b">
        <v>0</v>
      </c>
      <c r="I958" s="84" t="b">
        <v>0</v>
      </c>
      <c r="J958" s="84" t="b">
        <v>0</v>
      </c>
      <c r="K958" s="84" t="b">
        <v>0</v>
      </c>
      <c r="L958" s="84" t="b">
        <v>0</v>
      </c>
    </row>
    <row r="959" spans="1:12" ht="15">
      <c r="A959" s="84" t="s">
        <v>3151</v>
      </c>
      <c r="B959" s="84" t="s">
        <v>3157</v>
      </c>
      <c r="C959" s="84">
        <v>3</v>
      </c>
      <c r="D959" s="122">
        <v>0</v>
      </c>
      <c r="E959" s="122">
        <v>0.9030899869919435</v>
      </c>
      <c r="F959" s="84" t="s">
        <v>2976</v>
      </c>
      <c r="G959" s="84" t="b">
        <v>0</v>
      </c>
      <c r="H959" s="84" t="b">
        <v>0</v>
      </c>
      <c r="I959" s="84" t="b">
        <v>0</v>
      </c>
      <c r="J959" s="84" t="b">
        <v>0</v>
      </c>
      <c r="K959" s="84" t="b">
        <v>0</v>
      </c>
      <c r="L959" s="84" t="b">
        <v>0</v>
      </c>
    </row>
    <row r="960" spans="1:12" ht="15">
      <c r="A960" s="84" t="s">
        <v>3117</v>
      </c>
      <c r="B960" s="84" t="s">
        <v>3126</v>
      </c>
      <c r="C960" s="84">
        <v>2</v>
      </c>
      <c r="D960" s="122">
        <v>0.013043796967087498</v>
      </c>
      <c r="E960" s="122">
        <v>0.9030899869919435</v>
      </c>
      <c r="F960" s="84" t="s">
        <v>2976</v>
      </c>
      <c r="G960" s="84" t="b">
        <v>0</v>
      </c>
      <c r="H960" s="84" t="b">
        <v>0</v>
      </c>
      <c r="I960" s="84" t="b">
        <v>0</v>
      </c>
      <c r="J960" s="84" t="b">
        <v>1</v>
      </c>
      <c r="K960" s="84" t="b">
        <v>0</v>
      </c>
      <c r="L960" s="84" t="b">
        <v>0</v>
      </c>
    </row>
    <row r="961" spans="1:12" ht="15">
      <c r="A961" s="84" t="s">
        <v>3126</v>
      </c>
      <c r="B961" s="84" t="s">
        <v>3127</v>
      </c>
      <c r="C961" s="84">
        <v>2</v>
      </c>
      <c r="D961" s="122">
        <v>0.013043796967087498</v>
      </c>
      <c r="E961" s="122">
        <v>1.0791812460476249</v>
      </c>
      <c r="F961" s="84" t="s">
        <v>2976</v>
      </c>
      <c r="G961" s="84" t="b">
        <v>1</v>
      </c>
      <c r="H961" s="84" t="b">
        <v>0</v>
      </c>
      <c r="I961" s="84" t="b">
        <v>0</v>
      </c>
      <c r="J961" s="84" t="b">
        <v>0</v>
      </c>
      <c r="K961" s="84" t="b">
        <v>0</v>
      </c>
      <c r="L961" s="84" t="b">
        <v>0</v>
      </c>
    </row>
    <row r="962" spans="1:12" ht="15">
      <c r="A962" s="84" t="s">
        <v>3127</v>
      </c>
      <c r="B962" s="84" t="s">
        <v>3088</v>
      </c>
      <c r="C962" s="84">
        <v>2</v>
      </c>
      <c r="D962" s="122">
        <v>0.013043796967087498</v>
      </c>
      <c r="E962" s="122">
        <v>0.9030899869919435</v>
      </c>
      <c r="F962" s="84" t="s">
        <v>2976</v>
      </c>
      <c r="G962" s="84" t="b">
        <v>0</v>
      </c>
      <c r="H962" s="84" t="b">
        <v>0</v>
      </c>
      <c r="I962" s="84" t="b">
        <v>0</v>
      </c>
      <c r="J962" s="84" t="b">
        <v>0</v>
      </c>
      <c r="K962" s="84" t="b">
        <v>0</v>
      </c>
      <c r="L962" s="84" t="b">
        <v>0</v>
      </c>
    </row>
    <row r="963" spans="1:12" ht="15">
      <c r="A963" s="84" t="s">
        <v>3159</v>
      </c>
      <c r="B963" s="84" t="s">
        <v>3160</v>
      </c>
      <c r="C963" s="84">
        <v>2</v>
      </c>
      <c r="D963" s="122">
        <v>0</v>
      </c>
      <c r="E963" s="122">
        <v>1.278753600952829</v>
      </c>
      <c r="F963" s="84" t="s">
        <v>2977</v>
      </c>
      <c r="G963" s="84" t="b">
        <v>0</v>
      </c>
      <c r="H963" s="84" t="b">
        <v>0</v>
      </c>
      <c r="I963" s="84" t="b">
        <v>0</v>
      </c>
      <c r="J963" s="84" t="b">
        <v>0</v>
      </c>
      <c r="K963" s="84" t="b">
        <v>0</v>
      </c>
      <c r="L963" s="84" t="b">
        <v>0</v>
      </c>
    </row>
    <row r="964" spans="1:12" ht="15">
      <c r="A964" s="84" t="s">
        <v>3160</v>
      </c>
      <c r="B964" s="84" t="s">
        <v>3161</v>
      </c>
      <c r="C964" s="84">
        <v>2</v>
      </c>
      <c r="D964" s="122">
        <v>0</v>
      </c>
      <c r="E964" s="122">
        <v>1.278753600952829</v>
      </c>
      <c r="F964" s="84" t="s">
        <v>2977</v>
      </c>
      <c r="G964" s="84" t="b">
        <v>0</v>
      </c>
      <c r="H964" s="84" t="b">
        <v>0</v>
      </c>
      <c r="I964" s="84" t="b">
        <v>0</v>
      </c>
      <c r="J964" s="84" t="b">
        <v>0</v>
      </c>
      <c r="K964" s="84" t="b">
        <v>0</v>
      </c>
      <c r="L964" s="84" t="b">
        <v>0</v>
      </c>
    </row>
    <row r="965" spans="1:12" ht="15">
      <c r="A965" s="84" t="s">
        <v>3161</v>
      </c>
      <c r="B965" s="84" t="s">
        <v>3162</v>
      </c>
      <c r="C965" s="84">
        <v>2</v>
      </c>
      <c r="D965" s="122">
        <v>0</v>
      </c>
      <c r="E965" s="122">
        <v>1.278753600952829</v>
      </c>
      <c r="F965" s="84" t="s">
        <v>2977</v>
      </c>
      <c r="G965" s="84" t="b">
        <v>0</v>
      </c>
      <c r="H965" s="84" t="b">
        <v>0</v>
      </c>
      <c r="I965" s="84" t="b">
        <v>0</v>
      </c>
      <c r="J965" s="84" t="b">
        <v>0</v>
      </c>
      <c r="K965" s="84" t="b">
        <v>0</v>
      </c>
      <c r="L965" s="84" t="b">
        <v>0</v>
      </c>
    </row>
    <row r="966" spans="1:12" ht="15">
      <c r="A966" s="84" t="s">
        <v>3162</v>
      </c>
      <c r="B966" s="84" t="s">
        <v>3163</v>
      </c>
      <c r="C966" s="84">
        <v>2</v>
      </c>
      <c r="D966" s="122">
        <v>0</v>
      </c>
      <c r="E966" s="122">
        <v>1.278753600952829</v>
      </c>
      <c r="F966" s="84" t="s">
        <v>2977</v>
      </c>
      <c r="G966" s="84" t="b">
        <v>0</v>
      </c>
      <c r="H966" s="84" t="b">
        <v>0</v>
      </c>
      <c r="I966" s="84" t="b">
        <v>0</v>
      </c>
      <c r="J966" s="84" t="b">
        <v>0</v>
      </c>
      <c r="K966" s="84" t="b">
        <v>0</v>
      </c>
      <c r="L966" s="84" t="b">
        <v>0</v>
      </c>
    </row>
    <row r="967" spans="1:12" ht="15">
      <c r="A967" s="84" t="s">
        <v>3163</v>
      </c>
      <c r="B967" s="84" t="s">
        <v>3088</v>
      </c>
      <c r="C967" s="84">
        <v>2</v>
      </c>
      <c r="D967" s="122">
        <v>0</v>
      </c>
      <c r="E967" s="122">
        <v>1.278753600952829</v>
      </c>
      <c r="F967" s="84" t="s">
        <v>2977</v>
      </c>
      <c r="G967" s="84" t="b">
        <v>0</v>
      </c>
      <c r="H967" s="84" t="b">
        <v>0</v>
      </c>
      <c r="I967" s="84" t="b">
        <v>0</v>
      </c>
      <c r="J967" s="84" t="b">
        <v>0</v>
      </c>
      <c r="K967" s="84" t="b">
        <v>0</v>
      </c>
      <c r="L967" s="84" t="b">
        <v>0</v>
      </c>
    </row>
    <row r="968" spans="1:12" ht="15">
      <c r="A968" s="84" t="s">
        <v>3088</v>
      </c>
      <c r="B968" s="84" t="s">
        <v>3164</v>
      </c>
      <c r="C968" s="84">
        <v>2</v>
      </c>
      <c r="D968" s="122">
        <v>0</v>
      </c>
      <c r="E968" s="122">
        <v>1.278753600952829</v>
      </c>
      <c r="F968" s="84" t="s">
        <v>2977</v>
      </c>
      <c r="G968" s="84" t="b">
        <v>0</v>
      </c>
      <c r="H968" s="84" t="b">
        <v>0</v>
      </c>
      <c r="I968" s="84" t="b">
        <v>0</v>
      </c>
      <c r="J968" s="84" t="b">
        <v>0</v>
      </c>
      <c r="K968" s="84" t="b">
        <v>0</v>
      </c>
      <c r="L968" s="84" t="b">
        <v>0</v>
      </c>
    </row>
    <row r="969" spans="1:12" ht="15">
      <c r="A969" s="84" t="s">
        <v>3164</v>
      </c>
      <c r="B969" s="84" t="s">
        <v>3165</v>
      </c>
      <c r="C969" s="84">
        <v>2</v>
      </c>
      <c r="D969" s="122">
        <v>0</v>
      </c>
      <c r="E969" s="122">
        <v>1.278753600952829</v>
      </c>
      <c r="F969" s="84" t="s">
        <v>2977</v>
      </c>
      <c r="G969" s="84" t="b">
        <v>0</v>
      </c>
      <c r="H969" s="84" t="b">
        <v>0</v>
      </c>
      <c r="I969" s="84" t="b">
        <v>0</v>
      </c>
      <c r="J969" s="84" t="b">
        <v>0</v>
      </c>
      <c r="K969" s="84" t="b">
        <v>0</v>
      </c>
      <c r="L969" s="84" t="b">
        <v>0</v>
      </c>
    </row>
    <row r="970" spans="1:12" ht="15">
      <c r="A970" s="84" t="s">
        <v>3165</v>
      </c>
      <c r="B970" s="84" t="s">
        <v>3166</v>
      </c>
      <c r="C970" s="84">
        <v>2</v>
      </c>
      <c r="D970" s="122">
        <v>0</v>
      </c>
      <c r="E970" s="122">
        <v>1.278753600952829</v>
      </c>
      <c r="F970" s="84" t="s">
        <v>2977</v>
      </c>
      <c r="G970" s="84" t="b">
        <v>0</v>
      </c>
      <c r="H970" s="84" t="b">
        <v>0</v>
      </c>
      <c r="I970" s="84" t="b">
        <v>0</v>
      </c>
      <c r="J970" s="84" t="b">
        <v>0</v>
      </c>
      <c r="K970" s="84" t="b">
        <v>0</v>
      </c>
      <c r="L970" s="84" t="b">
        <v>0</v>
      </c>
    </row>
    <row r="971" spans="1:12" ht="15">
      <c r="A971" s="84" t="s">
        <v>3166</v>
      </c>
      <c r="B971" s="84" t="s">
        <v>3167</v>
      </c>
      <c r="C971" s="84">
        <v>2</v>
      </c>
      <c r="D971" s="122">
        <v>0</v>
      </c>
      <c r="E971" s="122">
        <v>1.278753600952829</v>
      </c>
      <c r="F971" s="84" t="s">
        <v>2977</v>
      </c>
      <c r="G971" s="84" t="b">
        <v>0</v>
      </c>
      <c r="H971" s="84" t="b">
        <v>0</v>
      </c>
      <c r="I971" s="84" t="b">
        <v>0</v>
      </c>
      <c r="J971" s="84" t="b">
        <v>0</v>
      </c>
      <c r="K971" s="84" t="b">
        <v>0</v>
      </c>
      <c r="L971" s="84" t="b">
        <v>0</v>
      </c>
    </row>
    <row r="972" spans="1:12" ht="15">
      <c r="A972" s="84" t="s">
        <v>3167</v>
      </c>
      <c r="B972" s="84" t="s">
        <v>3936</v>
      </c>
      <c r="C972" s="84">
        <v>2</v>
      </c>
      <c r="D972" s="122">
        <v>0</v>
      </c>
      <c r="E972" s="122">
        <v>1.278753600952829</v>
      </c>
      <c r="F972" s="84" t="s">
        <v>2977</v>
      </c>
      <c r="G972" s="84" t="b">
        <v>0</v>
      </c>
      <c r="H972" s="84" t="b">
        <v>0</v>
      </c>
      <c r="I972" s="84" t="b">
        <v>0</v>
      </c>
      <c r="J972" s="84" t="b">
        <v>0</v>
      </c>
      <c r="K972" s="84" t="b">
        <v>0</v>
      </c>
      <c r="L972" s="84" t="b">
        <v>0</v>
      </c>
    </row>
    <row r="973" spans="1:12" ht="15">
      <c r="A973" s="84" t="s">
        <v>3936</v>
      </c>
      <c r="B973" s="84" t="s">
        <v>3795</v>
      </c>
      <c r="C973" s="84">
        <v>2</v>
      </c>
      <c r="D973" s="122">
        <v>0</v>
      </c>
      <c r="E973" s="122">
        <v>1.278753600952829</v>
      </c>
      <c r="F973" s="84" t="s">
        <v>2977</v>
      </c>
      <c r="G973" s="84" t="b">
        <v>0</v>
      </c>
      <c r="H973" s="84" t="b">
        <v>0</v>
      </c>
      <c r="I973" s="84" t="b">
        <v>0</v>
      </c>
      <c r="J973" s="84" t="b">
        <v>0</v>
      </c>
      <c r="K973" s="84" t="b">
        <v>0</v>
      </c>
      <c r="L973" s="84" t="b">
        <v>0</v>
      </c>
    </row>
    <row r="974" spans="1:12" ht="15">
      <c r="A974" s="84" t="s">
        <v>3116</v>
      </c>
      <c r="B974" s="84" t="s">
        <v>3117</v>
      </c>
      <c r="C974" s="84">
        <v>5</v>
      </c>
      <c r="D974" s="122">
        <v>0</v>
      </c>
      <c r="E974" s="122">
        <v>0.6627578316815741</v>
      </c>
      <c r="F974" s="84" t="s">
        <v>2978</v>
      </c>
      <c r="G974" s="84" t="b">
        <v>0</v>
      </c>
      <c r="H974" s="84" t="b">
        <v>0</v>
      </c>
      <c r="I974" s="84" t="b">
        <v>0</v>
      </c>
      <c r="J974" s="84" t="b">
        <v>0</v>
      </c>
      <c r="K974" s="84" t="b">
        <v>0</v>
      </c>
      <c r="L974" s="84" t="b">
        <v>0</v>
      </c>
    </row>
    <row r="975" spans="1:12" ht="15">
      <c r="A975" s="84" t="s">
        <v>3088</v>
      </c>
      <c r="B975" s="84" t="s">
        <v>3099</v>
      </c>
      <c r="C975" s="84">
        <v>5</v>
      </c>
      <c r="D975" s="122">
        <v>0</v>
      </c>
      <c r="E975" s="122">
        <v>0.6627578316815741</v>
      </c>
      <c r="F975" s="84" t="s">
        <v>2978</v>
      </c>
      <c r="G975" s="84" t="b">
        <v>0</v>
      </c>
      <c r="H975" s="84" t="b">
        <v>0</v>
      </c>
      <c r="I975" s="84" t="b">
        <v>0</v>
      </c>
      <c r="J975" s="84" t="b">
        <v>0</v>
      </c>
      <c r="K975" s="84" t="b">
        <v>0</v>
      </c>
      <c r="L975" s="84" t="b">
        <v>0</v>
      </c>
    </row>
    <row r="976" spans="1:12" ht="15">
      <c r="A976" s="84" t="s">
        <v>3117</v>
      </c>
      <c r="B976" s="84" t="s">
        <v>3125</v>
      </c>
      <c r="C976" s="84">
        <v>3</v>
      </c>
      <c r="D976" s="122">
        <v>0.023769508887466755</v>
      </c>
      <c r="E976" s="122">
        <v>0.6627578316815741</v>
      </c>
      <c r="F976" s="84" t="s">
        <v>2978</v>
      </c>
      <c r="G976" s="84" t="b">
        <v>0</v>
      </c>
      <c r="H976" s="84" t="b">
        <v>0</v>
      </c>
      <c r="I976" s="84" t="b">
        <v>0</v>
      </c>
      <c r="J976" s="84" t="b">
        <v>0</v>
      </c>
      <c r="K976" s="84" t="b">
        <v>0</v>
      </c>
      <c r="L976" s="84" t="b">
        <v>0</v>
      </c>
    </row>
    <row r="977" spans="1:12" ht="15">
      <c r="A977" s="84" t="s">
        <v>3125</v>
      </c>
      <c r="B977" s="84" t="s">
        <v>3088</v>
      </c>
      <c r="C977" s="84">
        <v>3</v>
      </c>
      <c r="D977" s="122">
        <v>0.023769508887466755</v>
      </c>
      <c r="E977" s="122">
        <v>0.6627578316815741</v>
      </c>
      <c r="F977" s="84" t="s">
        <v>2978</v>
      </c>
      <c r="G977" s="84" t="b">
        <v>0</v>
      </c>
      <c r="H977" s="84" t="b">
        <v>0</v>
      </c>
      <c r="I977" s="84" t="b">
        <v>0</v>
      </c>
      <c r="J977" s="84" t="b">
        <v>0</v>
      </c>
      <c r="K977" s="84" t="b">
        <v>0</v>
      </c>
      <c r="L977" s="84" t="b">
        <v>0</v>
      </c>
    </row>
    <row r="978" spans="1:12" ht="15">
      <c r="A978" s="84" t="s">
        <v>3117</v>
      </c>
      <c r="B978" s="84" t="s">
        <v>3126</v>
      </c>
      <c r="C978" s="84">
        <v>2</v>
      </c>
      <c r="D978" s="122">
        <v>0.02842428633371697</v>
      </c>
      <c r="E978" s="122">
        <v>0.6627578316815741</v>
      </c>
      <c r="F978" s="84" t="s">
        <v>2978</v>
      </c>
      <c r="G978" s="84" t="b">
        <v>0</v>
      </c>
      <c r="H978" s="84" t="b">
        <v>0</v>
      </c>
      <c r="I978" s="84" t="b">
        <v>0</v>
      </c>
      <c r="J978" s="84" t="b">
        <v>1</v>
      </c>
      <c r="K978" s="84" t="b">
        <v>0</v>
      </c>
      <c r="L978" s="84" t="b">
        <v>0</v>
      </c>
    </row>
    <row r="979" spans="1:12" ht="15">
      <c r="A979" s="84" t="s">
        <v>3126</v>
      </c>
      <c r="B979" s="84" t="s">
        <v>3127</v>
      </c>
      <c r="C979" s="84">
        <v>2</v>
      </c>
      <c r="D979" s="122">
        <v>0.02842428633371697</v>
      </c>
      <c r="E979" s="122">
        <v>1.0606978403536116</v>
      </c>
      <c r="F979" s="84" t="s">
        <v>2978</v>
      </c>
      <c r="G979" s="84" t="b">
        <v>1</v>
      </c>
      <c r="H979" s="84" t="b">
        <v>0</v>
      </c>
      <c r="I979" s="84" t="b">
        <v>0</v>
      </c>
      <c r="J979" s="84" t="b">
        <v>0</v>
      </c>
      <c r="K979" s="84" t="b">
        <v>0</v>
      </c>
      <c r="L979" s="84" t="b">
        <v>0</v>
      </c>
    </row>
    <row r="980" spans="1:12" ht="15">
      <c r="A980" s="84" t="s">
        <v>3127</v>
      </c>
      <c r="B980" s="84" t="s">
        <v>3088</v>
      </c>
      <c r="C980" s="84">
        <v>2</v>
      </c>
      <c r="D980" s="122">
        <v>0.02842428633371697</v>
      </c>
      <c r="E980" s="122">
        <v>0.6627578316815741</v>
      </c>
      <c r="F980" s="84" t="s">
        <v>2978</v>
      </c>
      <c r="G980" s="84" t="b">
        <v>0</v>
      </c>
      <c r="H980" s="84" t="b">
        <v>0</v>
      </c>
      <c r="I980" s="84" t="b">
        <v>0</v>
      </c>
      <c r="J980" s="84" t="b">
        <v>0</v>
      </c>
      <c r="K980" s="84" t="b">
        <v>0</v>
      </c>
      <c r="L980" s="84" t="b">
        <v>0</v>
      </c>
    </row>
    <row r="981" spans="1:12" ht="15">
      <c r="A981" s="84" t="s">
        <v>3116</v>
      </c>
      <c r="B981" s="84" t="s">
        <v>3117</v>
      </c>
      <c r="C981" s="84">
        <v>2</v>
      </c>
      <c r="D981" s="122">
        <v>0</v>
      </c>
      <c r="E981" s="122">
        <v>0.8750612633917001</v>
      </c>
      <c r="F981" s="84" t="s">
        <v>2980</v>
      </c>
      <c r="G981" s="84" t="b">
        <v>0</v>
      </c>
      <c r="H981" s="84" t="b">
        <v>0</v>
      </c>
      <c r="I981" s="84" t="b">
        <v>0</v>
      </c>
      <c r="J981" s="84" t="b">
        <v>0</v>
      </c>
      <c r="K981" s="84" t="b">
        <v>0</v>
      </c>
      <c r="L981" s="84" t="b">
        <v>0</v>
      </c>
    </row>
    <row r="982" spans="1:12" ht="15">
      <c r="A982" s="84" t="s">
        <v>3117</v>
      </c>
      <c r="B982" s="84" t="s">
        <v>3724</v>
      </c>
      <c r="C982" s="84">
        <v>2</v>
      </c>
      <c r="D982" s="122">
        <v>0</v>
      </c>
      <c r="E982" s="122">
        <v>0.8750612633917001</v>
      </c>
      <c r="F982" s="84" t="s">
        <v>2980</v>
      </c>
      <c r="G982" s="84" t="b">
        <v>0</v>
      </c>
      <c r="H982" s="84" t="b">
        <v>0</v>
      </c>
      <c r="I982" s="84" t="b">
        <v>0</v>
      </c>
      <c r="J982" s="84" t="b">
        <v>0</v>
      </c>
      <c r="K982" s="84" t="b">
        <v>0</v>
      </c>
      <c r="L982" s="84" t="b">
        <v>0</v>
      </c>
    </row>
    <row r="983" spans="1:12" ht="15">
      <c r="A983" s="84" t="s">
        <v>3724</v>
      </c>
      <c r="B983" s="84" t="s">
        <v>3635</v>
      </c>
      <c r="C983" s="84">
        <v>2</v>
      </c>
      <c r="D983" s="122">
        <v>0</v>
      </c>
      <c r="E983" s="122">
        <v>0.8750612633917001</v>
      </c>
      <c r="F983" s="84" t="s">
        <v>2980</v>
      </c>
      <c r="G983" s="84" t="b">
        <v>0</v>
      </c>
      <c r="H983" s="84" t="b">
        <v>0</v>
      </c>
      <c r="I983" s="84" t="b">
        <v>0</v>
      </c>
      <c r="J983" s="84" t="b">
        <v>0</v>
      </c>
      <c r="K983" s="84" t="b">
        <v>0</v>
      </c>
      <c r="L983" s="84" t="b">
        <v>0</v>
      </c>
    </row>
    <row r="984" spans="1:12" ht="15">
      <c r="A984" s="84" t="s">
        <v>3635</v>
      </c>
      <c r="B984" s="84" t="s">
        <v>3634</v>
      </c>
      <c r="C984" s="84">
        <v>2</v>
      </c>
      <c r="D984" s="122">
        <v>0</v>
      </c>
      <c r="E984" s="122">
        <v>0.8750612633917001</v>
      </c>
      <c r="F984" s="84" t="s">
        <v>2980</v>
      </c>
      <c r="G984" s="84" t="b">
        <v>0</v>
      </c>
      <c r="H984" s="84" t="b">
        <v>0</v>
      </c>
      <c r="I984" s="84" t="b">
        <v>0</v>
      </c>
      <c r="J984" s="84" t="b">
        <v>0</v>
      </c>
      <c r="K984" s="84" t="b">
        <v>0</v>
      </c>
      <c r="L984" s="84" t="b">
        <v>0</v>
      </c>
    </row>
    <row r="985" spans="1:12" ht="15">
      <c r="A985" s="84" t="s">
        <v>3634</v>
      </c>
      <c r="B985" s="84" t="s">
        <v>3764</v>
      </c>
      <c r="C985" s="84">
        <v>2</v>
      </c>
      <c r="D985" s="122">
        <v>0</v>
      </c>
      <c r="E985" s="122">
        <v>0.8750612633917001</v>
      </c>
      <c r="F985" s="84" t="s">
        <v>2980</v>
      </c>
      <c r="G985" s="84" t="b">
        <v>0</v>
      </c>
      <c r="H985" s="84" t="b">
        <v>0</v>
      </c>
      <c r="I985" s="84" t="b">
        <v>0</v>
      </c>
      <c r="J985" s="84" t="b">
        <v>0</v>
      </c>
      <c r="K985" s="84" t="b">
        <v>0</v>
      </c>
      <c r="L985" s="84" t="b">
        <v>0</v>
      </c>
    </row>
    <row r="986" spans="1:12" ht="15">
      <c r="A986" s="84" t="s">
        <v>3764</v>
      </c>
      <c r="B986" s="84" t="s">
        <v>3157</v>
      </c>
      <c r="C986" s="84">
        <v>2</v>
      </c>
      <c r="D986" s="122">
        <v>0</v>
      </c>
      <c r="E986" s="122">
        <v>0.8750612633917001</v>
      </c>
      <c r="F986" s="84" t="s">
        <v>2980</v>
      </c>
      <c r="G986" s="84" t="b">
        <v>0</v>
      </c>
      <c r="H986" s="84" t="b">
        <v>0</v>
      </c>
      <c r="I986" s="84" t="b">
        <v>0</v>
      </c>
      <c r="J986" s="84" t="b">
        <v>0</v>
      </c>
      <c r="K986" s="84" t="b">
        <v>0</v>
      </c>
      <c r="L986" s="84" t="b">
        <v>0</v>
      </c>
    </row>
    <row r="987" spans="1:12" ht="15">
      <c r="A987" s="84" t="s">
        <v>3157</v>
      </c>
      <c r="B987" s="84" t="s">
        <v>3151</v>
      </c>
      <c r="C987" s="84">
        <v>2</v>
      </c>
      <c r="D987" s="122">
        <v>0</v>
      </c>
      <c r="E987" s="122">
        <v>0.8750612633917001</v>
      </c>
      <c r="F987" s="84" t="s">
        <v>2980</v>
      </c>
      <c r="G987" s="84" t="b">
        <v>0</v>
      </c>
      <c r="H987" s="84" t="b">
        <v>0</v>
      </c>
      <c r="I987" s="84" t="b">
        <v>0</v>
      </c>
      <c r="J987" s="84" t="b">
        <v>0</v>
      </c>
      <c r="K987" s="84" t="b">
        <v>0</v>
      </c>
      <c r="L98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2967</v>
      </c>
      <c r="BB2" s="13" t="s">
        <v>2994</v>
      </c>
      <c r="BC2" s="13" t="s">
        <v>2995</v>
      </c>
      <c r="BD2" s="117" t="s">
        <v>4018</v>
      </c>
      <c r="BE2" s="117" t="s">
        <v>4019</v>
      </c>
      <c r="BF2" s="117" t="s">
        <v>4020</v>
      </c>
      <c r="BG2" s="117" t="s">
        <v>4021</v>
      </c>
      <c r="BH2" s="117" t="s">
        <v>4022</v>
      </c>
      <c r="BI2" s="117" t="s">
        <v>4023</v>
      </c>
      <c r="BJ2" s="117" t="s">
        <v>4024</v>
      </c>
      <c r="BK2" s="117" t="s">
        <v>4025</v>
      </c>
      <c r="BL2" s="117" t="s">
        <v>4026</v>
      </c>
    </row>
    <row r="3" spans="1:64" ht="15" customHeight="1">
      <c r="A3" s="64" t="s">
        <v>212</v>
      </c>
      <c r="B3" s="64" t="s">
        <v>212</v>
      </c>
      <c r="C3" s="65"/>
      <c r="D3" s="66"/>
      <c r="E3" s="67"/>
      <c r="F3" s="68"/>
      <c r="G3" s="65"/>
      <c r="H3" s="69"/>
      <c r="I3" s="70"/>
      <c r="J3" s="70"/>
      <c r="K3" s="34" t="s">
        <v>65</v>
      </c>
      <c r="L3" s="71">
        <v>3</v>
      </c>
      <c r="M3" s="71"/>
      <c r="N3" s="72"/>
      <c r="O3" s="78" t="s">
        <v>176</v>
      </c>
      <c r="P3" s="80">
        <v>43616.54450231481</v>
      </c>
      <c r="Q3" s="78" t="s">
        <v>380</v>
      </c>
      <c r="R3" s="82" t="s">
        <v>676</v>
      </c>
      <c r="S3" s="78" t="s">
        <v>732</v>
      </c>
      <c r="T3" s="78" t="s">
        <v>742</v>
      </c>
      <c r="U3" s="78"/>
      <c r="V3" s="82" t="s">
        <v>833</v>
      </c>
      <c r="W3" s="80">
        <v>43616.54450231481</v>
      </c>
      <c r="X3" s="82" t="s">
        <v>958</v>
      </c>
      <c r="Y3" s="78"/>
      <c r="Z3" s="78"/>
      <c r="AA3" s="84" t="s">
        <v>1329</v>
      </c>
      <c r="AB3" s="78"/>
      <c r="AC3" s="78" t="b">
        <v>0</v>
      </c>
      <c r="AD3" s="78">
        <v>0</v>
      </c>
      <c r="AE3" s="84" t="s">
        <v>1711</v>
      </c>
      <c r="AF3" s="78" t="b">
        <v>0</v>
      </c>
      <c r="AG3" s="78" t="s">
        <v>1727</v>
      </c>
      <c r="AH3" s="78"/>
      <c r="AI3" s="84" t="s">
        <v>1711</v>
      </c>
      <c r="AJ3" s="78" t="b">
        <v>0</v>
      </c>
      <c r="AK3" s="78">
        <v>1</v>
      </c>
      <c r="AL3" s="84" t="s">
        <v>1711</v>
      </c>
      <c r="AM3" s="78" t="s">
        <v>1731</v>
      </c>
      <c r="AN3" s="78" t="b">
        <v>0</v>
      </c>
      <c r="AO3" s="84" t="s">
        <v>1329</v>
      </c>
      <c r="AP3" s="78" t="s">
        <v>1755</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v>0</v>
      </c>
      <c r="BE3" s="49">
        <v>0</v>
      </c>
      <c r="BF3" s="48">
        <v>0</v>
      </c>
      <c r="BG3" s="49">
        <v>0</v>
      </c>
      <c r="BH3" s="48">
        <v>0</v>
      </c>
      <c r="BI3" s="49">
        <v>0</v>
      </c>
      <c r="BJ3" s="48">
        <v>11</v>
      </c>
      <c r="BK3" s="49">
        <v>100</v>
      </c>
      <c r="BL3" s="48">
        <v>11</v>
      </c>
    </row>
    <row r="4" spans="1:64" ht="15" customHeight="1">
      <c r="A4" s="64" t="s">
        <v>213</v>
      </c>
      <c r="B4" s="64" t="s">
        <v>212</v>
      </c>
      <c r="C4" s="65"/>
      <c r="D4" s="66"/>
      <c r="E4" s="67"/>
      <c r="F4" s="68"/>
      <c r="G4" s="65"/>
      <c r="H4" s="69"/>
      <c r="I4" s="70"/>
      <c r="J4" s="70"/>
      <c r="K4" s="34" t="s">
        <v>65</v>
      </c>
      <c r="L4" s="77">
        <v>4</v>
      </c>
      <c r="M4" s="77"/>
      <c r="N4" s="72"/>
      <c r="O4" s="79" t="s">
        <v>378</v>
      </c>
      <c r="P4" s="81">
        <v>43626.33128472222</v>
      </c>
      <c r="Q4" s="79" t="s">
        <v>381</v>
      </c>
      <c r="R4" s="83" t="s">
        <v>676</v>
      </c>
      <c r="S4" s="79" t="s">
        <v>732</v>
      </c>
      <c r="T4" s="79" t="s">
        <v>742</v>
      </c>
      <c r="U4" s="79"/>
      <c r="V4" s="83" t="s">
        <v>834</v>
      </c>
      <c r="W4" s="81">
        <v>43626.33128472222</v>
      </c>
      <c r="X4" s="83" t="s">
        <v>959</v>
      </c>
      <c r="Y4" s="79"/>
      <c r="Z4" s="79"/>
      <c r="AA4" s="85" t="s">
        <v>1330</v>
      </c>
      <c r="AB4" s="79"/>
      <c r="AC4" s="79" t="b">
        <v>0</v>
      </c>
      <c r="AD4" s="79">
        <v>0</v>
      </c>
      <c r="AE4" s="85" t="s">
        <v>1711</v>
      </c>
      <c r="AF4" s="79" t="b">
        <v>0</v>
      </c>
      <c r="AG4" s="79" t="s">
        <v>1727</v>
      </c>
      <c r="AH4" s="79"/>
      <c r="AI4" s="85" t="s">
        <v>1711</v>
      </c>
      <c r="AJ4" s="79" t="b">
        <v>0</v>
      </c>
      <c r="AK4" s="79">
        <v>1</v>
      </c>
      <c r="AL4" s="85" t="s">
        <v>1329</v>
      </c>
      <c r="AM4" s="79" t="s">
        <v>1732</v>
      </c>
      <c r="AN4" s="79" t="b">
        <v>0</v>
      </c>
      <c r="AO4" s="85" t="s">
        <v>1329</v>
      </c>
      <c r="AP4" s="79" t="s">
        <v>176</v>
      </c>
      <c r="AQ4" s="79">
        <v>0</v>
      </c>
      <c r="AR4" s="79">
        <v>0</v>
      </c>
      <c r="AS4" s="79"/>
      <c r="AT4" s="79"/>
      <c r="AU4" s="79"/>
      <c r="AV4" s="79"/>
      <c r="AW4" s="79"/>
      <c r="AX4" s="79"/>
      <c r="AY4" s="79"/>
      <c r="AZ4" s="79"/>
      <c r="BA4">
        <v>1</v>
      </c>
      <c r="BB4" s="78" t="str">
        <f>REPLACE(INDEX(GroupVertices[Group],MATCH(Edges24[[#This Row],[Vertex 1]],GroupVertices[Vertex],0)),1,1,"")</f>
        <v>13</v>
      </c>
      <c r="BC4" s="78" t="str">
        <f>REPLACE(INDEX(GroupVertices[Group],MATCH(Edges24[[#This Row],[Vertex 2]],GroupVertices[Vertex],0)),1,1,"")</f>
        <v>13</v>
      </c>
      <c r="BD4" s="48">
        <v>0</v>
      </c>
      <c r="BE4" s="49">
        <v>0</v>
      </c>
      <c r="BF4" s="48">
        <v>0</v>
      </c>
      <c r="BG4" s="49">
        <v>0</v>
      </c>
      <c r="BH4" s="48">
        <v>0</v>
      </c>
      <c r="BI4" s="49">
        <v>0</v>
      </c>
      <c r="BJ4" s="48">
        <v>13</v>
      </c>
      <c r="BK4" s="49">
        <v>100</v>
      </c>
      <c r="BL4" s="48">
        <v>13</v>
      </c>
    </row>
    <row r="5" spans="1:64" ht="15">
      <c r="A5" s="64" t="s">
        <v>214</v>
      </c>
      <c r="B5" s="64" t="s">
        <v>214</v>
      </c>
      <c r="C5" s="65"/>
      <c r="D5" s="66"/>
      <c r="E5" s="67"/>
      <c r="F5" s="68"/>
      <c r="G5" s="65"/>
      <c r="H5" s="69"/>
      <c r="I5" s="70"/>
      <c r="J5" s="70"/>
      <c r="K5" s="34" t="s">
        <v>65</v>
      </c>
      <c r="L5" s="77">
        <v>5</v>
      </c>
      <c r="M5" s="77"/>
      <c r="N5" s="72"/>
      <c r="O5" s="79" t="s">
        <v>176</v>
      </c>
      <c r="P5" s="81">
        <v>43626.955555555556</v>
      </c>
      <c r="Q5" s="79" t="s">
        <v>382</v>
      </c>
      <c r="R5" s="79"/>
      <c r="S5" s="79"/>
      <c r="T5" s="79" t="s">
        <v>743</v>
      </c>
      <c r="U5" s="79"/>
      <c r="V5" s="83" t="s">
        <v>835</v>
      </c>
      <c r="W5" s="81">
        <v>43626.955555555556</v>
      </c>
      <c r="X5" s="83" t="s">
        <v>960</v>
      </c>
      <c r="Y5" s="79"/>
      <c r="Z5" s="79"/>
      <c r="AA5" s="85" t="s">
        <v>1331</v>
      </c>
      <c r="AB5" s="85" t="s">
        <v>1700</v>
      </c>
      <c r="AC5" s="79" t="b">
        <v>0</v>
      </c>
      <c r="AD5" s="79">
        <v>0</v>
      </c>
      <c r="AE5" s="85" t="s">
        <v>1712</v>
      </c>
      <c r="AF5" s="79" t="b">
        <v>0</v>
      </c>
      <c r="AG5" s="79" t="s">
        <v>1728</v>
      </c>
      <c r="AH5" s="79"/>
      <c r="AI5" s="85" t="s">
        <v>1711</v>
      </c>
      <c r="AJ5" s="79" t="b">
        <v>0</v>
      </c>
      <c r="AK5" s="79">
        <v>0</v>
      </c>
      <c r="AL5" s="85" t="s">
        <v>1711</v>
      </c>
      <c r="AM5" s="79" t="s">
        <v>1733</v>
      </c>
      <c r="AN5" s="79" t="b">
        <v>0</v>
      </c>
      <c r="AO5" s="85" t="s">
        <v>1700</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3</v>
      </c>
      <c r="BK5" s="49">
        <v>100</v>
      </c>
      <c r="BL5" s="48">
        <v>3</v>
      </c>
    </row>
    <row r="6" spans="1:64" ht="15">
      <c r="A6" s="64" t="s">
        <v>215</v>
      </c>
      <c r="B6" s="64" t="s">
        <v>215</v>
      </c>
      <c r="C6" s="65"/>
      <c r="D6" s="66"/>
      <c r="E6" s="67"/>
      <c r="F6" s="68"/>
      <c r="G6" s="65"/>
      <c r="H6" s="69"/>
      <c r="I6" s="70"/>
      <c r="J6" s="70"/>
      <c r="K6" s="34" t="s">
        <v>65</v>
      </c>
      <c r="L6" s="77">
        <v>6</v>
      </c>
      <c r="M6" s="77"/>
      <c r="N6" s="72"/>
      <c r="O6" s="79" t="s">
        <v>176</v>
      </c>
      <c r="P6" s="81">
        <v>43627.565983796296</v>
      </c>
      <c r="Q6" s="79" t="s">
        <v>383</v>
      </c>
      <c r="R6" s="83" t="s">
        <v>677</v>
      </c>
      <c r="S6" s="79" t="s">
        <v>732</v>
      </c>
      <c r="T6" s="79" t="s">
        <v>744</v>
      </c>
      <c r="U6" s="83" t="s">
        <v>781</v>
      </c>
      <c r="V6" s="83" t="s">
        <v>781</v>
      </c>
      <c r="W6" s="81">
        <v>43627.565983796296</v>
      </c>
      <c r="X6" s="83" t="s">
        <v>961</v>
      </c>
      <c r="Y6" s="79"/>
      <c r="Z6" s="79"/>
      <c r="AA6" s="85" t="s">
        <v>1332</v>
      </c>
      <c r="AB6" s="79"/>
      <c r="AC6" s="79" t="b">
        <v>0</v>
      </c>
      <c r="AD6" s="79">
        <v>0</v>
      </c>
      <c r="AE6" s="85" t="s">
        <v>1711</v>
      </c>
      <c r="AF6" s="79" t="b">
        <v>0</v>
      </c>
      <c r="AG6" s="79" t="s">
        <v>1727</v>
      </c>
      <c r="AH6" s="79"/>
      <c r="AI6" s="85" t="s">
        <v>1711</v>
      </c>
      <c r="AJ6" s="79" t="b">
        <v>0</v>
      </c>
      <c r="AK6" s="79">
        <v>0</v>
      </c>
      <c r="AL6" s="85" t="s">
        <v>1711</v>
      </c>
      <c r="AM6" s="79" t="s">
        <v>1734</v>
      </c>
      <c r="AN6" s="79" t="b">
        <v>0</v>
      </c>
      <c r="AO6" s="85" t="s">
        <v>1332</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1</v>
      </c>
      <c r="BE6" s="49">
        <v>6.666666666666667</v>
      </c>
      <c r="BF6" s="48">
        <v>0</v>
      </c>
      <c r="BG6" s="49">
        <v>0</v>
      </c>
      <c r="BH6" s="48">
        <v>0</v>
      </c>
      <c r="BI6" s="49">
        <v>0</v>
      </c>
      <c r="BJ6" s="48">
        <v>14</v>
      </c>
      <c r="BK6" s="49">
        <v>93.33333333333333</v>
      </c>
      <c r="BL6" s="48">
        <v>15</v>
      </c>
    </row>
    <row r="7" spans="1:64" ht="15">
      <c r="A7" s="64" t="s">
        <v>216</v>
      </c>
      <c r="B7" s="64" t="s">
        <v>354</v>
      </c>
      <c r="C7" s="65"/>
      <c r="D7" s="66"/>
      <c r="E7" s="67"/>
      <c r="F7" s="68"/>
      <c r="G7" s="65"/>
      <c r="H7" s="69"/>
      <c r="I7" s="70"/>
      <c r="J7" s="70"/>
      <c r="K7" s="34" t="s">
        <v>65</v>
      </c>
      <c r="L7" s="77">
        <v>7</v>
      </c>
      <c r="M7" s="77"/>
      <c r="N7" s="72"/>
      <c r="O7" s="79" t="s">
        <v>378</v>
      </c>
      <c r="P7" s="81">
        <v>43627.64560185185</v>
      </c>
      <c r="Q7" s="79" t="s">
        <v>384</v>
      </c>
      <c r="R7" s="83" t="s">
        <v>678</v>
      </c>
      <c r="S7" s="79" t="s">
        <v>732</v>
      </c>
      <c r="T7" s="79" t="s">
        <v>745</v>
      </c>
      <c r="U7" s="83" t="s">
        <v>782</v>
      </c>
      <c r="V7" s="83" t="s">
        <v>782</v>
      </c>
      <c r="W7" s="81">
        <v>43627.64560185185</v>
      </c>
      <c r="X7" s="83" t="s">
        <v>962</v>
      </c>
      <c r="Y7" s="79"/>
      <c r="Z7" s="79"/>
      <c r="AA7" s="85" t="s">
        <v>1333</v>
      </c>
      <c r="AB7" s="79"/>
      <c r="AC7" s="79" t="b">
        <v>0</v>
      </c>
      <c r="AD7" s="79">
        <v>0</v>
      </c>
      <c r="AE7" s="85" t="s">
        <v>1711</v>
      </c>
      <c r="AF7" s="79" t="b">
        <v>0</v>
      </c>
      <c r="AG7" s="79" t="s">
        <v>1727</v>
      </c>
      <c r="AH7" s="79"/>
      <c r="AI7" s="85" t="s">
        <v>1711</v>
      </c>
      <c r="AJ7" s="79" t="b">
        <v>0</v>
      </c>
      <c r="AK7" s="79">
        <v>2</v>
      </c>
      <c r="AL7" s="85" t="s">
        <v>1674</v>
      </c>
      <c r="AM7" s="79" t="s">
        <v>1735</v>
      </c>
      <c r="AN7" s="79" t="b">
        <v>0</v>
      </c>
      <c r="AO7" s="85" t="s">
        <v>1674</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10</v>
      </c>
      <c r="BK7" s="49">
        <v>100</v>
      </c>
      <c r="BL7" s="48">
        <v>10</v>
      </c>
    </row>
    <row r="8" spans="1:64" ht="15">
      <c r="A8" s="64" t="s">
        <v>217</v>
      </c>
      <c r="B8" s="64" t="s">
        <v>354</v>
      </c>
      <c r="C8" s="65"/>
      <c r="D8" s="66"/>
      <c r="E8" s="67"/>
      <c r="F8" s="68"/>
      <c r="G8" s="65"/>
      <c r="H8" s="69"/>
      <c r="I8" s="70"/>
      <c r="J8" s="70"/>
      <c r="K8" s="34" t="s">
        <v>65</v>
      </c>
      <c r="L8" s="77">
        <v>8</v>
      </c>
      <c r="M8" s="77"/>
      <c r="N8" s="72"/>
      <c r="O8" s="79" t="s">
        <v>378</v>
      </c>
      <c r="P8" s="81">
        <v>43627.67120370371</v>
      </c>
      <c r="Q8" s="79" t="s">
        <v>385</v>
      </c>
      <c r="R8" s="79"/>
      <c r="S8" s="79"/>
      <c r="T8" s="79"/>
      <c r="U8" s="79"/>
      <c r="V8" s="83" t="s">
        <v>836</v>
      </c>
      <c r="W8" s="81">
        <v>43627.67120370371</v>
      </c>
      <c r="X8" s="83" t="s">
        <v>963</v>
      </c>
      <c r="Y8" s="79"/>
      <c r="Z8" s="79"/>
      <c r="AA8" s="85" t="s">
        <v>1334</v>
      </c>
      <c r="AB8" s="79"/>
      <c r="AC8" s="79" t="b">
        <v>0</v>
      </c>
      <c r="AD8" s="79">
        <v>0</v>
      </c>
      <c r="AE8" s="85" t="s">
        <v>1711</v>
      </c>
      <c r="AF8" s="79" t="b">
        <v>0</v>
      </c>
      <c r="AG8" s="79" t="s">
        <v>1727</v>
      </c>
      <c r="AH8" s="79"/>
      <c r="AI8" s="85" t="s">
        <v>1711</v>
      </c>
      <c r="AJ8" s="79" t="b">
        <v>0</v>
      </c>
      <c r="AK8" s="79">
        <v>6</v>
      </c>
      <c r="AL8" s="85" t="s">
        <v>1676</v>
      </c>
      <c r="AM8" s="79" t="s">
        <v>1735</v>
      </c>
      <c r="AN8" s="79" t="b">
        <v>0</v>
      </c>
      <c r="AO8" s="85" t="s">
        <v>1676</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20</v>
      </c>
      <c r="BK8" s="49">
        <v>100</v>
      </c>
      <c r="BL8" s="48">
        <v>20</v>
      </c>
    </row>
    <row r="9" spans="1:64" ht="15">
      <c r="A9" s="64" t="s">
        <v>218</v>
      </c>
      <c r="B9" s="64" t="s">
        <v>218</v>
      </c>
      <c r="C9" s="65"/>
      <c r="D9" s="66"/>
      <c r="E9" s="67"/>
      <c r="F9" s="68"/>
      <c r="G9" s="65"/>
      <c r="H9" s="69"/>
      <c r="I9" s="70"/>
      <c r="J9" s="70"/>
      <c r="K9" s="34" t="s">
        <v>65</v>
      </c>
      <c r="L9" s="77">
        <v>9</v>
      </c>
      <c r="M9" s="77"/>
      <c r="N9" s="72"/>
      <c r="O9" s="79" t="s">
        <v>176</v>
      </c>
      <c r="P9" s="81">
        <v>43627.67230324074</v>
      </c>
      <c r="Q9" s="79" t="s">
        <v>386</v>
      </c>
      <c r="R9" s="79"/>
      <c r="S9" s="79"/>
      <c r="T9" s="79" t="s">
        <v>745</v>
      </c>
      <c r="U9" s="79"/>
      <c r="V9" s="83" t="s">
        <v>837</v>
      </c>
      <c r="W9" s="81">
        <v>43627.67230324074</v>
      </c>
      <c r="X9" s="83" t="s">
        <v>964</v>
      </c>
      <c r="Y9" s="79"/>
      <c r="Z9" s="79"/>
      <c r="AA9" s="85" t="s">
        <v>1335</v>
      </c>
      <c r="AB9" s="79"/>
      <c r="AC9" s="79" t="b">
        <v>0</v>
      </c>
      <c r="AD9" s="79">
        <v>3</v>
      </c>
      <c r="AE9" s="85" t="s">
        <v>1711</v>
      </c>
      <c r="AF9" s="79" t="b">
        <v>0</v>
      </c>
      <c r="AG9" s="79" t="s">
        <v>1727</v>
      </c>
      <c r="AH9" s="79"/>
      <c r="AI9" s="85" t="s">
        <v>1711</v>
      </c>
      <c r="AJ9" s="79" t="b">
        <v>0</v>
      </c>
      <c r="AK9" s="79">
        <v>0</v>
      </c>
      <c r="AL9" s="85" t="s">
        <v>1711</v>
      </c>
      <c r="AM9" s="79" t="s">
        <v>1736</v>
      </c>
      <c r="AN9" s="79" t="b">
        <v>0</v>
      </c>
      <c r="AO9" s="85" t="s">
        <v>1335</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2</v>
      </c>
      <c r="BE9" s="49">
        <v>5.405405405405405</v>
      </c>
      <c r="BF9" s="48">
        <v>0</v>
      </c>
      <c r="BG9" s="49">
        <v>0</v>
      </c>
      <c r="BH9" s="48">
        <v>0</v>
      </c>
      <c r="BI9" s="49">
        <v>0</v>
      </c>
      <c r="BJ9" s="48">
        <v>35</v>
      </c>
      <c r="BK9" s="49">
        <v>94.5945945945946</v>
      </c>
      <c r="BL9" s="48">
        <v>37</v>
      </c>
    </row>
    <row r="10" spans="1:64" ht="15">
      <c r="A10" s="64" t="s">
        <v>219</v>
      </c>
      <c r="B10" s="64" t="s">
        <v>354</v>
      </c>
      <c r="C10" s="65"/>
      <c r="D10" s="66"/>
      <c r="E10" s="67"/>
      <c r="F10" s="68"/>
      <c r="G10" s="65"/>
      <c r="H10" s="69"/>
      <c r="I10" s="70"/>
      <c r="J10" s="70"/>
      <c r="K10" s="34" t="s">
        <v>65</v>
      </c>
      <c r="L10" s="77">
        <v>10</v>
      </c>
      <c r="M10" s="77"/>
      <c r="N10" s="72"/>
      <c r="O10" s="79" t="s">
        <v>379</v>
      </c>
      <c r="P10" s="81">
        <v>43627.681979166664</v>
      </c>
      <c r="Q10" s="79" t="s">
        <v>387</v>
      </c>
      <c r="R10" s="79"/>
      <c r="S10" s="79"/>
      <c r="T10" s="79" t="s">
        <v>745</v>
      </c>
      <c r="U10" s="79"/>
      <c r="V10" s="83" t="s">
        <v>838</v>
      </c>
      <c r="W10" s="81">
        <v>43627.681979166664</v>
      </c>
      <c r="X10" s="83" t="s">
        <v>965</v>
      </c>
      <c r="Y10" s="79"/>
      <c r="Z10" s="79"/>
      <c r="AA10" s="85" t="s">
        <v>1336</v>
      </c>
      <c r="AB10" s="85" t="s">
        <v>1677</v>
      </c>
      <c r="AC10" s="79" t="b">
        <v>0</v>
      </c>
      <c r="AD10" s="79">
        <v>3</v>
      </c>
      <c r="AE10" s="85" t="s">
        <v>1713</v>
      </c>
      <c r="AF10" s="79" t="b">
        <v>0</v>
      </c>
      <c r="AG10" s="79" t="s">
        <v>1727</v>
      </c>
      <c r="AH10" s="79"/>
      <c r="AI10" s="85" t="s">
        <v>1711</v>
      </c>
      <c r="AJ10" s="79" t="b">
        <v>0</v>
      </c>
      <c r="AK10" s="79">
        <v>0</v>
      </c>
      <c r="AL10" s="85" t="s">
        <v>1711</v>
      </c>
      <c r="AM10" s="79" t="s">
        <v>1736</v>
      </c>
      <c r="AN10" s="79" t="b">
        <v>0</v>
      </c>
      <c r="AO10" s="85" t="s">
        <v>1677</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2.2222222222222223</v>
      </c>
      <c r="BF10" s="48">
        <v>0</v>
      </c>
      <c r="BG10" s="49">
        <v>0</v>
      </c>
      <c r="BH10" s="48">
        <v>0</v>
      </c>
      <c r="BI10" s="49">
        <v>0</v>
      </c>
      <c r="BJ10" s="48">
        <v>44</v>
      </c>
      <c r="BK10" s="49">
        <v>97.77777777777777</v>
      </c>
      <c r="BL10" s="48">
        <v>45</v>
      </c>
    </row>
    <row r="11" spans="1:64" ht="15">
      <c r="A11" s="64" t="s">
        <v>220</v>
      </c>
      <c r="B11" s="64" t="s">
        <v>366</v>
      </c>
      <c r="C11" s="65"/>
      <c r="D11" s="66"/>
      <c r="E11" s="67"/>
      <c r="F11" s="68"/>
      <c r="G11" s="65"/>
      <c r="H11" s="69"/>
      <c r="I11" s="70"/>
      <c r="J11" s="70"/>
      <c r="K11" s="34" t="s">
        <v>65</v>
      </c>
      <c r="L11" s="77">
        <v>11</v>
      </c>
      <c r="M11" s="77"/>
      <c r="N11" s="72"/>
      <c r="O11" s="79" t="s">
        <v>378</v>
      </c>
      <c r="P11" s="81">
        <v>43627.68216435185</v>
      </c>
      <c r="Q11" s="79" t="s">
        <v>388</v>
      </c>
      <c r="R11" s="79"/>
      <c r="S11" s="79"/>
      <c r="T11" s="79" t="s">
        <v>746</v>
      </c>
      <c r="U11" s="79"/>
      <c r="V11" s="83" t="s">
        <v>839</v>
      </c>
      <c r="W11" s="81">
        <v>43627.68216435185</v>
      </c>
      <c r="X11" s="83" t="s">
        <v>966</v>
      </c>
      <c r="Y11" s="79"/>
      <c r="Z11" s="79"/>
      <c r="AA11" s="85" t="s">
        <v>1337</v>
      </c>
      <c r="AB11" s="79"/>
      <c r="AC11" s="79" t="b">
        <v>0</v>
      </c>
      <c r="AD11" s="79">
        <v>0</v>
      </c>
      <c r="AE11" s="85" t="s">
        <v>1711</v>
      </c>
      <c r="AF11" s="79" t="b">
        <v>1</v>
      </c>
      <c r="AG11" s="79" t="s">
        <v>1727</v>
      </c>
      <c r="AH11" s="79"/>
      <c r="AI11" s="85" t="s">
        <v>1730</v>
      </c>
      <c r="AJ11" s="79" t="b">
        <v>0</v>
      </c>
      <c r="AK11" s="79">
        <v>7</v>
      </c>
      <c r="AL11" s="85" t="s">
        <v>1671</v>
      </c>
      <c r="AM11" s="79" t="s">
        <v>1737</v>
      </c>
      <c r="AN11" s="79" t="b">
        <v>0</v>
      </c>
      <c r="AO11" s="85" t="s">
        <v>1671</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354</v>
      </c>
      <c r="C12" s="65"/>
      <c r="D12" s="66"/>
      <c r="E12" s="67"/>
      <c r="F12" s="68"/>
      <c r="G12" s="65"/>
      <c r="H12" s="69"/>
      <c r="I12" s="70"/>
      <c r="J12" s="70"/>
      <c r="K12" s="34" t="s">
        <v>65</v>
      </c>
      <c r="L12" s="77">
        <v>13</v>
      </c>
      <c r="M12" s="77"/>
      <c r="N12" s="72"/>
      <c r="O12" s="79" t="s">
        <v>379</v>
      </c>
      <c r="P12" s="81">
        <v>43627.68572916667</v>
      </c>
      <c r="Q12" s="79" t="s">
        <v>389</v>
      </c>
      <c r="R12" s="79"/>
      <c r="S12" s="79"/>
      <c r="T12" s="79" t="s">
        <v>745</v>
      </c>
      <c r="U12" s="79"/>
      <c r="V12" s="83" t="s">
        <v>840</v>
      </c>
      <c r="W12" s="81">
        <v>43627.68572916667</v>
      </c>
      <c r="X12" s="83" t="s">
        <v>967</v>
      </c>
      <c r="Y12" s="79"/>
      <c r="Z12" s="79"/>
      <c r="AA12" s="85" t="s">
        <v>1338</v>
      </c>
      <c r="AB12" s="85" t="s">
        <v>1678</v>
      </c>
      <c r="AC12" s="79" t="b">
        <v>0</v>
      </c>
      <c r="AD12" s="79">
        <v>1</v>
      </c>
      <c r="AE12" s="85" t="s">
        <v>1713</v>
      </c>
      <c r="AF12" s="79" t="b">
        <v>0</v>
      </c>
      <c r="AG12" s="79" t="s">
        <v>1727</v>
      </c>
      <c r="AH12" s="79"/>
      <c r="AI12" s="85" t="s">
        <v>1711</v>
      </c>
      <c r="AJ12" s="79" t="b">
        <v>0</v>
      </c>
      <c r="AK12" s="79">
        <v>0</v>
      </c>
      <c r="AL12" s="85" t="s">
        <v>1711</v>
      </c>
      <c r="AM12" s="79" t="s">
        <v>1735</v>
      </c>
      <c r="AN12" s="79" t="b">
        <v>0</v>
      </c>
      <c r="AO12" s="85" t="s">
        <v>1678</v>
      </c>
      <c r="AP12" s="79" t="s">
        <v>176</v>
      </c>
      <c r="AQ12" s="79">
        <v>0</v>
      </c>
      <c r="AR12" s="79">
        <v>0</v>
      </c>
      <c r="AS12" s="79" t="s">
        <v>1756</v>
      </c>
      <c r="AT12" s="79" t="s">
        <v>1759</v>
      </c>
      <c r="AU12" s="79" t="s">
        <v>1762</v>
      </c>
      <c r="AV12" s="79" t="s">
        <v>1765</v>
      </c>
      <c r="AW12" s="79" t="s">
        <v>1768</v>
      </c>
      <c r="AX12" s="79" t="s">
        <v>1771</v>
      </c>
      <c r="AY12" s="79" t="s">
        <v>1774</v>
      </c>
      <c r="AZ12" s="83" t="s">
        <v>1775</v>
      </c>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16</v>
      </c>
      <c r="BK12" s="49">
        <v>100</v>
      </c>
      <c r="BL12" s="48">
        <v>16</v>
      </c>
    </row>
    <row r="13" spans="1:64" ht="15">
      <c r="A13" s="64" t="s">
        <v>222</v>
      </c>
      <c r="B13" s="64" t="s">
        <v>354</v>
      </c>
      <c r="C13" s="65"/>
      <c r="D13" s="66"/>
      <c r="E13" s="67"/>
      <c r="F13" s="68"/>
      <c r="G13" s="65"/>
      <c r="H13" s="69"/>
      <c r="I13" s="70"/>
      <c r="J13" s="70"/>
      <c r="K13" s="34" t="s">
        <v>65</v>
      </c>
      <c r="L13" s="77">
        <v>14</v>
      </c>
      <c r="M13" s="77"/>
      <c r="N13" s="72"/>
      <c r="O13" s="79" t="s">
        <v>378</v>
      </c>
      <c r="P13" s="81">
        <v>43627.68597222222</v>
      </c>
      <c r="Q13" s="79" t="s">
        <v>390</v>
      </c>
      <c r="R13" s="79"/>
      <c r="S13" s="79"/>
      <c r="T13" s="79"/>
      <c r="U13" s="79"/>
      <c r="V13" s="83" t="s">
        <v>841</v>
      </c>
      <c r="W13" s="81">
        <v>43627.68597222222</v>
      </c>
      <c r="X13" s="83" t="s">
        <v>968</v>
      </c>
      <c r="Y13" s="79"/>
      <c r="Z13" s="79"/>
      <c r="AA13" s="85" t="s">
        <v>1339</v>
      </c>
      <c r="AB13" s="79"/>
      <c r="AC13" s="79" t="b">
        <v>0</v>
      </c>
      <c r="AD13" s="79">
        <v>0</v>
      </c>
      <c r="AE13" s="85" t="s">
        <v>1711</v>
      </c>
      <c r="AF13" s="79" t="b">
        <v>0</v>
      </c>
      <c r="AG13" s="79" t="s">
        <v>1727</v>
      </c>
      <c r="AH13" s="79"/>
      <c r="AI13" s="85" t="s">
        <v>1711</v>
      </c>
      <c r="AJ13" s="79" t="b">
        <v>0</v>
      </c>
      <c r="AK13" s="79">
        <v>3</v>
      </c>
      <c r="AL13" s="85" t="s">
        <v>1593</v>
      </c>
      <c r="AM13" s="79" t="s">
        <v>1737</v>
      </c>
      <c r="AN13" s="79" t="b">
        <v>0</v>
      </c>
      <c r="AO13" s="85" t="s">
        <v>1593</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366</v>
      </c>
      <c r="C14" s="65"/>
      <c r="D14" s="66"/>
      <c r="E14" s="67"/>
      <c r="F14" s="68"/>
      <c r="G14" s="65"/>
      <c r="H14" s="69"/>
      <c r="I14" s="70"/>
      <c r="J14" s="70"/>
      <c r="K14" s="34" t="s">
        <v>65</v>
      </c>
      <c r="L14" s="77">
        <v>16</v>
      </c>
      <c r="M14" s="77"/>
      <c r="N14" s="72"/>
      <c r="O14" s="79" t="s">
        <v>378</v>
      </c>
      <c r="P14" s="81">
        <v>43627.69020833333</v>
      </c>
      <c r="Q14" s="79" t="s">
        <v>388</v>
      </c>
      <c r="R14" s="79"/>
      <c r="S14" s="79"/>
      <c r="T14" s="79" t="s">
        <v>746</v>
      </c>
      <c r="U14" s="79"/>
      <c r="V14" s="83" t="s">
        <v>842</v>
      </c>
      <c r="W14" s="81">
        <v>43627.69020833333</v>
      </c>
      <c r="X14" s="83" t="s">
        <v>969</v>
      </c>
      <c r="Y14" s="79"/>
      <c r="Z14" s="79"/>
      <c r="AA14" s="85" t="s">
        <v>1340</v>
      </c>
      <c r="AB14" s="79"/>
      <c r="AC14" s="79" t="b">
        <v>0</v>
      </c>
      <c r="AD14" s="79">
        <v>0</v>
      </c>
      <c r="AE14" s="85" t="s">
        <v>1711</v>
      </c>
      <c r="AF14" s="79" t="b">
        <v>1</v>
      </c>
      <c r="AG14" s="79" t="s">
        <v>1727</v>
      </c>
      <c r="AH14" s="79"/>
      <c r="AI14" s="85" t="s">
        <v>1730</v>
      </c>
      <c r="AJ14" s="79" t="b">
        <v>0</v>
      </c>
      <c r="AK14" s="79">
        <v>7</v>
      </c>
      <c r="AL14" s="85" t="s">
        <v>1671</v>
      </c>
      <c r="AM14" s="79" t="s">
        <v>1736</v>
      </c>
      <c r="AN14" s="79" t="b">
        <v>0</v>
      </c>
      <c r="AO14" s="85" t="s">
        <v>1671</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c r="BE14" s="49"/>
      <c r="BF14" s="48"/>
      <c r="BG14" s="49"/>
      <c r="BH14" s="48"/>
      <c r="BI14" s="49"/>
      <c r="BJ14" s="48"/>
      <c r="BK14" s="49"/>
      <c r="BL14" s="48"/>
    </row>
    <row r="15" spans="1:64" ht="15">
      <c r="A15" s="64" t="s">
        <v>224</v>
      </c>
      <c r="B15" s="64" t="s">
        <v>354</v>
      </c>
      <c r="C15" s="65"/>
      <c r="D15" s="66"/>
      <c r="E15" s="67"/>
      <c r="F15" s="68"/>
      <c r="G15" s="65"/>
      <c r="H15" s="69"/>
      <c r="I15" s="70"/>
      <c r="J15" s="70"/>
      <c r="K15" s="34" t="s">
        <v>65</v>
      </c>
      <c r="L15" s="77">
        <v>18</v>
      </c>
      <c r="M15" s="77"/>
      <c r="N15" s="72"/>
      <c r="O15" s="79" t="s">
        <v>378</v>
      </c>
      <c r="P15" s="81">
        <v>43627.69247685185</v>
      </c>
      <c r="Q15" s="79" t="s">
        <v>391</v>
      </c>
      <c r="R15" s="79"/>
      <c r="S15" s="79"/>
      <c r="T15" s="79" t="s">
        <v>745</v>
      </c>
      <c r="U15" s="83" t="s">
        <v>783</v>
      </c>
      <c r="V15" s="83" t="s">
        <v>783</v>
      </c>
      <c r="W15" s="81">
        <v>43627.69247685185</v>
      </c>
      <c r="X15" s="83" t="s">
        <v>970</v>
      </c>
      <c r="Y15" s="79"/>
      <c r="Z15" s="79"/>
      <c r="AA15" s="85" t="s">
        <v>1341</v>
      </c>
      <c r="AB15" s="79"/>
      <c r="AC15" s="79" t="b">
        <v>0</v>
      </c>
      <c r="AD15" s="79">
        <v>0</v>
      </c>
      <c r="AE15" s="85" t="s">
        <v>1711</v>
      </c>
      <c r="AF15" s="79" t="b">
        <v>0</v>
      </c>
      <c r="AG15" s="79" t="s">
        <v>1727</v>
      </c>
      <c r="AH15" s="79"/>
      <c r="AI15" s="85" t="s">
        <v>1711</v>
      </c>
      <c r="AJ15" s="79" t="b">
        <v>0</v>
      </c>
      <c r="AK15" s="79">
        <v>5</v>
      </c>
      <c r="AL15" s="85" t="s">
        <v>1678</v>
      </c>
      <c r="AM15" s="79" t="s">
        <v>1735</v>
      </c>
      <c r="AN15" s="79" t="b">
        <v>0</v>
      </c>
      <c r="AO15" s="85" t="s">
        <v>1678</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17</v>
      </c>
      <c r="BK15" s="49">
        <v>100</v>
      </c>
      <c r="BL15" s="48">
        <v>17</v>
      </c>
    </row>
    <row r="16" spans="1:64" ht="15">
      <c r="A16" s="64" t="s">
        <v>225</v>
      </c>
      <c r="B16" s="64" t="s">
        <v>354</v>
      </c>
      <c r="C16" s="65"/>
      <c r="D16" s="66"/>
      <c r="E16" s="67"/>
      <c r="F16" s="68"/>
      <c r="G16" s="65"/>
      <c r="H16" s="69"/>
      <c r="I16" s="70"/>
      <c r="J16" s="70"/>
      <c r="K16" s="34" t="s">
        <v>65</v>
      </c>
      <c r="L16" s="77">
        <v>19</v>
      </c>
      <c r="M16" s="77"/>
      <c r="N16" s="72"/>
      <c r="O16" s="79" t="s">
        <v>379</v>
      </c>
      <c r="P16" s="81">
        <v>43627.69550925926</v>
      </c>
      <c r="Q16" s="79" t="s">
        <v>392</v>
      </c>
      <c r="R16" s="79"/>
      <c r="S16" s="79"/>
      <c r="T16" s="79" t="s">
        <v>745</v>
      </c>
      <c r="U16" s="79"/>
      <c r="V16" s="83" t="s">
        <v>843</v>
      </c>
      <c r="W16" s="81">
        <v>43627.69550925926</v>
      </c>
      <c r="X16" s="83" t="s">
        <v>971</v>
      </c>
      <c r="Y16" s="79"/>
      <c r="Z16" s="79"/>
      <c r="AA16" s="85" t="s">
        <v>1342</v>
      </c>
      <c r="AB16" s="85" t="s">
        <v>1675</v>
      </c>
      <c r="AC16" s="79" t="b">
        <v>0</v>
      </c>
      <c r="AD16" s="79">
        <v>1</v>
      </c>
      <c r="AE16" s="85" t="s">
        <v>1713</v>
      </c>
      <c r="AF16" s="79" t="b">
        <v>0</v>
      </c>
      <c r="AG16" s="79" t="s">
        <v>1729</v>
      </c>
      <c r="AH16" s="79"/>
      <c r="AI16" s="85" t="s">
        <v>1711</v>
      </c>
      <c r="AJ16" s="79" t="b">
        <v>0</v>
      </c>
      <c r="AK16" s="79">
        <v>0</v>
      </c>
      <c r="AL16" s="85" t="s">
        <v>1711</v>
      </c>
      <c r="AM16" s="79" t="s">
        <v>1735</v>
      </c>
      <c r="AN16" s="79" t="b">
        <v>0</v>
      </c>
      <c r="AO16" s="85" t="s">
        <v>1675</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9</v>
      </c>
      <c r="BK16" s="49">
        <v>100</v>
      </c>
      <c r="BL16" s="48">
        <v>9</v>
      </c>
    </row>
    <row r="17" spans="1:64" ht="15">
      <c r="A17" s="64" t="s">
        <v>226</v>
      </c>
      <c r="B17" s="64" t="s">
        <v>354</v>
      </c>
      <c r="C17" s="65"/>
      <c r="D17" s="66"/>
      <c r="E17" s="67"/>
      <c r="F17" s="68"/>
      <c r="G17" s="65"/>
      <c r="H17" s="69"/>
      <c r="I17" s="70"/>
      <c r="J17" s="70"/>
      <c r="K17" s="34" t="s">
        <v>65</v>
      </c>
      <c r="L17" s="77">
        <v>20</v>
      </c>
      <c r="M17" s="77"/>
      <c r="N17" s="72"/>
      <c r="O17" s="79" t="s">
        <v>378</v>
      </c>
      <c r="P17" s="81">
        <v>43627.68902777778</v>
      </c>
      <c r="Q17" s="79" t="s">
        <v>393</v>
      </c>
      <c r="R17" s="79"/>
      <c r="S17" s="79"/>
      <c r="T17" s="79" t="s">
        <v>745</v>
      </c>
      <c r="U17" s="79"/>
      <c r="V17" s="83" t="s">
        <v>844</v>
      </c>
      <c r="W17" s="81">
        <v>43627.68902777778</v>
      </c>
      <c r="X17" s="83" t="s">
        <v>972</v>
      </c>
      <c r="Y17" s="79"/>
      <c r="Z17" s="79"/>
      <c r="AA17" s="85" t="s">
        <v>1343</v>
      </c>
      <c r="AB17" s="79"/>
      <c r="AC17" s="79" t="b">
        <v>0</v>
      </c>
      <c r="AD17" s="79">
        <v>10</v>
      </c>
      <c r="AE17" s="85" t="s">
        <v>1711</v>
      </c>
      <c r="AF17" s="79" t="b">
        <v>0</v>
      </c>
      <c r="AG17" s="79" t="s">
        <v>1727</v>
      </c>
      <c r="AH17" s="79"/>
      <c r="AI17" s="85" t="s">
        <v>1711</v>
      </c>
      <c r="AJ17" s="79" t="b">
        <v>0</v>
      </c>
      <c r="AK17" s="79">
        <v>0</v>
      </c>
      <c r="AL17" s="85" t="s">
        <v>1711</v>
      </c>
      <c r="AM17" s="79" t="s">
        <v>1735</v>
      </c>
      <c r="AN17" s="79" t="b">
        <v>0</v>
      </c>
      <c r="AO17" s="85" t="s">
        <v>1343</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1</v>
      </c>
      <c r="BD17" s="48">
        <v>2</v>
      </c>
      <c r="BE17" s="49">
        <v>11.11111111111111</v>
      </c>
      <c r="BF17" s="48">
        <v>1</v>
      </c>
      <c r="BG17" s="49">
        <v>5.555555555555555</v>
      </c>
      <c r="BH17" s="48">
        <v>0</v>
      </c>
      <c r="BI17" s="49">
        <v>0</v>
      </c>
      <c r="BJ17" s="48">
        <v>15</v>
      </c>
      <c r="BK17" s="49">
        <v>83.33333333333333</v>
      </c>
      <c r="BL17" s="48">
        <v>18</v>
      </c>
    </row>
    <row r="18" spans="1:64" ht="15">
      <c r="A18" s="64" t="s">
        <v>227</v>
      </c>
      <c r="B18" s="64" t="s">
        <v>226</v>
      </c>
      <c r="C18" s="65"/>
      <c r="D18" s="66"/>
      <c r="E18" s="67"/>
      <c r="F18" s="68"/>
      <c r="G18" s="65"/>
      <c r="H18" s="69"/>
      <c r="I18" s="70"/>
      <c r="J18" s="70"/>
      <c r="K18" s="34" t="s">
        <v>65</v>
      </c>
      <c r="L18" s="77">
        <v>21</v>
      </c>
      <c r="M18" s="77"/>
      <c r="N18" s="72"/>
      <c r="O18" s="79" t="s">
        <v>379</v>
      </c>
      <c r="P18" s="81">
        <v>43627.69221064815</v>
      </c>
      <c r="Q18" s="79" t="s">
        <v>394</v>
      </c>
      <c r="R18" s="79"/>
      <c r="S18" s="79"/>
      <c r="T18" s="79" t="s">
        <v>747</v>
      </c>
      <c r="U18" s="83" t="s">
        <v>784</v>
      </c>
      <c r="V18" s="83" t="s">
        <v>784</v>
      </c>
      <c r="W18" s="81">
        <v>43627.69221064815</v>
      </c>
      <c r="X18" s="83" t="s">
        <v>973</v>
      </c>
      <c r="Y18" s="79"/>
      <c r="Z18" s="79"/>
      <c r="AA18" s="85" t="s">
        <v>1344</v>
      </c>
      <c r="AB18" s="85" t="s">
        <v>1343</v>
      </c>
      <c r="AC18" s="79" t="b">
        <v>0</v>
      </c>
      <c r="AD18" s="79">
        <v>3</v>
      </c>
      <c r="AE18" s="85" t="s">
        <v>1714</v>
      </c>
      <c r="AF18" s="79" t="b">
        <v>0</v>
      </c>
      <c r="AG18" s="79" t="s">
        <v>1727</v>
      </c>
      <c r="AH18" s="79"/>
      <c r="AI18" s="85" t="s">
        <v>1711</v>
      </c>
      <c r="AJ18" s="79" t="b">
        <v>0</v>
      </c>
      <c r="AK18" s="79">
        <v>0</v>
      </c>
      <c r="AL18" s="85" t="s">
        <v>1711</v>
      </c>
      <c r="AM18" s="79" t="s">
        <v>1736</v>
      </c>
      <c r="AN18" s="79" t="b">
        <v>0</v>
      </c>
      <c r="AO18" s="85" t="s">
        <v>1343</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c r="BE18" s="49"/>
      <c r="BF18" s="48"/>
      <c r="BG18" s="49"/>
      <c r="BH18" s="48"/>
      <c r="BI18" s="49"/>
      <c r="BJ18" s="48"/>
      <c r="BK18" s="49"/>
      <c r="BL18" s="48"/>
    </row>
    <row r="19" spans="1:64" ht="15">
      <c r="A19" s="64" t="s">
        <v>228</v>
      </c>
      <c r="B19" s="64" t="s">
        <v>367</v>
      </c>
      <c r="C19" s="65"/>
      <c r="D19" s="66"/>
      <c r="E19" s="67"/>
      <c r="F19" s="68"/>
      <c r="G19" s="65"/>
      <c r="H19" s="69"/>
      <c r="I19" s="70"/>
      <c r="J19" s="70"/>
      <c r="K19" s="34" t="s">
        <v>65</v>
      </c>
      <c r="L19" s="77">
        <v>22</v>
      </c>
      <c r="M19" s="77"/>
      <c r="N19" s="72"/>
      <c r="O19" s="79" t="s">
        <v>378</v>
      </c>
      <c r="P19" s="81">
        <v>43627.69157407407</v>
      </c>
      <c r="Q19" s="79" t="s">
        <v>395</v>
      </c>
      <c r="R19" s="79"/>
      <c r="S19" s="79"/>
      <c r="T19" s="79" t="s">
        <v>745</v>
      </c>
      <c r="U19" s="79"/>
      <c r="V19" s="83" t="s">
        <v>845</v>
      </c>
      <c r="W19" s="81">
        <v>43627.69157407407</v>
      </c>
      <c r="X19" s="83" t="s">
        <v>974</v>
      </c>
      <c r="Y19" s="79"/>
      <c r="Z19" s="79"/>
      <c r="AA19" s="85" t="s">
        <v>1345</v>
      </c>
      <c r="AB19" s="85" t="s">
        <v>1701</v>
      </c>
      <c r="AC19" s="79" t="b">
        <v>0</v>
      </c>
      <c r="AD19" s="79">
        <v>6</v>
      </c>
      <c r="AE19" s="85" t="s">
        <v>1715</v>
      </c>
      <c r="AF19" s="79" t="b">
        <v>0</v>
      </c>
      <c r="AG19" s="79" t="s">
        <v>1727</v>
      </c>
      <c r="AH19" s="79"/>
      <c r="AI19" s="85" t="s">
        <v>1711</v>
      </c>
      <c r="AJ19" s="79" t="b">
        <v>0</v>
      </c>
      <c r="AK19" s="79">
        <v>0</v>
      </c>
      <c r="AL19" s="85" t="s">
        <v>1711</v>
      </c>
      <c r="AM19" s="79" t="s">
        <v>1736</v>
      </c>
      <c r="AN19" s="79" t="b">
        <v>0</v>
      </c>
      <c r="AO19" s="85" t="s">
        <v>1701</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229</v>
      </c>
      <c r="B20" s="64" t="s">
        <v>354</v>
      </c>
      <c r="C20" s="65"/>
      <c r="D20" s="66"/>
      <c r="E20" s="67"/>
      <c r="F20" s="68"/>
      <c r="G20" s="65"/>
      <c r="H20" s="69"/>
      <c r="I20" s="70"/>
      <c r="J20" s="70"/>
      <c r="K20" s="34" t="s">
        <v>65</v>
      </c>
      <c r="L20" s="77">
        <v>24</v>
      </c>
      <c r="M20" s="77"/>
      <c r="N20" s="72"/>
      <c r="O20" s="79" t="s">
        <v>378</v>
      </c>
      <c r="P20" s="81">
        <v>43627.70606481482</v>
      </c>
      <c r="Q20" s="79" t="s">
        <v>396</v>
      </c>
      <c r="R20" s="79"/>
      <c r="S20" s="79"/>
      <c r="T20" s="79"/>
      <c r="U20" s="79"/>
      <c r="V20" s="83" t="s">
        <v>846</v>
      </c>
      <c r="W20" s="81">
        <v>43627.70606481482</v>
      </c>
      <c r="X20" s="83" t="s">
        <v>975</v>
      </c>
      <c r="Y20" s="79"/>
      <c r="Z20" s="79"/>
      <c r="AA20" s="85" t="s">
        <v>1346</v>
      </c>
      <c r="AB20" s="79"/>
      <c r="AC20" s="79" t="b">
        <v>0</v>
      </c>
      <c r="AD20" s="79">
        <v>0</v>
      </c>
      <c r="AE20" s="85" t="s">
        <v>1711</v>
      </c>
      <c r="AF20" s="79" t="b">
        <v>0</v>
      </c>
      <c r="AG20" s="79" t="s">
        <v>1727</v>
      </c>
      <c r="AH20" s="79"/>
      <c r="AI20" s="85" t="s">
        <v>1711</v>
      </c>
      <c r="AJ20" s="79" t="b">
        <v>0</v>
      </c>
      <c r="AK20" s="79">
        <v>2</v>
      </c>
      <c r="AL20" s="85" t="s">
        <v>1682</v>
      </c>
      <c r="AM20" s="79" t="s">
        <v>1733</v>
      </c>
      <c r="AN20" s="79" t="b">
        <v>0</v>
      </c>
      <c r="AO20" s="85" t="s">
        <v>1682</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2</v>
      </c>
      <c r="BE20" s="49">
        <v>8.333333333333334</v>
      </c>
      <c r="BF20" s="48">
        <v>0</v>
      </c>
      <c r="BG20" s="49">
        <v>0</v>
      </c>
      <c r="BH20" s="48">
        <v>0</v>
      </c>
      <c r="BI20" s="49">
        <v>0</v>
      </c>
      <c r="BJ20" s="48">
        <v>22</v>
      </c>
      <c r="BK20" s="49">
        <v>91.66666666666667</v>
      </c>
      <c r="BL20" s="48">
        <v>24</v>
      </c>
    </row>
    <row r="21" spans="1:64" ht="15">
      <c r="A21" s="64" t="s">
        <v>230</v>
      </c>
      <c r="B21" s="64" t="s">
        <v>230</v>
      </c>
      <c r="C21" s="65"/>
      <c r="D21" s="66"/>
      <c r="E21" s="67"/>
      <c r="F21" s="68"/>
      <c r="G21" s="65"/>
      <c r="H21" s="69"/>
      <c r="I21" s="70"/>
      <c r="J21" s="70"/>
      <c r="K21" s="34" t="s">
        <v>65</v>
      </c>
      <c r="L21" s="77">
        <v>25</v>
      </c>
      <c r="M21" s="77"/>
      <c r="N21" s="72"/>
      <c r="O21" s="79" t="s">
        <v>176</v>
      </c>
      <c r="P21" s="81">
        <v>43627.67109953704</v>
      </c>
      <c r="Q21" s="79" t="s">
        <v>397</v>
      </c>
      <c r="R21" s="83" t="s">
        <v>679</v>
      </c>
      <c r="S21" s="79" t="s">
        <v>733</v>
      </c>
      <c r="T21" s="79" t="s">
        <v>745</v>
      </c>
      <c r="U21" s="79"/>
      <c r="V21" s="83" t="s">
        <v>847</v>
      </c>
      <c r="W21" s="81">
        <v>43627.67109953704</v>
      </c>
      <c r="X21" s="83" t="s">
        <v>976</v>
      </c>
      <c r="Y21" s="79"/>
      <c r="Z21" s="79"/>
      <c r="AA21" s="85" t="s">
        <v>1347</v>
      </c>
      <c r="AB21" s="79"/>
      <c r="AC21" s="79" t="b">
        <v>0</v>
      </c>
      <c r="AD21" s="79">
        <v>1</v>
      </c>
      <c r="AE21" s="85" t="s">
        <v>1711</v>
      </c>
      <c r="AF21" s="79" t="b">
        <v>1</v>
      </c>
      <c r="AG21" s="79" t="s">
        <v>1727</v>
      </c>
      <c r="AH21" s="79"/>
      <c r="AI21" s="85" t="s">
        <v>1676</v>
      </c>
      <c r="AJ21" s="79" t="b">
        <v>0</v>
      </c>
      <c r="AK21" s="79">
        <v>0</v>
      </c>
      <c r="AL21" s="85" t="s">
        <v>1711</v>
      </c>
      <c r="AM21" s="79" t="s">
        <v>1735</v>
      </c>
      <c r="AN21" s="79" t="b">
        <v>0</v>
      </c>
      <c r="AO21" s="85" t="s">
        <v>1347</v>
      </c>
      <c r="AP21" s="79" t="s">
        <v>176</v>
      </c>
      <c r="AQ21" s="79">
        <v>0</v>
      </c>
      <c r="AR21" s="79">
        <v>0</v>
      </c>
      <c r="AS21" s="79"/>
      <c r="AT21" s="79"/>
      <c r="AU21" s="79"/>
      <c r="AV21" s="79"/>
      <c r="AW21" s="79"/>
      <c r="AX21" s="79"/>
      <c r="AY21" s="79"/>
      <c r="AZ21" s="79"/>
      <c r="BA21">
        <v>6</v>
      </c>
      <c r="BB21" s="78" t="str">
        <f>REPLACE(INDEX(GroupVertices[Group],MATCH(Edges24[[#This Row],[Vertex 1]],GroupVertices[Vertex],0)),1,1,"")</f>
        <v>6</v>
      </c>
      <c r="BC21" s="78" t="str">
        <f>REPLACE(INDEX(GroupVertices[Group],MATCH(Edges24[[#This Row],[Vertex 2]],GroupVertices[Vertex],0)),1,1,"")</f>
        <v>6</v>
      </c>
      <c r="BD21" s="48">
        <v>0</v>
      </c>
      <c r="BE21" s="49">
        <v>0</v>
      </c>
      <c r="BF21" s="48">
        <v>0</v>
      </c>
      <c r="BG21" s="49">
        <v>0</v>
      </c>
      <c r="BH21" s="48">
        <v>0</v>
      </c>
      <c r="BI21" s="49">
        <v>0</v>
      </c>
      <c r="BJ21" s="48">
        <v>23</v>
      </c>
      <c r="BK21" s="49">
        <v>100</v>
      </c>
      <c r="BL21" s="48">
        <v>23</v>
      </c>
    </row>
    <row r="22" spans="1:64" ht="15">
      <c r="A22" s="64" t="s">
        <v>230</v>
      </c>
      <c r="B22" s="64" t="s">
        <v>230</v>
      </c>
      <c r="C22" s="65"/>
      <c r="D22" s="66"/>
      <c r="E22" s="67"/>
      <c r="F22" s="68"/>
      <c r="G22" s="65"/>
      <c r="H22" s="69"/>
      <c r="I22" s="70"/>
      <c r="J22" s="70"/>
      <c r="K22" s="34" t="s">
        <v>65</v>
      </c>
      <c r="L22" s="77">
        <v>26</v>
      </c>
      <c r="M22" s="77"/>
      <c r="N22" s="72"/>
      <c r="O22" s="79" t="s">
        <v>176</v>
      </c>
      <c r="P22" s="81">
        <v>43627.67383101852</v>
      </c>
      <c r="Q22" s="79" t="s">
        <v>398</v>
      </c>
      <c r="R22" s="83" t="s">
        <v>680</v>
      </c>
      <c r="S22" s="79" t="s">
        <v>733</v>
      </c>
      <c r="T22" s="79" t="s">
        <v>745</v>
      </c>
      <c r="U22" s="79"/>
      <c r="V22" s="83" t="s">
        <v>847</v>
      </c>
      <c r="W22" s="81">
        <v>43627.67383101852</v>
      </c>
      <c r="X22" s="83" t="s">
        <v>977</v>
      </c>
      <c r="Y22" s="79"/>
      <c r="Z22" s="79"/>
      <c r="AA22" s="85" t="s">
        <v>1348</v>
      </c>
      <c r="AB22" s="79"/>
      <c r="AC22" s="79" t="b">
        <v>0</v>
      </c>
      <c r="AD22" s="79">
        <v>1</v>
      </c>
      <c r="AE22" s="85" t="s">
        <v>1711</v>
      </c>
      <c r="AF22" s="79" t="b">
        <v>1</v>
      </c>
      <c r="AG22" s="79" t="s">
        <v>1727</v>
      </c>
      <c r="AH22" s="79"/>
      <c r="AI22" s="85" t="s">
        <v>1677</v>
      </c>
      <c r="AJ22" s="79" t="b">
        <v>0</v>
      </c>
      <c r="AK22" s="79">
        <v>0</v>
      </c>
      <c r="AL22" s="85" t="s">
        <v>1711</v>
      </c>
      <c r="AM22" s="79" t="s">
        <v>1735</v>
      </c>
      <c r="AN22" s="79" t="b">
        <v>0</v>
      </c>
      <c r="AO22" s="85" t="s">
        <v>1348</v>
      </c>
      <c r="AP22" s="79" t="s">
        <v>176</v>
      </c>
      <c r="AQ22" s="79">
        <v>0</v>
      </c>
      <c r="AR22" s="79">
        <v>0</v>
      </c>
      <c r="AS22" s="79"/>
      <c r="AT22" s="79"/>
      <c r="AU22" s="79"/>
      <c r="AV22" s="79"/>
      <c r="AW22" s="79"/>
      <c r="AX22" s="79"/>
      <c r="AY22" s="79"/>
      <c r="AZ22" s="79"/>
      <c r="BA22">
        <v>6</v>
      </c>
      <c r="BB22" s="78" t="str">
        <f>REPLACE(INDEX(GroupVertices[Group],MATCH(Edges24[[#This Row],[Vertex 1]],GroupVertices[Vertex],0)),1,1,"")</f>
        <v>6</v>
      </c>
      <c r="BC22" s="78" t="str">
        <f>REPLACE(INDEX(GroupVertices[Group],MATCH(Edges24[[#This Row],[Vertex 2]],GroupVertices[Vertex],0)),1,1,"")</f>
        <v>6</v>
      </c>
      <c r="BD22" s="48">
        <v>0</v>
      </c>
      <c r="BE22" s="49">
        <v>0</v>
      </c>
      <c r="BF22" s="48">
        <v>0</v>
      </c>
      <c r="BG22" s="49">
        <v>0</v>
      </c>
      <c r="BH22" s="48">
        <v>0</v>
      </c>
      <c r="BI22" s="49">
        <v>0</v>
      </c>
      <c r="BJ22" s="48">
        <v>22</v>
      </c>
      <c r="BK22" s="49">
        <v>100</v>
      </c>
      <c r="BL22" s="48">
        <v>22</v>
      </c>
    </row>
    <row r="23" spans="1:64" ht="15">
      <c r="A23" s="64" t="s">
        <v>230</v>
      </c>
      <c r="B23" s="64" t="s">
        <v>354</v>
      </c>
      <c r="C23" s="65"/>
      <c r="D23" s="66"/>
      <c r="E23" s="67"/>
      <c r="F23" s="68"/>
      <c r="G23" s="65"/>
      <c r="H23" s="69"/>
      <c r="I23" s="70"/>
      <c r="J23" s="70"/>
      <c r="K23" s="34" t="s">
        <v>65</v>
      </c>
      <c r="L23" s="77">
        <v>27</v>
      </c>
      <c r="M23" s="77"/>
      <c r="N23" s="72"/>
      <c r="O23" s="79" t="s">
        <v>378</v>
      </c>
      <c r="P23" s="81">
        <v>43627.67549768519</v>
      </c>
      <c r="Q23" s="79" t="s">
        <v>399</v>
      </c>
      <c r="R23" s="79"/>
      <c r="S23" s="79"/>
      <c r="T23" s="79"/>
      <c r="U23" s="79"/>
      <c r="V23" s="83" t="s">
        <v>847</v>
      </c>
      <c r="W23" s="81">
        <v>43627.67549768519</v>
      </c>
      <c r="X23" s="83" t="s">
        <v>978</v>
      </c>
      <c r="Y23" s="79"/>
      <c r="Z23" s="79"/>
      <c r="AA23" s="85" t="s">
        <v>1349</v>
      </c>
      <c r="AB23" s="79"/>
      <c r="AC23" s="79" t="b">
        <v>0</v>
      </c>
      <c r="AD23" s="79">
        <v>0</v>
      </c>
      <c r="AE23" s="85" t="s">
        <v>1711</v>
      </c>
      <c r="AF23" s="79" t="b">
        <v>0</v>
      </c>
      <c r="AG23" s="79" t="s">
        <v>1727</v>
      </c>
      <c r="AH23" s="79"/>
      <c r="AI23" s="85" t="s">
        <v>1711</v>
      </c>
      <c r="AJ23" s="79" t="b">
        <v>0</v>
      </c>
      <c r="AK23" s="79">
        <v>1</v>
      </c>
      <c r="AL23" s="85" t="s">
        <v>1560</v>
      </c>
      <c r="AM23" s="79" t="s">
        <v>1735</v>
      </c>
      <c r="AN23" s="79" t="b">
        <v>0</v>
      </c>
      <c r="AO23" s="85" t="s">
        <v>1560</v>
      </c>
      <c r="AP23" s="79" t="s">
        <v>176</v>
      </c>
      <c r="AQ23" s="79">
        <v>0</v>
      </c>
      <c r="AR23" s="79">
        <v>0</v>
      </c>
      <c r="AS23" s="79"/>
      <c r="AT23" s="79"/>
      <c r="AU23" s="79"/>
      <c r="AV23" s="79"/>
      <c r="AW23" s="79"/>
      <c r="AX23" s="79"/>
      <c r="AY23" s="79"/>
      <c r="AZ23" s="79"/>
      <c r="BA23">
        <v>2</v>
      </c>
      <c r="BB23" s="78" t="str">
        <f>REPLACE(INDEX(GroupVertices[Group],MATCH(Edges24[[#This Row],[Vertex 1]],GroupVertices[Vertex],0)),1,1,"")</f>
        <v>6</v>
      </c>
      <c r="BC23" s="78" t="str">
        <f>REPLACE(INDEX(GroupVertices[Group],MATCH(Edges24[[#This Row],[Vertex 2]],GroupVertices[Vertex],0)),1,1,"")</f>
        <v>1</v>
      </c>
      <c r="BD23" s="48"/>
      <c r="BE23" s="49"/>
      <c r="BF23" s="48"/>
      <c r="BG23" s="49"/>
      <c r="BH23" s="48"/>
      <c r="BI23" s="49"/>
      <c r="BJ23" s="48"/>
      <c r="BK23" s="49"/>
      <c r="BL23" s="48"/>
    </row>
    <row r="24" spans="1:64" ht="15">
      <c r="A24" s="64" t="s">
        <v>230</v>
      </c>
      <c r="B24" s="64" t="s">
        <v>354</v>
      </c>
      <c r="C24" s="65"/>
      <c r="D24" s="66"/>
      <c r="E24" s="67"/>
      <c r="F24" s="68"/>
      <c r="G24" s="65"/>
      <c r="H24" s="69"/>
      <c r="I24" s="70"/>
      <c r="J24" s="70"/>
      <c r="K24" s="34" t="s">
        <v>65</v>
      </c>
      <c r="L24" s="77">
        <v>29</v>
      </c>
      <c r="M24" s="77"/>
      <c r="N24" s="72"/>
      <c r="O24" s="79" t="s">
        <v>378</v>
      </c>
      <c r="P24" s="81">
        <v>43627.67554398148</v>
      </c>
      <c r="Q24" s="79" t="s">
        <v>400</v>
      </c>
      <c r="R24" s="79"/>
      <c r="S24" s="79"/>
      <c r="T24" s="79"/>
      <c r="U24" s="79"/>
      <c r="V24" s="83" t="s">
        <v>847</v>
      </c>
      <c r="W24" s="81">
        <v>43627.67554398148</v>
      </c>
      <c r="X24" s="83" t="s">
        <v>979</v>
      </c>
      <c r="Y24" s="79"/>
      <c r="Z24" s="79"/>
      <c r="AA24" s="85" t="s">
        <v>1350</v>
      </c>
      <c r="AB24" s="79"/>
      <c r="AC24" s="79" t="b">
        <v>0</v>
      </c>
      <c r="AD24" s="79">
        <v>0</v>
      </c>
      <c r="AE24" s="85" t="s">
        <v>1711</v>
      </c>
      <c r="AF24" s="79" t="b">
        <v>0</v>
      </c>
      <c r="AG24" s="79" t="s">
        <v>1727</v>
      </c>
      <c r="AH24" s="79"/>
      <c r="AI24" s="85" t="s">
        <v>1711</v>
      </c>
      <c r="AJ24" s="79" t="b">
        <v>0</v>
      </c>
      <c r="AK24" s="79">
        <v>3</v>
      </c>
      <c r="AL24" s="85" t="s">
        <v>1629</v>
      </c>
      <c r="AM24" s="79" t="s">
        <v>1735</v>
      </c>
      <c r="AN24" s="79" t="b">
        <v>0</v>
      </c>
      <c r="AO24" s="85" t="s">
        <v>1629</v>
      </c>
      <c r="AP24" s="79" t="s">
        <v>176</v>
      </c>
      <c r="AQ24" s="79">
        <v>0</v>
      </c>
      <c r="AR24" s="79">
        <v>0</v>
      </c>
      <c r="AS24" s="79"/>
      <c r="AT24" s="79"/>
      <c r="AU24" s="79"/>
      <c r="AV24" s="79"/>
      <c r="AW24" s="79"/>
      <c r="AX24" s="79"/>
      <c r="AY24" s="79"/>
      <c r="AZ24" s="79"/>
      <c r="BA24">
        <v>2</v>
      </c>
      <c r="BB24" s="78" t="str">
        <f>REPLACE(INDEX(GroupVertices[Group],MATCH(Edges24[[#This Row],[Vertex 1]],GroupVertices[Vertex],0)),1,1,"")</f>
        <v>6</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230</v>
      </c>
      <c r="C25" s="65"/>
      <c r="D25" s="66"/>
      <c r="E25" s="67"/>
      <c r="F25" s="68"/>
      <c r="G25" s="65"/>
      <c r="H25" s="69"/>
      <c r="I25" s="70"/>
      <c r="J25" s="70"/>
      <c r="K25" s="34" t="s">
        <v>65</v>
      </c>
      <c r="L25" s="77">
        <v>31</v>
      </c>
      <c r="M25" s="77"/>
      <c r="N25" s="72"/>
      <c r="O25" s="79" t="s">
        <v>176</v>
      </c>
      <c r="P25" s="81">
        <v>43627.684016203704</v>
      </c>
      <c r="Q25" s="79" t="s">
        <v>401</v>
      </c>
      <c r="R25" s="83" t="s">
        <v>681</v>
      </c>
      <c r="S25" s="79" t="s">
        <v>733</v>
      </c>
      <c r="T25" s="79" t="s">
        <v>745</v>
      </c>
      <c r="U25" s="79"/>
      <c r="V25" s="83" t="s">
        <v>847</v>
      </c>
      <c r="W25" s="81">
        <v>43627.684016203704</v>
      </c>
      <c r="X25" s="83" t="s">
        <v>980</v>
      </c>
      <c r="Y25" s="79"/>
      <c r="Z25" s="79"/>
      <c r="AA25" s="85" t="s">
        <v>1351</v>
      </c>
      <c r="AB25" s="79"/>
      <c r="AC25" s="79" t="b">
        <v>0</v>
      </c>
      <c r="AD25" s="79">
        <v>0</v>
      </c>
      <c r="AE25" s="85" t="s">
        <v>1711</v>
      </c>
      <c r="AF25" s="79" t="b">
        <v>1</v>
      </c>
      <c r="AG25" s="79" t="s">
        <v>1727</v>
      </c>
      <c r="AH25" s="79"/>
      <c r="AI25" s="85" t="s">
        <v>1678</v>
      </c>
      <c r="AJ25" s="79" t="b">
        <v>0</v>
      </c>
      <c r="AK25" s="79">
        <v>0</v>
      </c>
      <c r="AL25" s="85" t="s">
        <v>1711</v>
      </c>
      <c r="AM25" s="79" t="s">
        <v>1735</v>
      </c>
      <c r="AN25" s="79" t="b">
        <v>0</v>
      </c>
      <c r="AO25" s="85" t="s">
        <v>1351</v>
      </c>
      <c r="AP25" s="79" t="s">
        <v>176</v>
      </c>
      <c r="AQ25" s="79">
        <v>0</v>
      </c>
      <c r="AR25" s="79">
        <v>0</v>
      </c>
      <c r="AS25" s="79"/>
      <c r="AT25" s="79"/>
      <c r="AU25" s="79"/>
      <c r="AV25" s="79"/>
      <c r="AW25" s="79"/>
      <c r="AX25" s="79"/>
      <c r="AY25" s="79"/>
      <c r="AZ25" s="79"/>
      <c r="BA25">
        <v>6</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21</v>
      </c>
      <c r="BK25" s="49">
        <v>100</v>
      </c>
      <c r="BL25" s="48">
        <v>21</v>
      </c>
    </row>
    <row r="26" spans="1:64" ht="15">
      <c r="A26" s="64" t="s">
        <v>230</v>
      </c>
      <c r="B26" s="64" t="s">
        <v>230</v>
      </c>
      <c r="C26" s="65"/>
      <c r="D26" s="66"/>
      <c r="E26" s="67"/>
      <c r="F26" s="68"/>
      <c r="G26" s="65"/>
      <c r="H26" s="69"/>
      <c r="I26" s="70"/>
      <c r="J26" s="70"/>
      <c r="K26" s="34" t="s">
        <v>65</v>
      </c>
      <c r="L26" s="77">
        <v>32</v>
      </c>
      <c r="M26" s="77"/>
      <c r="N26" s="72"/>
      <c r="O26" s="79" t="s">
        <v>176</v>
      </c>
      <c r="P26" s="81">
        <v>43627.69824074074</v>
      </c>
      <c r="Q26" s="79" t="s">
        <v>402</v>
      </c>
      <c r="R26" s="83" t="s">
        <v>682</v>
      </c>
      <c r="S26" s="79" t="s">
        <v>733</v>
      </c>
      <c r="T26" s="79" t="s">
        <v>745</v>
      </c>
      <c r="U26" s="79"/>
      <c r="V26" s="83" t="s">
        <v>847</v>
      </c>
      <c r="W26" s="81">
        <v>43627.69824074074</v>
      </c>
      <c r="X26" s="83" t="s">
        <v>981</v>
      </c>
      <c r="Y26" s="79"/>
      <c r="Z26" s="79"/>
      <c r="AA26" s="85" t="s">
        <v>1352</v>
      </c>
      <c r="AB26" s="79"/>
      <c r="AC26" s="79" t="b">
        <v>0</v>
      </c>
      <c r="AD26" s="79">
        <v>0</v>
      </c>
      <c r="AE26" s="85" t="s">
        <v>1711</v>
      </c>
      <c r="AF26" s="79" t="b">
        <v>1</v>
      </c>
      <c r="AG26" s="79" t="s">
        <v>1727</v>
      </c>
      <c r="AH26" s="79"/>
      <c r="AI26" s="85" t="s">
        <v>1680</v>
      </c>
      <c r="AJ26" s="79" t="b">
        <v>0</v>
      </c>
      <c r="AK26" s="79">
        <v>0</v>
      </c>
      <c r="AL26" s="85" t="s">
        <v>1711</v>
      </c>
      <c r="AM26" s="79" t="s">
        <v>1735</v>
      </c>
      <c r="AN26" s="79" t="b">
        <v>0</v>
      </c>
      <c r="AO26" s="85" t="s">
        <v>1352</v>
      </c>
      <c r="AP26" s="79" t="s">
        <v>176</v>
      </c>
      <c r="AQ26" s="79">
        <v>0</v>
      </c>
      <c r="AR26" s="79">
        <v>0</v>
      </c>
      <c r="AS26" s="79"/>
      <c r="AT26" s="79"/>
      <c r="AU26" s="79"/>
      <c r="AV26" s="79"/>
      <c r="AW26" s="79"/>
      <c r="AX26" s="79"/>
      <c r="AY26" s="79"/>
      <c r="AZ26" s="79"/>
      <c r="BA26">
        <v>6</v>
      </c>
      <c r="BB26" s="78" t="str">
        <f>REPLACE(INDEX(GroupVertices[Group],MATCH(Edges24[[#This Row],[Vertex 1]],GroupVertices[Vertex],0)),1,1,"")</f>
        <v>6</v>
      </c>
      <c r="BC26" s="78" t="str">
        <f>REPLACE(INDEX(GroupVertices[Group],MATCH(Edges24[[#This Row],[Vertex 2]],GroupVertices[Vertex],0)),1,1,"")</f>
        <v>6</v>
      </c>
      <c r="BD26" s="48">
        <v>2</v>
      </c>
      <c r="BE26" s="49">
        <v>16.666666666666668</v>
      </c>
      <c r="BF26" s="48">
        <v>4</v>
      </c>
      <c r="BG26" s="49">
        <v>33.333333333333336</v>
      </c>
      <c r="BH26" s="48">
        <v>0</v>
      </c>
      <c r="BI26" s="49">
        <v>0</v>
      </c>
      <c r="BJ26" s="48">
        <v>6</v>
      </c>
      <c r="BK26" s="49">
        <v>50</v>
      </c>
      <c r="BL26" s="48">
        <v>12</v>
      </c>
    </row>
    <row r="27" spans="1:64" ht="15">
      <c r="A27" s="64" t="s">
        <v>230</v>
      </c>
      <c r="B27" s="64" t="s">
        <v>230</v>
      </c>
      <c r="C27" s="65"/>
      <c r="D27" s="66"/>
      <c r="E27" s="67"/>
      <c r="F27" s="68"/>
      <c r="G27" s="65"/>
      <c r="H27" s="69"/>
      <c r="I27" s="70"/>
      <c r="J27" s="70"/>
      <c r="K27" s="34" t="s">
        <v>65</v>
      </c>
      <c r="L27" s="77">
        <v>33</v>
      </c>
      <c r="M27" s="77"/>
      <c r="N27" s="72"/>
      <c r="O27" s="79" t="s">
        <v>176</v>
      </c>
      <c r="P27" s="81">
        <v>43627.70398148148</v>
      </c>
      <c r="Q27" s="79" t="s">
        <v>403</v>
      </c>
      <c r="R27" s="83" t="s">
        <v>683</v>
      </c>
      <c r="S27" s="79" t="s">
        <v>733</v>
      </c>
      <c r="T27" s="79" t="s">
        <v>745</v>
      </c>
      <c r="U27" s="79"/>
      <c r="V27" s="83" t="s">
        <v>847</v>
      </c>
      <c r="W27" s="81">
        <v>43627.70398148148</v>
      </c>
      <c r="X27" s="83" t="s">
        <v>982</v>
      </c>
      <c r="Y27" s="79"/>
      <c r="Z27" s="79"/>
      <c r="AA27" s="85" t="s">
        <v>1353</v>
      </c>
      <c r="AB27" s="79"/>
      <c r="AC27" s="79" t="b">
        <v>0</v>
      </c>
      <c r="AD27" s="79">
        <v>1</v>
      </c>
      <c r="AE27" s="85" t="s">
        <v>1711</v>
      </c>
      <c r="AF27" s="79" t="b">
        <v>1</v>
      </c>
      <c r="AG27" s="79" t="s">
        <v>1727</v>
      </c>
      <c r="AH27" s="79"/>
      <c r="AI27" s="85" t="s">
        <v>1681</v>
      </c>
      <c r="AJ27" s="79" t="b">
        <v>0</v>
      </c>
      <c r="AK27" s="79">
        <v>0</v>
      </c>
      <c r="AL27" s="85" t="s">
        <v>1711</v>
      </c>
      <c r="AM27" s="79" t="s">
        <v>1735</v>
      </c>
      <c r="AN27" s="79" t="b">
        <v>0</v>
      </c>
      <c r="AO27" s="85" t="s">
        <v>1353</v>
      </c>
      <c r="AP27" s="79" t="s">
        <v>176</v>
      </c>
      <c r="AQ27" s="79">
        <v>0</v>
      </c>
      <c r="AR27" s="79">
        <v>0</v>
      </c>
      <c r="AS27" s="79"/>
      <c r="AT27" s="79"/>
      <c r="AU27" s="79"/>
      <c r="AV27" s="79"/>
      <c r="AW27" s="79"/>
      <c r="AX27" s="79"/>
      <c r="AY27" s="79"/>
      <c r="AZ27" s="79"/>
      <c r="BA27">
        <v>6</v>
      </c>
      <c r="BB27" s="78" t="str">
        <f>REPLACE(INDEX(GroupVertices[Group],MATCH(Edges24[[#This Row],[Vertex 1]],GroupVertices[Vertex],0)),1,1,"")</f>
        <v>6</v>
      </c>
      <c r="BC27" s="78" t="str">
        <f>REPLACE(INDEX(GroupVertices[Group],MATCH(Edges24[[#This Row],[Vertex 2]],GroupVertices[Vertex],0)),1,1,"")</f>
        <v>6</v>
      </c>
      <c r="BD27" s="48">
        <v>1</v>
      </c>
      <c r="BE27" s="49">
        <v>9.090909090909092</v>
      </c>
      <c r="BF27" s="48">
        <v>2</v>
      </c>
      <c r="BG27" s="49">
        <v>18.181818181818183</v>
      </c>
      <c r="BH27" s="48">
        <v>0</v>
      </c>
      <c r="BI27" s="49">
        <v>0</v>
      </c>
      <c r="BJ27" s="48">
        <v>8</v>
      </c>
      <c r="BK27" s="49">
        <v>72.72727272727273</v>
      </c>
      <c r="BL27" s="48">
        <v>11</v>
      </c>
    </row>
    <row r="28" spans="1:64" ht="15">
      <c r="A28" s="64" t="s">
        <v>230</v>
      </c>
      <c r="B28" s="64" t="s">
        <v>230</v>
      </c>
      <c r="C28" s="65"/>
      <c r="D28" s="66"/>
      <c r="E28" s="67"/>
      <c r="F28" s="68"/>
      <c r="G28" s="65"/>
      <c r="H28" s="69"/>
      <c r="I28" s="70"/>
      <c r="J28" s="70"/>
      <c r="K28" s="34" t="s">
        <v>65</v>
      </c>
      <c r="L28" s="77">
        <v>34</v>
      </c>
      <c r="M28" s="77"/>
      <c r="N28" s="72"/>
      <c r="O28" s="79" t="s">
        <v>176</v>
      </c>
      <c r="P28" s="81">
        <v>43627.70650462963</v>
      </c>
      <c r="Q28" s="79" t="s">
        <v>404</v>
      </c>
      <c r="R28" s="83" t="s">
        <v>684</v>
      </c>
      <c r="S28" s="79" t="s">
        <v>733</v>
      </c>
      <c r="T28" s="79" t="s">
        <v>745</v>
      </c>
      <c r="U28" s="83" t="s">
        <v>785</v>
      </c>
      <c r="V28" s="83" t="s">
        <v>785</v>
      </c>
      <c r="W28" s="81">
        <v>43627.70650462963</v>
      </c>
      <c r="X28" s="83" t="s">
        <v>983</v>
      </c>
      <c r="Y28" s="79"/>
      <c r="Z28" s="79"/>
      <c r="AA28" s="85" t="s">
        <v>1354</v>
      </c>
      <c r="AB28" s="79"/>
      <c r="AC28" s="79" t="b">
        <v>0</v>
      </c>
      <c r="AD28" s="79">
        <v>1</v>
      </c>
      <c r="AE28" s="85" t="s">
        <v>1711</v>
      </c>
      <c r="AF28" s="79" t="b">
        <v>1</v>
      </c>
      <c r="AG28" s="79" t="s">
        <v>1728</v>
      </c>
      <c r="AH28" s="79"/>
      <c r="AI28" s="85" t="s">
        <v>1682</v>
      </c>
      <c r="AJ28" s="79" t="b">
        <v>0</v>
      </c>
      <c r="AK28" s="79">
        <v>0</v>
      </c>
      <c r="AL28" s="85" t="s">
        <v>1711</v>
      </c>
      <c r="AM28" s="79" t="s">
        <v>1735</v>
      </c>
      <c r="AN28" s="79" t="b">
        <v>0</v>
      </c>
      <c r="AO28" s="85" t="s">
        <v>1354</v>
      </c>
      <c r="AP28" s="79" t="s">
        <v>176</v>
      </c>
      <c r="AQ28" s="79">
        <v>0</v>
      </c>
      <c r="AR28" s="79">
        <v>0</v>
      </c>
      <c r="AS28" s="79"/>
      <c r="AT28" s="79"/>
      <c r="AU28" s="79"/>
      <c r="AV28" s="79"/>
      <c r="AW28" s="79"/>
      <c r="AX28" s="79"/>
      <c r="AY28" s="79"/>
      <c r="AZ28" s="79"/>
      <c r="BA28">
        <v>6</v>
      </c>
      <c r="BB28" s="78" t="str">
        <f>REPLACE(INDEX(GroupVertices[Group],MATCH(Edges24[[#This Row],[Vertex 1]],GroupVertices[Vertex],0)),1,1,"")</f>
        <v>6</v>
      </c>
      <c r="BC28" s="78" t="str">
        <f>REPLACE(INDEX(GroupVertices[Group],MATCH(Edges24[[#This Row],[Vertex 2]],GroupVertices[Vertex],0)),1,1,"")</f>
        <v>6</v>
      </c>
      <c r="BD28" s="48">
        <v>0</v>
      </c>
      <c r="BE28" s="49">
        <v>0</v>
      </c>
      <c r="BF28" s="48">
        <v>0</v>
      </c>
      <c r="BG28" s="49">
        <v>0</v>
      </c>
      <c r="BH28" s="48">
        <v>0</v>
      </c>
      <c r="BI28" s="49">
        <v>0</v>
      </c>
      <c r="BJ28" s="48">
        <v>2</v>
      </c>
      <c r="BK28" s="49">
        <v>100</v>
      </c>
      <c r="BL28" s="48">
        <v>2</v>
      </c>
    </row>
    <row r="29" spans="1:64" ht="15">
      <c r="A29" s="64" t="s">
        <v>231</v>
      </c>
      <c r="B29" s="64" t="s">
        <v>369</v>
      </c>
      <c r="C29" s="65"/>
      <c r="D29" s="66"/>
      <c r="E29" s="67"/>
      <c r="F29" s="68"/>
      <c r="G29" s="65"/>
      <c r="H29" s="69"/>
      <c r="I29" s="70"/>
      <c r="J29" s="70"/>
      <c r="K29" s="34" t="s">
        <v>65</v>
      </c>
      <c r="L29" s="77">
        <v>35</v>
      </c>
      <c r="M29" s="77"/>
      <c r="N29" s="72"/>
      <c r="O29" s="79" t="s">
        <v>378</v>
      </c>
      <c r="P29" s="81">
        <v>43627.70545138889</v>
      </c>
      <c r="Q29" s="79" t="s">
        <v>405</v>
      </c>
      <c r="R29" s="79"/>
      <c r="S29" s="79"/>
      <c r="T29" s="79" t="s">
        <v>745</v>
      </c>
      <c r="U29" s="83" t="s">
        <v>786</v>
      </c>
      <c r="V29" s="83" t="s">
        <v>786</v>
      </c>
      <c r="W29" s="81">
        <v>43627.70545138889</v>
      </c>
      <c r="X29" s="83" t="s">
        <v>984</v>
      </c>
      <c r="Y29" s="79"/>
      <c r="Z29" s="79"/>
      <c r="AA29" s="85" t="s">
        <v>1355</v>
      </c>
      <c r="AB29" s="85" t="s">
        <v>1702</v>
      </c>
      <c r="AC29" s="79" t="b">
        <v>0</v>
      </c>
      <c r="AD29" s="79">
        <v>3</v>
      </c>
      <c r="AE29" s="85" t="s">
        <v>1716</v>
      </c>
      <c r="AF29" s="79" t="b">
        <v>0</v>
      </c>
      <c r="AG29" s="79" t="s">
        <v>1727</v>
      </c>
      <c r="AH29" s="79"/>
      <c r="AI29" s="85" t="s">
        <v>1711</v>
      </c>
      <c r="AJ29" s="79" t="b">
        <v>0</v>
      </c>
      <c r="AK29" s="79">
        <v>0</v>
      </c>
      <c r="AL29" s="85" t="s">
        <v>1711</v>
      </c>
      <c r="AM29" s="79" t="s">
        <v>1736</v>
      </c>
      <c r="AN29" s="79" t="b">
        <v>0</v>
      </c>
      <c r="AO29" s="85" t="s">
        <v>1702</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c r="BE29" s="49"/>
      <c r="BF29" s="48"/>
      <c r="BG29" s="49"/>
      <c r="BH29" s="48"/>
      <c r="BI29" s="49"/>
      <c r="BJ29" s="48"/>
      <c r="BK29" s="49"/>
      <c r="BL29" s="48"/>
    </row>
    <row r="30" spans="1:64" ht="15">
      <c r="A30" s="64" t="s">
        <v>232</v>
      </c>
      <c r="B30" s="64" t="s">
        <v>232</v>
      </c>
      <c r="C30" s="65"/>
      <c r="D30" s="66"/>
      <c r="E30" s="67"/>
      <c r="F30" s="68"/>
      <c r="G30" s="65"/>
      <c r="H30" s="69"/>
      <c r="I30" s="70"/>
      <c r="J30" s="70"/>
      <c r="K30" s="34" t="s">
        <v>65</v>
      </c>
      <c r="L30" s="77">
        <v>36</v>
      </c>
      <c r="M30" s="77"/>
      <c r="N30" s="72"/>
      <c r="O30" s="79" t="s">
        <v>176</v>
      </c>
      <c r="P30" s="81">
        <v>43627.68519675926</v>
      </c>
      <c r="Q30" s="79" t="s">
        <v>406</v>
      </c>
      <c r="R30" s="79"/>
      <c r="S30" s="79"/>
      <c r="T30" s="79" t="s">
        <v>745</v>
      </c>
      <c r="U30" s="79"/>
      <c r="V30" s="83" t="s">
        <v>848</v>
      </c>
      <c r="W30" s="81">
        <v>43627.68519675926</v>
      </c>
      <c r="X30" s="83" t="s">
        <v>985</v>
      </c>
      <c r="Y30" s="79"/>
      <c r="Z30" s="79"/>
      <c r="AA30" s="85" t="s">
        <v>1356</v>
      </c>
      <c r="AB30" s="79"/>
      <c r="AC30" s="79" t="b">
        <v>0</v>
      </c>
      <c r="AD30" s="79">
        <v>2</v>
      </c>
      <c r="AE30" s="85" t="s">
        <v>1711</v>
      </c>
      <c r="AF30" s="79" t="b">
        <v>0</v>
      </c>
      <c r="AG30" s="79" t="s">
        <v>1727</v>
      </c>
      <c r="AH30" s="79"/>
      <c r="AI30" s="85" t="s">
        <v>1711</v>
      </c>
      <c r="AJ30" s="79" t="b">
        <v>0</v>
      </c>
      <c r="AK30" s="79">
        <v>0</v>
      </c>
      <c r="AL30" s="85" t="s">
        <v>1711</v>
      </c>
      <c r="AM30" s="79" t="s">
        <v>1736</v>
      </c>
      <c r="AN30" s="79" t="b">
        <v>0</v>
      </c>
      <c r="AO30" s="85" t="s">
        <v>1356</v>
      </c>
      <c r="AP30" s="79" t="s">
        <v>176</v>
      </c>
      <c r="AQ30" s="79">
        <v>0</v>
      </c>
      <c r="AR30" s="79">
        <v>0</v>
      </c>
      <c r="AS30" s="79"/>
      <c r="AT30" s="79"/>
      <c r="AU30" s="79"/>
      <c r="AV30" s="79"/>
      <c r="AW30" s="79"/>
      <c r="AX30" s="79"/>
      <c r="AY30" s="79"/>
      <c r="AZ30" s="79"/>
      <c r="BA30">
        <v>6</v>
      </c>
      <c r="BB30" s="78" t="str">
        <f>REPLACE(INDEX(GroupVertices[Group],MATCH(Edges24[[#This Row],[Vertex 1]],GroupVertices[Vertex],0)),1,1,"")</f>
        <v>2</v>
      </c>
      <c r="BC30" s="78" t="str">
        <f>REPLACE(INDEX(GroupVertices[Group],MATCH(Edges24[[#This Row],[Vertex 2]],GroupVertices[Vertex],0)),1,1,"")</f>
        <v>2</v>
      </c>
      <c r="BD30" s="48">
        <v>1</v>
      </c>
      <c r="BE30" s="49">
        <v>11.11111111111111</v>
      </c>
      <c r="BF30" s="48">
        <v>0</v>
      </c>
      <c r="BG30" s="49">
        <v>0</v>
      </c>
      <c r="BH30" s="48">
        <v>0</v>
      </c>
      <c r="BI30" s="49">
        <v>0</v>
      </c>
      <c r="BJ30" s="48">
        <v>8</v>
      </c>
      <c r="BK30" s="49">
        <v>88.88888888888889</v>
      </c>
      <c r="BL30" s="48">
        <v>9</v>
      </c>
    </row>
    <row r="31" spans="1:64" ht="15">
      <c r="A31" s="64" t="s">
        <v>232</v>
      </c>
      <c r="B31" s="64" t="s">
        <v>232</v>
      </c>
      <c r="C31" s="65"/>
      <c r="D31" s="66"/>
      <c r="E31" s="67"/>
      <c r="F31" s="68"/>
      <c r="G31" s="65"/>
      <c r="H31" s="69"/>
      <c r="I31" s="70"/>
      <c r="J31" s="70"/>
      <c r="K31" s="34" t="s">
        <v>65</v>
      </c>
      <c r="L31" s="77">
        <v>37</v>
      </c>
      <c r="M31" s="77"/>
      <c r="N31" s="72"/>
      <c r="O31" s="79" t="s">
        <v>176</v>
      </c>
      <c r="P31" s="81">
        <v>43627.68615740741</v>
      </c>
      <c r="Q31" s="79" t="s">
        <v>407</v>
      </c>
      <c r="R31" s="83" t="s">
        <v>679</v>
      </c>
      <c r="S31" s="79" t="s">
        <v>733</v>
      </c>
      <c r="T31" s="79" t="s">
        <v>748</v>
      </c>
      <c r="U31" s="79"/>
      <c r="V31" s="83" t="s">
        <v>848</v>
      </c>
      <c r="W31" s="81">
        <v>43627.68615740741</v>
      </c>
      <c r="X31" s="83" t="s">
        <v>986</v>
      </c>
      <c r="Y31" s="79"/>
      <c r="Z31" s="79"/>
      <c r="AA31" s="85" t="s">
        <v>1357</v>
      </c>
      <c r="AB31" s="79"/>
      <c r="AC31" s="79" t="b">
        <v>0</v>
      </c>
      <c r="AD31" s="79">
        <v>0</v>
      </c>
      <c r="AE31" s="85" t="s">
        <v>1711</v>
      </c>
      <c r="AF31" s="79" t="b">
        <v>1</v>
      </c>
      <c r="AG31" s="79" t="s">
        <v>1727</v>
      </c>
      <c r="AH31" s="79"/>
      <c r="AI31" s="85" t="s">
        <v>1676</v>
      </c>
      <c r="AJ31" s="79" t="b">
        <v>0</v>
      </c>
      <c r="AK31" s="79">
        <v>0</v>
      </c>
      <c r="AL31" s="85" t="s">
        <v>1711</v>
      </c>
      <c r="AM31" s="79" t="s">
        <v>1736</v>
      </c>
      <c r="AN31" s="79" t="b">
        <v>0</v>
      </c>
      <c r="AO31" s="85" t="s">
        <v>1357</v>
      </c>
      <c r="AP31" s="79" t="s">
        <v>176</v>
      </c>
      <c r="AQ31" s="79">
        <v>0</v>
      </c>
      <c r="AR31" s="79">
        <v>0</v>
      </c>
      <c r="AS31" s="79"/>
      <c r="AT31" s="79"/>
      <c r="AU31" s="79"/>
      <c r="AV31" s="79"/>
      <c r="AW31" s="79"/>
      <c r="AX31" s="79"/>
      <c r="AY31" s="79"/>
      <c r="AZ31" s="79"/>
      <c r="BA31">
        <v>6</v>
      </c>
      <c r="BB31" s="78" t="str">
        <f>REPLACE(INDEX(GroupVertices[Group],MATCH(Edges24[[#This Row],[Vertex 1]],GroupVertices[Vertex],0)),1,1,"")</f>
        <v>2</v>
      </c>
      <c r="BC31" s="78" t="str">
        <f>REPLACE(INDEX(GroupVertices[Group],MATCH(Edges24[[#This Row],[Vertex 2]],GroupVertices[Vertex],0)),1,1,"")</f>
        <v>2</v>
      </c>
      <c r="BD31" s="48">
        <v>1</v>
      </c>
      <c r="BE31" s="49">
        <v>6.666666666666667</v>
      </c>
      <c r="BF31" s="48">
        <v>0</v>
      </c>
      <c r="BG31" s="49">
        <v>0</v>
      </c>
      <c r="BH31" s="48">
        <v>0</v>
      </c>
      <c r="BI31" s="49">
        <v>0</v>
      </c>
      <c r="BJ31" s="48">
        <v>14</v>
      </c>
      <c r="BK31" s="49">
        <v>93.33333333333333</v>
      </c>
      <c r="BL31" s="48">
        <v>15</v>
      </c>
    </row>
    <row r="32" spans="1:64" ht="15">
      <c r="A32" s="64" t="s">
        <v>232</v>
      </c>
      <c r="B32" s="64" t="s">
        <v>232</v>
      </c>
      <c r="C32" s="65"/>
      <c r="D32" s="66"/>
      <c r="E32" s="67"/>
      <c r="F32" s="68"/>
      <c r="G32" s="65"/>
      <c r="H32" s="69"/>
      <c r="I32" s="70"/>
      <c r="J32" s="70"/>
      <c r="K32" s="34" t="s">
        <v>65</v>
      </c>
      <c r="L32" s="77">
        <v>38</v>
      </c>
      <c r="M32" s="77"/>
      <c r="N32" s="72"/>
      <c r="O32" s="79" t="s">
        <v>176</v>
      </c>
      <c r="P32" s="81">
        <v>43627.68665509259</v>
      </c>
      <c r="Q32" s="79" t="s">
        <v>408</v>
      </c>
      <c r="R32" s="83" t="s">
        <v>680</v>
      </c>
      <c r="S32" s="79" t="s">
        <v>733</v>
      </c>
      <c r="T32" s="79" t="s">
        <v>745</v>
      </c>
      <c r="U32" s="79"/>
      <c r="V32" s="83" t="s">
        <v>848</v>
      </c>
      <c r="W32" s="81">
        <v>43627.68665509259</v>
      </c>
      <c r="X32" s="83" t="s">
        <v>987</v>
      </c>
      <c r="Y32" s="79"/>
      <c r="Z32" s="79"/>
      <c r="AA32" s="85" t="s">
        <v>1358</v>
      </c>
      <c r="AB32" s="79"/>
      <c r="AC32" s="79" t="b">
        <v>0</v>
      </c>
      <c r="AD32" s="79">
        <v>0</v>
      </c>
      <c r="AE32" s="85" t="s">
        <v>1711</v>
      </c>
      <c r="AF32" s="79" t="b">
        <v>1</v>
      </c>
      <c r="AG32" s="79" t="s">
        <v>1727</v>
      </c>
      <c r="AH32" s="79"/>
      <c r="AI32" s="85" t="s">
        <v>1677</v>
      </c>
      <c r="AJ32" s="79" t="b">
        <v>0</v>
      </c>
      <c r="AK32" s="79">
        <v>0</v>
      </c>
      <c r="AL32" s="85" t="s">
        <v>1711</v>
      </c>
      <c r="AM32" s="79" t="s">
        <v>1736</v>
      </c>
      <c r="AN32" s="79" t="b">
        <v>0</v>
      </c>
      <c r="AO32" s="85" t="s">
        <v>1358</v>
      </c>
      <c r="AP32" s="79" t="s">
        <v>176</v>
      </c>
      <c r="AQ32" s="79">
        <v>0</v>
      </c>
      <c r="AR32" s="79">
        <v>0</v>
      </c>
      <c r="AS32" s="79"/>
      <c r="AT32" s="79"/>
      <c r="AU32" s="79"/>
      <c r="AV32" s="79"/>
      <c r="AW32" s="79"/>
      <c r="AX32" s="79"/>
      <c r="AY32" s="79"/>
      <c r="AZ32" s="79"/>
      <c r="BA32">
        <v>6</v>
      </c>
      <c r="BB32" s="78" t="str">
        <f>REPLACE(INDEX(GroupVertices[Group],MATCH(Edges24[[#This Row],[Vertex 1]],GroupVertices[Vertex],0)),1,1,"")</f>
        <v>2</v>
      </c>
      <c r="BC32" s="78" t="str">
        <f>REPLACE(INDEX(GroupVertices[Group],MATCH(Edges24[[#This Row],[Vertex 2]],GroupVertices[Vertex],0)),1,1,"")</f>
        <v>2</v>
      </c>
      <c r="BD32" s="48">
        <v>1</v>
      </c>
      <c r="BE32" s="49">
        <v>9.090909090909092</v>
      </c>
      <c r="BF32" s="48">
        <v>0</v>
      </c>
      <c r="BG32" s="49">
        <v>0</v>
      </c>
      <c r="BH32" s="48">
        <v>0</v>
      </c>
      <c r="BI32" s="49">
        <v>0</v>
      </c>
      <c r="BJ32" s="48">
        <v>10</v>
      </c>
      <c r="BK32" s="49">
        <v>90.9090909090909</v>
      </c>
      <c r="BL32" s="48">
        <v>11</v>
      </c>
    </row>
    <row r="33" spans="1:64" ht="15">
      <c r="A33" s="64" t="s">
        <v>232</v>
      </c>
      <c r="B33" s="64" t="s">
        <v>232</v>
      </c>
      <c r="C33" s="65"/>
      <c r="D33" s="66"/>
      <c r="E33" s="67"/>
      <c r="F33" s="68"/>
      <c r="G33" s="65"/>
      <c r="H33" s="69"/>
      <c r="I33" s="70"/>
      <c r="J33" s="70"/>
      <c r="K33" s="34" t="s">
        <v>65</v>
      </c>
      <c r="L33" s="77">
        <v>39</v>
      </c>
      <c r="M33" s="77"/>
      <c r="N33" s="72"/>
      <c r="O33" s="79" t="s">
        <v>176</v>
      </c>
      <c r="P33" s="81">
        <v>43627.696122685185</v>
      </c>
      <c r="Q33" s="79" t="s">
        <v>409</v>
      </c>
      <c r="R33" s="79"/>
      <c r="S33" s="79"/>
      <c r="T33" s="79" t="s">
        <v>745</v>
      </c>
      <c r="U33" s="79"/>
      <c r="V33" s="83" t="s">
        <v>848</v>
      </c>
      <c r="W33" s="81">
        <v>43627.696122685185</v>
      </c>
      <c r="X33" s="83" t="s">
        <v>988</v>
      </c>
      <c r="Y33" s="79"/>
      <c r="Z33" s="79"/>
      <c r="AA33" s="85" t="s">
        <v>1359</v>
      </c>
      <c r="AB33" s="79"/>
      <c r="AC33" s="79" t="b">
        <v>0</v>
      </c>
      <c r="AD33" s="79">
        <v>1</v>
      </c>
      <c r="AE33" s="85" t="s">
        <v>1711</v>
      </c>
      <c r="AF33" s="79" t="b">
        <v>0</v>
      </c>
      <c r="AG33" s="79" t="s">
        <v>1727</v>
      </c>
      <c r="AH33" s="79"/>
      <c r="AI33" s="85" t="s">
        <v>1711</v>
      </c>
      <c r="AJ33" s="79" t="b">
        <v>0</v>
      </c>
      <c r="AK33" s="79">
        <v>0</v>
      </c>
      <c r="AL33" s="85" t="s">
        <v>1711</v>
      </c>
      <c r="AM33" s="79" t="s">
        <v>1738</v>
      </c>
      <c r="AN33" s="79" t="b">
        <v>0</v>
      </c>
      <c r="AO33" s="85" t="s">
        <v>1359</v>
      </c>
      <c r="AP33" s="79" t="s">
        <v>176</v>
      </c>
      <c r="AQ33" s="79">
        <v>0</v>
      </c>
      <c r="AR33" s="79">
        <v>0</v>
      </c>
      <c r="AS33" s="79"/>
      <c r="AT33" s="79"/>
      <c r="AU33" s="79"/>
      <c r="AV33" s="79"/>
      <c r="AW33" s="79"/>
      <c r="AX33" s="79"/>
      <c r="AY33" s="79"/>
      <c r="AZ33" s="79"/>
      <c r="BA33">
        <v>6</v>
      </c>
      <c r="BB33" s="78" t="str">
        <f>REPLACE(INDEX(GroupVertices[Group],MATCH(Edges24[[#This Row],[Vertex 1]],GroupVertices[Vertex],0)),1,1,"")</f>
        <v>2</v>
      </c>
      <c r="BC33" s="78" t="str">
        <f>REPLACE(INDEX(GroupVertices[Group],MATCH(Edges24[[#This Row],[Vertex 2]],GroupVertices[Vertex],0)),1,1,"")</f>
        <v>2</v>
      </c>
      <c r="BD33" s="48">
        <v>3</v>
      </c>
      <c r="BE33" s="49">
        <v>11.11111111111111</v>
      </c>
      <c r="BF33" s="48">
        <v>1</v>
      </c>
      <c r="BG33" s="49">
        <v>3.7037037037037037</v>
      </c>
      <c r="BH33" s="48">
        <v>0</v>
      </c>
      <c r="BI33" s="49">
        <v>0</v>
      </c>
      <c r="BJ33" s="48">
        <v>23</v>
      </c>
      <c r="BK33" s="49">
        <v>85.18518518518519</v>
      </c>
      <c r="BL33" s="48">
        <v>27</v>
      </c>
    </row>
    <row r="34" spans="1:64" ht="15">
      <c r="A34" s="64" t="s">
        <v>232</v>
      </c>
      <c r="B34" s="64" t="s">
        <v>232</v>
      </c>
      <c r="C34" s="65"/>
      <c r="D34" s="66"/>
      <c r="E34" s="67"/>
      <c r="F34" s="68"/>
      <c r="G34" s="65"/>
      <c r="H34" s="69"/>
      <c r="I34" s="70"/>
      <c r="J34" s="70"/>
      <c r="K34" s="34" t="s">
        <v>65</v>
      </c>
      <c r="L34" s="77">
        <v>40</v>
      </c>
      <c r="M34" s="77"/>
      <c r="N34" s="72"/>
      <c r="O34" s="79" t="s">
        <v>176</v>
      </c>
      <c r="P34" s="81">
        <v>43627.706145833334</v>
      </c>
      <c r="Q34" s="79" t="s">
        <v>410</v>
      </c>
      <c r="R34" s="79"/>
      <c r="S34" s="79"/>
      <c r="T34" s="79" t="s">
        <v>745</v>
      </c>
      <c r="U34" s="79"/>
      <c r="V34" s="83" t="s">
        <v>848</v>
      </c>
      <c r="W34" s="81">
        <v>43627.706145833334</v>
      </c>
      <c r="X34" s="83" t="s">
        <v>989</v>
      </c>
      <c r="Y34" s="79"/>
      <c r="Z34" s="79"/>
      <c r="AA34" s="85" t="s">
        <v>1360</v>
      </c>
      <c r="AB34" s="79"/>
      <c r="AC34" s="79" t="b">
        <v>0</v>
      </c>
      <c r="AD34" s="79">
        <v>2</v>
      </c>
      <c r="AE34" s="85" t="s">
        <v>1711</v>
      </c>
      <c r="AF34" s="79" t="b">
        <v>0</v>
      </c>
      <c r="AG34" s="79" t="s">
        <v>1727</v>
      </c>
      <c r="AH34" s="79"/>
      <c r="AI34" s="85" t="s">
        <v>1711</v>
      </c>
      <c r="AJ34" s="79" t="b">
        <v>0</v>
      </c>
      <c r="AK34" s="79">
        <v>0</v>
      </c>
      <c r="AL34" s="85" t="s">
        <v>1711</v>
      </c>
      <c r="AM34" s="79" t="s">
        <v>1738</v>
      </c>
      <c r="AN34" s="79" t="b">
        <v>0</v>
      </c>
      <c r="AO34" s="85" t="s">
        <v>1360</v>
      </c>
      <c r="AP34" s="79" t="s">
        <v>176</v>
      </c>
      <c r="AQ34" s="79">
        <v>0</v>
      </c>
      <c r="AR34" s="79">
        <v>0</v>
      </c>
      <c r="AS34" s="79"/>
      <c r="AT34" s="79"/>
      <c r="AU34" s="79"/>
      <c r="AV34" s="79"/>
      <c r="AW34" s="79"/>
      <c r="AX34" s="79"/>
      <c r="AY34" s="79"/>
      <c r="AZ34" s="79"/>
      <c r="BA34">
        <v>6</v>
      </c>
      <c r="BB34" s="78" t="str">
        <f>REPLACE(INDEX(GroupVertices[Group],MATCH(Edges24[[#This Row],[Vertex 1]],GroupVertices[Vertex],0)),1,1,"")</f>
        <v>2</v>
      </c>
      <c r="BC34" s="78" t="str">
        <f>REPLACE(INDEX(GroupVertices[Group],MATCH(Edges24[[#This Row],[Vertex 2]],GroupVertices[Vertex],0)),1,1,"")</f>
        <v>2</v>
      </c>
      <c r="BD34" s="48">
        <v>1</v>
      </c>
      <c r="BE34" s="49">
        <v>2.7027027027027026</v>
      </c>
      <c r="BF34" s="48">
        <v>4</v>
      </c>
      <c r="BG34" s="49">
        <v>10.81081081081081</v>
      </c>
      <c r="BH34" s="48">
        <v>0</v>
      </c>
      <c r="BI34" s="49">
        <v>0</v>
      </c>
      <c r="BJ34" s="48">
        <v>32</v>
      </c>
      <c r="BK34" s="49">
        <v>86.48648648648648</v>
      </c>
      <c r="BL34" s="48">
        <v>37</v>
      </c>
    </row>
    <row r="35" spans="1:64" ht="15">
      <c r="A35" s="64" t="s">
        <v>232</v>
      </c>
      <c r="B35" s="64" t="s">
        <v>232</v>
      </c>
      <c r="C35" s="65"/>
      <c r="D35" s="66"/>
      <c r="E35" s="67"/>
      <c r="F35" s="68"/>
      <c r="G35" s="65"/>
      <c r="H35" s="69"/>
      <c r="I35" s="70"/>
      <c r="J35" s="70"/>
      <c r="K35" s="34" t="s">
        <v>65</v>
      </c>
      <c r="L35" s="77">
        <v>41</v>
      </c>
      <c r="M35" s="77"/>
      <c r="N35" s="72"/>
      <c r="O35" s="79" t="s">
        <v>176</v>
      </c>
      <c r="P35" s="81">
        <v>43627.70710648148</v>
      </c>
      <c r="Q35" s="79" t="s">
        <v>411</v>
      </c>
      <c r="R35" s="79"/>
      <c r="S35" s="79"/>
      <c r="T35" s="79" t="s">
        <v>745</v>
      </c>
      <c r="U35" s="79"/>
      <c r="V35" s="83" t="s">
        <v>848</v>
      </c>
      <c r="W35" s="81">
        <v>43627.70710648148</v>
      </c>
      <c r="X35" s="83" t="s">
        <v>990</v>
      </c>
      <c r="Y35" s="79"/>
      <c r="Z35" s="79"/>
      <c r="AA35" s="85" t="s">
        <v>1361</v>
      </c>
      <c r="AB35" s="79"/>
      <c r="AC35" s="79" t="b">
        <v>0</v>
      </c>
      <c r="AD35" s="79">
        <v>2</v>
      </c>
      <c r="AE35" s="85" t="s">
        <v>1711</v>
      </c>
      <c r="AF35" s="79" t="b">
        <v>0</v>
      </c>
      <c r="AG35" s="79" t="s">
        <v>1727</v>
      </c>
      <c r="AH35" s="79"/>
      <c r="AI35" s="85" t="s">
        <v>1711</v>
      </c>
      <c r="AJ35" s="79" t="b">
        <v>0</v>
      </c>
      <c r="AK35" s="79">
        <v>0</v>
      </c>
      <c r="AL35" s="85" t="s">
        <v>1711</v>
      </c>
      <c r="AM35" s="79" t="s">
        <v>1738</v>
      </c>
      <c r="AN35" s="79" t="b">
        <v>0</v>
      </c>
      <c r="AO35" s="85" t="s">
        <v>1361</v>
      </c>
      <c r="AP35" s="79" t="s">
        <v>176</v>
      </c>
      <c r="AQ35" s="79">
        <v>0</v>
      </c>
      <c r="AR35" s="79">
        <v>0</v>
      </c>
      <c r="AS35" s="79"/>
      <c r="AT35" s="79"/>
      <c r="AU35" s="79"/>
      <c r="AV35" s="79"/>
      <c r="AW35" s="79"/>
      <c r="AX35" s="79"/>
      <c r="AY35" s="79"/>
      <c r="AZ35" s="79"/>
      <c r="BA35">
        <v>6</v>
      </c>
      <c r="BB35" s="78" t="str">
        <f>REPLACE(INDEX(GroupVertices[Group],MATCH(Edges24[[#This Row],[Vertex 1]],GroupVertices[Vertex],0)),1,1,"")</f>
        <v>2</v>
      </c>
      <c r="BC35" s="78" t="str">
        <f>REPLACE(INDEX(GroupVertices[Group],MATCH(Edges24[[#This Row],[Vertex 2]],GroupVertices[Vertex],0)),1,1,"")</f>
        <v>2</v>
      </c>
      <c r="BD35" s="48">
        <v>1</v>
      </c>
      <c r="BE35" s="49">
        <v>16.666666666666668</v>
      </c>
      <c r="BF35" s="48">
        <v>0</v>
      </c>
      <c r="BG35" s="49">
        <v>0</v>
      </c>
      <c r="BH35" s="48">
        <v>0</v>
      </c>
      <c r="BI35" s="49">
        <v>0</v>
      </c>
      <c r="BJ35" s="48">
        <v>5</v>
      </c>
      <c r="BK35" s="49">
        <v>83.33333333333333</v>
      </c>
      <c r="BL35" s="48">
        <v>6</v>
      </c>
    </row>
    <row r="36" spans="1:64" ht="15">
      <c r="A36" s="64" t="s">
        <v>233</v>
      </c>
      <c r="B36" s="64" t="s">
        <v>354</v>
      </c>
      <c r="C36" s="65"/>
      <c r="D36" s="66"/>
      <c r="E36" s="67"/>
      <c r="F36" s="68"/>
      <c r="G36" s="65"/>
      <c r="H36" s="69"/>
      <c r="I36" s="70"/>
      <c r="J36" s="70"/>
      <c r="K36" s="34" t="s">
        <v>65</v>
      </c>
      <c r="L36" s="77">
        <v>42</v>
      </c>
      <c r="M36" s="77"/>
      <c r="N36" s="72"/>
      <c r="O36" s="79" t="s">
        <v>379</v>
      </c>
      <c r="P36" s="81">
        <v>43627.66982638889</v>
      </c>
      <c r="Q36" s="79" t="s">
        <v>412</v>
      </c>
      <c r="R36" s="79"/>
      <c r="S36" s="79"/>
      <c r="T36" s="79" t="s">
        <v>745</v>
      </c>
      <c r="U36" s="79"/>
      <c r="V36" s="83" t="s">
        <v>849</v>
      </c>
      <c r="W36" s="81">
        <v>43627.66982638889</v>
      </c>
      <c r="X36" s="83" t="s">
        <v>991</v>
      </c>
      <c r="Y36" s="79"/>
      <c r="Z36" s="79"/>
      <c r="AA36" s="85" t="s">
        <v>1362</v>
      </c>
      <c r="AB36" s="85" t="s">
        <v>1676</v>
      </c>
      <c r="AC36" s="79" t="b">
        <v>0</v>
      </c>
      <c r="AD36" s="79">
        <v>7</v>
      </c>
      <c r="AE36" s="85" t="s">
        <v>1713</v>
      </c>
      <c r="AF36" s="79" t="b">
        <v>0</v>
      </c>
      <c r="AG36" s="79" t="s">
        <v>1727</v>
      </c>
      <c r="AH36" s="79"/>
      <c r="AI36" s="85" t="s">
        <v>1711</v>
      </c>
      <c r="AJ36" s="79" t="b">
        <v>0</v>
      </c>
      <c r="AK36" s="79">
        <v>0</v>
      </c>
      <c r="AL36" s="85" t="s">
        <v>1711</v>
      </c>
      <c r="AM36" s="79" t="s">
        <v>1736</v>
      </c>
      <c r="AN36" s="79" t="b">
        <v>0</v>
      </c>
      <c r="AO36" s="85" t="s">
        <v>1676</v>
      </c>
      <c r="AP36" s="79" t="s">
        <v>176</v>
      </c>
      <c r="AQ36" s="79">
        <v>0</v>
      </c>
      <c r="AR36" s="79">
        <v>0</v>
      </c>
      <c r="AS36" s="79"/>
      <c r="AT36" s="79"/>
      <c r="AU36" s="79"/>
      <c r="AV36" s="79"/>
      <c r="AW36" s="79"/>
      <c r="AX36" s="79"/>
      <c r="AY36" s="79"/>
      <c r="AZ36" s="79"/>
      <c r="BA36">
        <v>4</v>
      </c>
      <c r="BB36" s="78" t="str">
        <f>REPLACE(INDEX(GroupVertices[Group],MATCH(Edges24[[#This Row],[Vertex 1]],GroupVertices[Vertex],0)),1,1,"")</f>
        <v>7</v>
      </c>
      <c r="BC36" s="78" t="str">
        <f>REPLACE(INDEX(GroupVertices[Group],MATCH(Edges24[[#This Row],[Vertex 2]],GroupVertices[Vertex],0)),1,1,"")</f>
        <v>1</v>
      </c>
      <c r="BD36" s="48">
        <v>0</v>
      </c>
      <c r="BE36" s="49">
        <v>0</v>
      </c>
      <c r="BF36" s="48">
        <v>0</v>
      </c>
      <c r="BG36" s="49">
        <v>0</v>
      </c>
      <c r="BH36" s="48">
        <v>0</v>
      </c>
      <c r="BI36" s="49">
        <v>0</v>
      </c>
      <c r="BJ36" s="48">
        <v>29</v>
      </c>
      <c r="BK36" s="49">
        <v>100</v>
      </c>
      <c r="BL36" s="48">
        <v>29</v>
      </c>
    </row>
    <row r="37" spans="1:64" ht="15">
      <c r="A37" s="64" t="s">
        <v>233</v>
      </c>
      <c r="B37" s="64" t="s">
        <v>354</v>
      </c>
      <c r="C37" s="65"/>
      <c r="D37" s="66"/>
      <c r="E37" s="67"/>
      <c r="F37" s="68"/>
      <c r="G37" s="65"/>
      <c r="H37" s="69"/>
      <c r="I37" s="70"/>
      <c r="J37" s="70"/>
      <c r="K37" s="34" t="s">
        <v>65</v>
      </c>
      <c r="L37" s="77">
        <v>43</v>
      </c>
      <c r="M37" s="77"/>
      <c r="N37" s="72"/>
      <c r="O37" s="79" t="s">
        <v>379</v>
      </c>
      <c r="P37" s="81">
        <v>43627.67922453704</v>
      </c>
      <c r="Q37" s="79" t="s">
        <v>413</v>
      </c>
      <c r="R37" s="79"/>
      <c r="S37" s="79"/>
      <c r="T37" s="79" t="s">
        <v>745</v>
      </c>
      <c r="U37" s="79"/>
      <c r="V37" s="83" t="s">
        <v>849</v>
      </c>
      <c r="W37" s="81">
        <v>43627.67922453704</v>
      </c>
      <c r="X37" s="83" t="s">
        <v>992</v>
      </c>
      <c r="Y37" s="79"/>
      <c r="Z37" s="79"/>
      <c r="AA37" s="85" t="s">
        <v>1363</v>
      </c>
      <c r="AB37" s="85" t="s">
        <v>1677</v>
      </c>
      <c r="AC37" s="79" t="b">
        <v>0</v>
      </c>
      <c r="AD37" s="79">
        <v>7</v>
      </c>
      <c r="AE37" s="85" t="s">
        <v>1713</v>
      </c>
      <c r="AF37" s="79" t="b">
        <v>0</v>
      </c>
      <c r="AG37" s="79" t="s">
        <v>1727</v>
      </c>
      <c r="AH37" s="79"/>
      <c r="AI37" s="85" t="s">
        <v>1711</v>
      </c>
      <c r="AJ37" s="79" t="b">
        <v>0</v>
      </c>
      <c r="AK37" s="79">
        <v>0</v>
      </c>
      <c r="AL37" s="85" t="s">
        <v>1711</v>
      </c>
      <c r="AM37" s="79" t="s">
        <v>1735</v>
      </c>
      <c r="AN37" s="79" t="b">
        <v>0</v>
      </c>
      <c r="AO37" s="85" t="s">
        <v>1677</v>
      </c>
      <c r="AP37" s="79" t="s">
        <v>176</v>
      </c>
      <c r="AQ37" s="79">
        <v>0</v>
      </c>
      <c r="AR37" s="79">
        <v>0</v>
      </c>
      <c r="AS37" s="79"/>
      <c r="AT37" s="79"/>
      <c r="AU37" s="79"/>
      <c r="AV37" s="79"/>
      <c r="AW37" s="79"/>
      <c r="AX37" s="79"/>
      <c r="AY37" s="79"/>
      <c r="AZ37" s="79"/>
      <c r="BA37">
        <v>4</v>
      </c>
      <c r="BB37" s="78" t="str">
        <f>REPLACE(INDEX(GroupVertices[Group],MATCH(Edges24[[#This Row],[Vertex 1]],GroupVertices[Vertex],0)),1,1,"")</f>
        <v>7</v>
      </c>
      <c r="BC37" s="78" t="str">
        <f>REPLACE(INDEX(GroupVertices[Group],MATCH(Edges24[[#This Row],[Vertex 2]],GroupVertices[Vertex],0)),1,1,"")</f>
        <v>1</v>
      </c>
      <c r="BD37" s="48">
        <v>3</v>
      </c>
      <c r="BE37" s="49">
        <v>9.375</v>
      </c>
      <c r="BF37" s="48">
        <v>0</v>
      </c>
      <c r="BG37" s="49">
        <v>0</v>
      </c>
      <c r="BH37" s="48">
        <v>0</v>
      </c>
      <c r="BI37" s="49">
        <v>0</v>
      </c>
      <c r="BJ37" s="48">
        <v>29</v>
      </c>
      <c r="BK37" s="49">
        <v>90.625</v>
      </c>
      <c r="BL37" s="48">
        <v>32</v>
      </c>
    </row>
    <row r="38" spans="1:64" ht="15">
      <c r="A38" s="64" t="s">
        <v>233</v>
      </c>
      <c r="B38" s="64" t="s">
        <v>354</v>
      </c>
      <c r="C38" s="65"/>
      <c r="D38" s="66"/>
      <c r="E38" s="67"/>
      <c r="F38" s="68"/>
      <c r="G38" s="65"/>
      <c r="H38" s="69"/>
      <c r="I38" s="70"/>
      <c r="J38" s="70"/>
      <c r="K38" s="34" t="s">
        <v>65</v>
      </c>
      <c r="L38" s="77">
        <v>44</v>
      </c>
      <c r="M38" s="77"/>
      <c r="N38" s="72"/>
      <c r="O38" s="79" t="s">
        <v>379</v>
      </c>
      <c r="P38" s="81">
        <v>43627.698854166665</v>
      </c>
      <c r="Q38" s="79" t="s">
        <v>414</v>
      </c>
      <c r="R38" s="79"/>
      <c r="S38" s="79"/>
      <c r="T38" s="79" t="s">
        <v>745</v>
      </c>
      <c r="U38" s="79"/>
      <c r="V38" s="83" t="s">
        <v>849</v>
      </c>
      <c r="W38" s="81">
        <v>43627.698854166665</v>
      </c>
      <c r="X38" s="83" t="s">
        <v>993</v>
      </c>
      <c r="Y38" s="79"/>
      <c r="Z38" s="79"/>
      <c r="AA38" s="85" t="s">
        <v>1364</v>
      </c>
      <c r="AB38" s="85" t="s">
        <v>1680</v>
      </c>
      <c r="AC38" s="79" t="b">
        <v>0</v>
      </c>
      <c r="AD38" s="79">
        <v>5</v>
      </c>
      <c r="AE38" s="85" t="s">
        <v>1713</v>
      </c>
      <c r="AF38" s="79" t="b">
        <v>0</v>
      </c>
      <c r="AG38" s="79" t="s">
        <v>1727</v>
      </c>
      <c r="AH38" s="79"/>
      <c r="AI38" s="85" t="s">
        <v>1711</v>
      </c>
      <c r="AJ38" s="79" t="b">
        <v>0</v>
      </c>
      <c r="AK38" s="79">
        <v>0</v>
      </c>
      <c r="AL38" s="85" t="s">
        <v>1711</v>
      </c>
      <c r="AM38" s="79" t="s">
        <v>1735</v>
      </c>
      <c r="AN38" s="79" t="b">
        <v>0</v>
      </c>
      <c r="AO38" s="85" t="s">
        <v>1680</v>
      </c>
      <c r="AP38" s="79" t="s">
        <v>176</v>
      </c>
      <c r="AQ38" s="79">
        <v>0</v>
      </c>
      <c r="AR38" s="79">
        <v>0</v>
      </c>
      <c r="AS38" s="79"/>
      <c r="AT38" s="79"/>
      <c r="AU38" s="79"/>
      <c r="AV38" s="79"/>
      <c r="AW38" s="79"/>
      <c r="AX38" s="79"/>
      <c r="AY38" s="79"/>
      <c r="AZ38" s="79"/>
      <c r="BA38">
        <v>4</v>
      </c>
      <c r="BB38" s="78" t="str">
        <f>REPLACE(INDEX(GroupVertices[Group],MATCH(Edges24[[#This Row],[Vertex 1]],GroupVertices[Vertex],0)),1,1,"")</f>
        <v>7</v>
      </c>
      <c r="BC38" s="78" t="str">
        <f>REPLACE(INDEX(GroupVertices[Group],MATCH(Edges24[[#This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233</v>
      </c>
      <c r="B39" s="64" t="s">
        <v>354</v>
      </c>
      <c r="C39" s="65"/>
      <c r="D39" s="66"/>
      <c r="E39" s="67"/>
      <c r="F39" s="68"/>
      <c r="G39" s="65"/>
      <c r="H39" s="69"/>
      <c r="I39" s="70"/>
      <c r="J39" s="70"/>
      <c r="K39" s="34" t="s">
        <v>65</v>
      </c>
      <c r="L39" s="77">
        <v>45</v>
      </c>
      <c r="M39" s="77"/>
      <c r="N39" s="72"/>
      <c r="O39" s="79" t="s">
        <v>378</v>
      </c>
      <c r="P39" s="81">
        <v>43627.69908564815</v>
      </c>
      <c r="Q39" s="79" t="s">
        <v>415</v>
      </c>
      <c r="R39" s="79"/>
      <c r="S39" s="79"/>
      <c r="T39" s="79" t="s">
        <v>745</v>
      </c>
      <c r="U39" s="79"/>
      <c r="V39" s="83" t="s">
        <v>849</v>
      </c>
      <c r="W39" s="81">
        <v>43627.69908564815</v>
      </c>
      <c r="X39" s="83" t="s">
        <v>994</v>
      </c>
      <c r="Y39" s="79"/>
      <c r="Z39" s="79"/>
      <c r="AA39" s="85" t="s">
        <v>1365</v>
      </c>
      <c r="AB39" s="85" t="s">
        <v>1512</v>
      </c>
      <c r="AC39" s="79" t="b">
        <v>0</v>
      </c>
      <c r="AD39" s="79">
        <v>3</v>
      </c>
      <c r="AE39" s="85" t="s">
        <v>1717</v>
      </c>
      <c r="AF39" s="79" t="b">
        <v>0</v>
      </c>
      <c r="AG39" s="79" t="s">
        <v>1727</v>
      </c>
      <c r="AH39" s="79"/>
      <c r="AI39" s="85" t="s">
        <v>1711</v>
      </c>
      <c r="AJ39" s="79" t="b">
        <v>0</v>
      </c>
      <c r="AK39" s="79">
        <v>0</v>
      </c>
      <c r="AL39" s="85" t="s">
        <v>1711</v>
      </c>
      <c r="AM39" s="79" t="s">
        <v>1735</v>
      </c>
      <c r="AN39" s="79" t="b">
        <v>0</v>
      </c>
      <c r="AO39" s="85" t="s">
        <v>1512</v>
      </c>
      <c r="AP39" s="79" t="s">
        <v>176</v>
      </c>
      <c r="AQ39" s="79">
        <v>0</v>
      </c>
      <c r="AR39" s="79">
        <v>0</v>
      </c>
      <c r="AS39" s="79"/>
      <c r="AT39" s="79"/>
      <c r="AU39" s="79"/>
      <c r="AV39" s="79"/>
      <c r="AW39" s="79"/>
      <c r="AX39" s="79"/>
      <c r="AY39" s="79"/>
      <c r="AZ39" s="79"/>
      <c r="BA39">
        <v>1</v>
      </c>
      <c r="BB39" s="78" t="str">
        <f>REPLACE(INDEX(GroupVertices[Group],MATCH(Edges24[[#This Row],[Vertex 1]],GroupVertices[Vertex],0)),1,1,"")</f>
        <v>7</v>
      </c>
      <c r="BC39" s="78" t="str">
        <f>REPLACE(INDEX(GroupVertices[Group],MATCH(Edges24[[#This Row],[Vertex 2]],GroupVertices[Vertex],0)),1,1,"")</f>
        <v>1</v>
      </c>
      <c r="BD39" s="48"/>
      <c r="BE39" s="49"/>
      <c r="BF39" s="48"/>
      <c r="BG39" s="49"/>
      <c r="BH39" s="48"/>
      <c r="BI39" s="49"/>
      <c r="BJ39" s="48"/>
      <c r="BK39" s="49"/>
      <c r="BL39" s="48"/>
    </row>
    <row r="40" spans="1:64" ht="15">
      <c r="A40" s="64" t="s">
        <v>233</v>
      </c>
      <c r="B40" s="64" t="s">
        <v>354</v>
      </c>
      <c r="C40" s="65"/>
      <c r="D40" s="66"/>
      <c r="E40" s="67"/>
      <c r="F40" s="68"/>
      <c r="G40" s="65"/>
      <c r="H40" s="69"/>
      <c r="I40" s="70"/>
      <c r="J40" s="70"/>
      <c r="K40" s="34" t="s">
        <v>65</v>
      </c>
      <c r="L40" s="77">
        <v>47</v>
      </c>
      <c r="M40" s="77"/>
      <c r="N40" s="72"/>
      <c r="O40" s="79" t="s">
        <v>379</v>
      </c>
      <c r="P40" s="81">
        <v>43627.70209490741</v>
      </c>
      <c r="Q40" s="79" t="s">
        <v>416</v>
      </c>
      <c r="R40" s="79"/>
      <c r="S40" s="79"/>
      <c r="T40" s="79" t="s">
        <v>745</v>
      </c>
      <c r="U40" s="79"/>
      <c r="V40" s="83" t="s">
        <v>849</v>
      </c>
      <c r="W40" s="81">
        <v>43627.70209490741</v>
      </c>
      <c r="X40" s="83" t="s">
        <v>995</v>
      </c>
      <c r="Y40" s="79"/>
      <c r="Z40" s="79"/>
      <c r="AA40" s="85" t="s">
        <v>1366</v>
      </c>
      <c r="AB40" s="85" t="s">
        <v>1681</v>
      </c>
      <c r="AC40" s="79" t="b">
        <v>0</v>
      </c>
      <c r="AD40" s="79">
        <v>5</v>
      </c>
      <c r="AE40" s="85" t="s">
        <v>1713</v>
      </c>
      <c r="AF40" s="79" t="b">
        <v>0</v>
      </c>
      <c r="AG40" s="79" t="s">
        <v>1727</v>
      </c>
      <c r="AH40" s="79"/>
      <c r="AI40" s="85" t="s">
        <v>1711</v>
      </c>
      <c r="AJ40" s="79" t="b">
        <v>0</v>
      </c>
      <c r="AK40" s="79">
        <v>0</v>
      </c>
      <c r="AL40" s="85" t="s">
        <v>1711</v>
      </c>
      <c r="AM40" s="79" t="s">
        <v>1735</v>
      </c>
      <c r="AN40" s="79" t="b">
        <v>0</v>
      </c>
      <c r="AO40" s="85" t="s">
        <v>1681</v>
      </c>
      <c r="AP40" s="79" t="s">
        <v>176</v>
      </c>
      <c r="AQ40" s="79">
        <v>0</v>
      </c>
      <c r="AR40" s="79">
        <v>0</v>
      </c>
      <c r="AS40" s="79"/>
      <c r="AT40" s="79"/>
      <c r="AU40" s="79"/>
      <c r="AV40" s="79"/>
      <c r="AW40" s="79"/>
      <c r="AX40" s="79"/>
      <c r="AY40" s="79"/>
      <c r="AZ40" s="79"/>
      <c r="BA40">
        <v>4</v>
      </c>
      <c r="BB40" s="78" t="str">
        <f>REPLACE(INDEX(GroupVertices[Group],MATCH(Edges24[[#This Row],[Vertex 1]],GroupVertices[Vertex],0)),1,1,"")</f>
        <v>7</v>
      </c>
      <c r="BC40" s="78" t="str">
        <f>REPLACE(INDEX(GroupVertices[Group],MATCH(Edges24[[#This Row],[Vertex 2]],GroupVertices[Vertex],0)),1,1,"")</f>
        <v>1</v>
      </c>
      <c r="BD40" s="48">
        <v>0</v>
      </c>
      <c r="BE40" s="49">
        <v>0</v>
      </c>
      <c r="BF40" s="48">
        <v>1</v>
      </c>
      <c r="BG40" s="49">
        <v>5.555555555555555</v>
      </c>
      <c r="BH40" s="48">
        <v>0</v>
      </c>
      <c r="BI40" s="49">
        <v>0</v>
      </c>
      <c r="BJ40" s="48">
        <v>17</v>
      </c>
      <c r="BK40" s="49">
        <v>94.44444444444444</v>
      </c>
      <c r="BL40" s="48">
        <v>18</v>
      </c>
    </row>
    <row r="41" spans="1:64" ht="15">
      <c r="A41" s="64" t="s">
        <v>234</v>
      </c>
      <c r="B41" s="64" t="s">
        <v>233</v>
      </c>
      <c r="C41" s="65"/>
      <c r="D41" s="66"/>
      <c r="E41" s="67"/>
      <c r="F41" s="68"/>
      <c r="G41" s="65"/>
      <c r="H41" s="69"/>
      <c r="I41" s="70"/>
      <c r="J41" s="70"/>
      <c r="K41" s="34" t="s">
        <v>65</v>
      </c>
      <c r="L41" s="77">
        <v>48</v>
      </c>
      <c r="M41" s="77"/>
      <c r="N41" s="72"/>
      <c r="O41" s="79" t="s">
        <v>379</v>
      </c>
      <c r="P41" s="81">
        <v>43627.70458333333</v>
      </c>
      <c r="Q41" s="79" t="s">
        <v>417</v>
      </c>
      <c r="R41" s="79"/>
      <c r="S41" s="79"/>
      <c r="T41" s="79" t="s">
        <v>745</v>
      </c>
      <c r="U41" s="79"/>
      <c r="V41" s="83" t="s">
        <v>850</v>
      </c>
      <c r="W41" s="81">
        <v>43627.70458333333</v>
      </c>
      <c r="X41" s="83" t="s">
        <v>996</v>
      </c>
      <c r="Y41" s="79"/>
      <c r="Z41" s="79"/>
      <c r="AA41" s="85" t="s">
        <v>1367</v>
      </c>
      <c r="AB41" s="85" t="s">
        <v>1366</v>
      </c>
      <c r="AC41" s="79" t="b">
        <v>0</v>
      </c>
      <c r="AD41" s="79">
        <v>1</v>
      </c>
      <c r="AE41" s="85" t="s">
        <v>1718</v>
      </c>
      <c r="AF41" s="79" t="b">
        <v>0</v>
      </c>
      <c r="AG41" s="79" t="s">
        <v>1727</v>
      </c>
      <c r="AH41" s="79"/>
      <c r="AI41" s="85" t="s">
        <v>1711</v>
      </c>
      <c r="AJ41" s="79" t="b">
        <v>0</v>
      </c>
      <c r="AK41" s="79">
        <v>0</v>
      </c>
      <c r="AL41" s="85" t="s">
        <v>1711</v>
      </c>
      <c r="AM41" s="79" t="s">
        <v>1736</v>
      </c>
      <c r="AN41" s="79" t="b">
        <v>0</v>
      </c>
      <c r="AO41" s="85" t="s">
        <v>1366</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7</v>
      </c>
      <c r="BD41" s="48"/>
      <c r="BE41" s="49"/>
      <c r="BF41" s="48"/>
      <c r="BG41" s="49"/>
      <c r="BH41" s="48"/>
      <c r="BI41" s="49"/>
      <c r="BJ41" s="48"/>
      <c r="BK41" s="49"/>
      <c r="BL41" s="48"/>
    </row>
    <row r="42" spans="1:64" ht="15">
      <c r="A42" s="64" t="s">
        <v>231</v>
      </c>
      <c r="B42" s="64" t="s">
        <v>235</v>
      </c>
      <c r="C42" s="65"/>
      <c r="D42" s="66"/>
      <c r="E42" s="67"/>
      <c r="F42" s="68"/>
      <c r="G42" s="65"/>
      <c r="H42" s="69"/>
      <c r="I42" s="70"/>
      <c r="J42" s="70"/>
      <c r="K42" s="34" t="s">
        <v>66</v>
      </c>
      <c r="L42" s="77">
        <v>49</v>
      </c>
      <c r="M42" s="77"/>
      <c r="N42" s="72"/>
      <c r="O42" s="79" t="s">
        <v>379</v>
      </c>
      <c r="P42" s="81">
        <v>43627.679074074076</v>
      </c>
      <c r="Q42" s="79" t="s">
        <v>418</v>
      </c>
      <c r="R42" s="79"/>
      <c r="S42" s="79"/>
      <c r="T42" s="79" t="s">
        <v>745</v>
      </c>
      <c r="U42" s="79"/>
      <c r="V42" s="83" t="s">
        <v>851</v>
      </c>
      <c r="W42" s="81">
        <v>43627.679074074076</v>
      </c>
      <c r="X42" s="83" t="s">
        <v>997</v>
      </c>
      <c r="Y42" s="79"/>
      <c r="Z42" s="79"/>
      <c r="AA42" s="85" t="s">
        <v>1368</v>
      </c>
      <c r="AB42" s="85" t="s">
        <v>1703</v>
      </c>
      <c r="AC42" s="79" t="b">
        <v>0</v>
      </c>
      <c r="AD42" s="79">
        <v>3</v>
      </c>
      <c r="AE42" s="85" t="s">
        <v>1719</v>
      </c>
      <c r="AF42" s="79" t="b">
        <v>0</v>
      </c>
      <c r="AG42" s="79" t="s">
        <v>1727</v>
      </c>
      <c r="AH42" s="79"/>
      <c r="AI42" s="85" t="s">
        <v>1711</v>
      </c>
      <c r="AJ42" s="79" t="b">
        <v>0</v>
      </c>
      <c r="AK42" s="79">
        <v>0</v>
      </c>
      <c r="AL42" s="85" t="s">
        <v>1711</v>
      </c>
      <c r="AM42" s="79" t="s">
        <v>1736</v>
      </c>
      <c r="AN42" s="79" t="b">
        <v>0</v>
      </c>
      <c r="AO42" s="85" t="s">
        <v>1703</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14</v>
      </c>
      <c r="BK42" s="49">
        <v>100</v>
      </c>
      <c r="BL42" s="48">
        <v>14</v>
      </c>
    </row>
    <row r="43" spans="1:64" ht="15">
      <c r="A43" s="64" t="s">
        <v>235</v>
      </c>
      <c r="B43" s="64" t="s">
        <v>354</v>
      </c>
      <c r="C43" s="65"/>
      <c r="D43" s="66"/>
      <c r="E43" s="67"/>
      <c r="F43" s="68"/>
      <c r="G43" s="65"/>
      <c r="H43" s="69"/>
      <c r="I43" s="70"/>
      <c r="J43" s="70"/>
      <c r="K43" s="34" t="s">
        <v>65</v>
      </c>
      <c r="L43" s="77">
        <v>50</v>
      </c>
      <c r="M43" s="77"/>
      <c r="N43" s="72"/>
      <c r="O43" s="79" t="s">
        <v>378</v>
      </c>
      <c r="P43" s="81">
        <v>43627.680289351854</v>
      </c>
      <c r="Q43" s="79" t="s">
        <v>419</v>
      </c>
      <c r="R43" s="79"/>
      <c r="S43" s="79"/>
      <c r="T43" s="79" t="s">
        <v>745</v>
      </c>
      <c r="U43" s="79"/>
      <c r="V43" s="83" t="s">
        <v>852</v>
      </c>
      <c r="W43" s="81">
        <v>43627.680289351854</v>
      </c>
      <c r="X43" s="83" t="s">
        <v>998</v>
      </c>
      <c r="Y43" s="79"/>
      <c r="Z43" s="79"/>
      <c r="AA43" s="85" t="s">
        <v>1369</v>
      </c>
      <c r="AB43" s="85" t="s">
        <v>1368</v>
      </c>
      <c r="AC43" s="79" t="b">
        <v>0</v>
      </c>
      <c r="AD43" s="79">
        <v>1</v>
      </c>
      <c r="AE43" s="85" t="s">
        <v>1720</v>
      </c>
      <c r="AF43" s="79" t="b">
        <v>0</v>
      </c>
      <c r="AG43" s="79" t="s">
        <v>1727</v>
      </c>
      <c r="AH43" s="79"/>
      <c r="AI43" s="85" t="s">
        <v>1711</v>
      </c>
      <c r="AJ43" s="79" t="b">
        <v>0</v>
      </c>
      <c r="AK43" s="79">
        <v>0</v>
      </c>
      <c r="AL43" s="85" t="s">
        <v>1711</v>
      </c>
      <c r="AM43" s="79" t="s">
        <v>1736</v>
      </c>
      <c r="AN43" s="79" t="b">
        <v>0</v>
      </c>
      <c r="AO43" s="85" t="s">
        <v>1368</v>
      </c>
      <c r="AP43" s="79" t="s">
        <v>176</v>
      </c>
      <c r="AQ43" s="79">
        <v>0</v>
      </c>
      <c r="AR43" s="79">
        <v>0</v>
      </c>
      <c r="AS43" s="79"/>
      <c r="AT43" s="79"/>
      <c r="AU43" s="79"/>
      <c r="AV43" s="79"/>
      <c r="AW43" s="79"/>
      <c r="AX43" s="79"/>
      <c r="AY43" s="79"/>
      <c r="AZ43" s="79"/>
      <c r="BA43">
        <v>1</v>
      </c>
      <c r="BB43" s="78" t="str">
        <f>REPLACE(INDEX(GroupVertices[Group],MATCH(Edges24[[#This Row],[Vertex 1]],GroupVertices[Vertex],0)),1,1,"")</f>
        <v>6</v>
      </c>
      <c r="BC43" s="78" t="str">
        <f>REPLACE(INDEX(GroupVertices[Group],MATCH(Edges24[[#This Row],[Vertex 2]],GroupVertices[Vertex],0)),1,1,"")</f>
        <v>1</v>
      </c>
      <c r="BD43" s="48"/>
      <c r="BE43" s="49"/>
      <c r="BF43" s="48"/>
      <c r="BG43" s="49"/>
      <c r="BH43" s="48"/>
      <c r="BI43" s="49"/>
      <c r="BJ43" s="48"/>
      <c r="BK43" s="49"/>
      <c r="BL43" s="48"/>
    </row>
    <row r="44" spans="1:64" ht="15">
      <c r="A44" s="64" t="s">
        <v>235</v>
      </c>
      <c r="B44" s="64" t="s">
        <v>354</v>
      </c>
      <c r="C44" s="65"/>
      <c r="D44" s="66"/>
      <c r="E44" s="67"/>
      <c r="F44" s="68"/>
      <c r="G44" s="65"/>
      <c r="H44" s="69"/>
      <c r="I44" s="70"/>
      <c r="J44" s="70"/>
      <c r="K44" s="34" t="s">
        <v>65</v>
      </c>
      <c r="L44" s="77">
        <v>52</v>
      </c>
      <c r="M44" s="77"/>
      <c r="N44" s="72"/>
      <c r="O44" s="79" t="s">
        <v>379</v>
      </c>
      <c r="P44" s="81">
        <v>43627.68748842592</v>
      </c>
      <c r="Q44" s="79" t="s">
        <v>420</v>
      </c>
      <c r="R44" s="79"/>
      <c r="S44" s="79"/>
      <c r="T44" s="79" t="s">
        <v>745</v>
      </c>
      <c r="U44" s="79"/>
      <c r="V44" s="83" t="s">
        <v>852</v>
      </c>
      <c r="W44" s="81">
        <v>43627.68748842592</v>
      </c>
      <c r="X44" s="83" t="s">
        <v>999</v>
      </c>
      <c r="Y44" s="79"/>
      <c r="Z44" s="79"/>
      <c r="AA44" s="85" t="s">
        <v>1370</v>
      </c>
      <c r="AB44" s="85" t="s">
        <v>1678</v>
      </c>
      <c r="AC44" s="79" t="b">
        <v>0</v>
      </c>
      <c r="AD44" s="79">
        <v>2</v>
      </c>
      <c r="AE44" s="85" t="s">
        <v>1713</v>
      </c>
      <c r="AF44" s="79" t="b">
        <v>0</v>
      </c>
      <c r="AG44" s="79" t="s">
        <v>1727</v>
      </c>
      <c r="AH44" s="79"/>
      <c r="AI44" s="85" t="s">
        <v>1711</v>
      </c>
      <c r="AJ44" s="79" t="b">
        <v>0</v>
      </c>
      <c r="AK44" s="79">
        <v>0</v>
      </c>
      <c r="AL44" s="85" t="s">
        <v>1711</v>
      </c>
      <c r="AM44" s="79" t="s">
        <v>1736</v>
      </c>
      <c r="AN44" s="79" t="b">
        <v>0</v>
      </c>
      <c r="AO44" s="85" t="s">
        <v>1678</v>
      </c>
      <c r="AP44" s="79" t="s">
        <v>176</v>
      </c>
      <c r="AQ44" s="79">
        <v>0</v>
      </c>
      <c r="AR44" s="79">
        <v>0</v>
      </c>
      <c r="AS44" s="79"/>
      <c r="AT44" s="79"/>
      <c r="AU44" s="79"/>
      <c r="AV44" s="79"/>
      <c r="AW44" s="79"/>
      <c r="AX44" s="79"/>
      <c r="AY44" s="79"/>
      <c r="AZ44" s="79"/>
      <c r="BA44">
        <v>4</v>
      </c>
      <c r="BB44" s="78" t="str">
        <f>REPLACE(INDEX(GroupVertices[Group],MATCH(Edges24[[#This Row],[Vertex 1]],GroupVertices[Vertex],0)),1,1,"")</f>
        <v>6</v>
      </c>
      <c r="BC44" s="78" t="str">
        <f>REPLACE(INDEX(GroupVertices[Group],MATCH(Edges24[[#This Row],[Vertex 2]],GroupVertices[Vertex],0)),1,1,"")</f>
        <v>1</v>
      </c>
      <c r="BD44" s="48">
        <v>2</v>
      </c>
      <c r="BE44" s="49">
        <v>4.3478260869565215</v>
      </c>
      <c r="BF44" s="48">
        <v>0</v>
      </c>
      <c r="BG44" s="49">
        <v>0</v>
      </c>
      <c r="BH44" s="48">
        <v>0</v>
      </c>
      <c r="BI44" s="49">
        <v>0</v>
      </c>
      <c r="BJ44" s="48">
        <v>44</v>
      </c>
      <c r="BK44" s="49">
        <v>95.65217391304348</v>
      </c>
      <c r="BL44" s="48">
        <v>46</v>
      </c>
    </row>
    <row r="45" spans="1:64" ht="15">
      <c r="A45" s="64" t="s">
        <v>235</v>
      </c>
      <c r="B45" s="64" t="s">
        <v>354</v>
      </c>
      <c r="C45" s="65"/>
      <c r="D45" s="66"/>
      <c r="E45" s="67"/>
      <c r="F45" s="68"/>
      <c r="G45" s="65"/>
      <c r="H45" s="69"/>
      <c r="I45" s="70"/>
      <c r="J45" s="70"/>
      <c r="K45" s="34" t="s">
        <v>65</v>
      </c>
      <c r="L45" s="77">
        <v>53</v>
      </c>
      <c r="M45" s="77"/>
      <c r="N45" s="72"/>
      <c r="O45" s="79" t="s">
        <v>379</v>
      </c>
      <c r="P45" s="81">
        <v>43627.70462962963</v>
      </c>
      <c r="Q45" s="79" t="s">
        <v>421</v>
      </c>
      <c r="R45" s="79"/>
      <c r="S45" s="79"/>
      <c r="T45" s="79" t="s">
        <v>745</v>
      </c>
      <c r="U45" s="79"/>
      <c r="V45" s="83" t="s">
        <v>852</v>
      </c>
      <c r="W45" s="81">
        <v>43627.70462962963</v>
      </c>
      <c r="X45" s="83" t="s">
        <v>1000</v>
      </c>
      <c r="Y45" s="79"/>
      <c r="Z45" s="79"/>
      <c r="AA45" s="85" t="s">
        <v>1371</v>
      </c>
      <c r="AB45" s="85" t="s">
        <v>1680</v>
      </c>
      <c r="AC45" s="79" t="b">
        <v>0</v>
      </c>
      <c r="AD45" s="79">
        <v>0</v>
      </c>
      <c r="AE45" s="85" t="s">
        <v>1713</v>
      </c>
      <c r="AF45" s="79" t="b">
        <v>0</v>
      </c>
      <c r="AG45" s="79" t="s">
        <v>1727</v>
      </c>
      <c r="AH45" s="79"/>
      <c r="AI45" s="85" t="s">
        <v>1711</v>
      </c>
      <c r="AJ45" s="79" t="b">
        <v>0</v>
      </c>
      <c r="AK45" s="79">
        <v>0</v>
      </c>
      <c r="AL45" s="85" t="s">
        <v>1711</v>
      </c>
      <c r="AM45" s="79" t="s">
        <v>1736</v>
      </c>
      <c r="AN45" s="79" t="b">
        <v>0</v>
      </c>
      <c r="AO45" s="85" t="s">
        <v>1680</v>
      </c>
      <c r="AP45" s="79" t="s">
        <v>176</v>
      </c>
      <c r="AQ45" s="79">
        <v>0</v>
      </c>
      <c r="AR45" s="79">
        <v>0</v>
      </c>
      <c r="AS45" s="79"/>
      <c r="AT45" s="79"/>
      <c r="AU45" s="79"/>
      <c r="AV45" s="79"/>
      <c r="AW45" s="79"/>
      <c r="AX45" s="79"/>
      <c r="AY45" s="79"/>
      <c r="AZ45" s="79"/>
      <c r="BA45">
        <v>4</v>
      </c>
      <c r="BB45" s="78" t="str">
        <f>REPLACE(INDEX(GroupVertices[Group],MATCH(Edges24[[#This Row],[Vertex 1]],GroupVertices[Vertex],0)),1,1,"")</f>
        <v>6</v>
      </c>
      <c r="BC45" s="78" t="str">
        <f>REPLACE(INDEX(GroupVertices[Group],MATCH(Edges24[[#This Row],[Vertex 2]],GroupVertices[Vertex],0)),1,1,"")</f>
        <v>1</v>
      </c>
      <c r="BD45" s="48">
        <v>1</v>
      </c>
      <c r="BE45" s="49">
        <v>5</v>
      </c>
      <c r="BF45" s="48">
        <v>0</v>
      </c>
      <c r="BG45" s="49">
        <v>0</v>
      </c>
      <c r="BH45" s="48">
        <v>0</v>
      </c>
      <c r="BI45" s="49">
        <v>0</v>
      </c>
      <c r="BJ45" s="48">
        <v>19</v>
      </c>
      <c r="BK45" s="49">
        <v>95</v>
      </c>
      <c r="BL45" s="48">
        <v>20</v>
      </c>
    </row>
    <row r="46" spans="1:64" ht="15">
      <c r="A46" s="64" t="s">
        <v>235</v>
      </c>
      <c r="B46" s="64" t="s">
        <v>354</v>
      </c>
      <c r="C46" s="65"/>
      <c r="D46" s="66"/>
      <c r="E46" s="67"/>
      <c r="F46" s="68"/>
      <c r="G46" s="65"/>
      <c r="H46" s="69"/>
      <c r="I46" s="70"/>
      <c r="J46" s="70"/>
      <c r="K46" s="34" t="s">
        <v>65</v>
      </c>
      <c r="L46" s="77">
        <v>54</v>
      </c>
      <c r="M46" s="77"/>
      <c r="N46" s="72"/>
      <c r="O46" s="79" t="s">
        <v>379</v>
      </c>
      <c r="P46" s="81">
        <v>43627.7081712963</v>
      </c>
      <c r="Q46" s="79" t="s">
        <v>422</v>
      </c>
      <c r="R46" s="79"/>
      <c r="S46" s="79"/>
      <c r="T46" s="79" t="s">
        <v>745</v>
      </c>
      <c r="U46" s="79"/>
      <c r="V46" s="83" t="s">
        <v>852</v>
      </c>
      <c r="W46" s="81">
        <v>43627.7081712963</v>
      </c>
      <c r="X46" s="83" t="s">
        <v>1001</v>
      </c>
      <c r="Y46" s="79"/>
      <c r="Z46" s="79"/>
      <c r="AA46" s="85" t="s">
        <v>1372</v>
      </c>
      <c r="AB46" s="85" t="s">
        <v>1681</v>
      </c>
      <c r="AC46" s="79" t="b">
        <v>0</v>
      </c>
      <c r="AD46" s="79">
        <v>1</v>
      </c>
      <c r="AE46" s="85" t="s">
        <v>1713</v>
      </c>
      <c r="AF46" s="79" t="b">
        <v>0</v>
      </c>
      <c r="AG46" s="79" t="s">
        <v>1727</v>
      </c>
      <c r="AH46" s="79"/>
      <c r="AI46" s="85" t="s">
        <v>1711</v>
      </c>
      <c r="AJ46" s="79" t="b">
        <v>0</v>
      </c>
      <c r="AK46" s="79">
        <v>0</v>
      </c>
      <c r="AL46" s="85" t="s">
        <v>1711</v>
      </c>
      <c r="AM46" s="79" t="s">
        <v>1736</v>
      </c>
      <c r="AN46" s="79" t="b">
        <v>0</v>
      </c>
      <c r="AO46" s="85" t="s">
        <v>1681</v>
      </c>
      <c r="AP46" s="79" t="s">
        <v>176</v>
      </c>
      <c r="AQ46" s="79">
        <v>0</v>
      </c>
      <c r="AR46" s="79">
        <v>0</v>
      </c>
      <c r="AS46" s="79"/>
      <c r="AT46" s="79"/>
      <c r="AU46" s="79"/>
      <c r="AV46" s="79"/>
      <c r="AW46" s="79"/>
      <c r="AX46" s="79"/>
      <c r="AY46" s="79"/>
      <c r="AZ46" s="79"/>
      <c r="BA46">
        <v>4</v>
      </c>
      <c r="BB46" s="78" t="str">
        <f>REPLACE(INDEX(GroupVertices[Group],MATCH(Edges24[[#This Row],[Vertex 1]],GroupVertices[Vertex],0)),1,1,"")</f>
        <v>6</v>
      </c>
      <c r="BC46" s="78" t="str">
        <f>REPLACE(INDEX(GroupVertices[Group],MATCH(Edges24[[#This Row],[Vertex 2]],GroupVertices[Vertex],0)),1,1,"")</f>
        <v>1</v>
      </c>
      <c r="BD46" s="48">
        <v>3</v>
      </c>
      <c r="BE46" s="49">
        <v>5.769230769230769</v>
      </c>
      <c r="BF46" s="48">
        <v>1</v>
      </c>
      <c r="BG46" s="49">
        <v>1.9230769230769231</v>
      </c>
      <c r="BH46" s="48">
        <v>0</v>
      </c>
      <c r="BI46" s="49">
        <v>0</v>
      </c>
      <c r="BJ46" s="48">
        <v>48</v>
      </c>
      <c r="BK46" s="49">
        <v>92.3076923076923</v>
      </c>
      <c r="BL46" s="48">
        <v>52</v>
      </c>
    </row>
    <row r="47" spans="1:64" ht="15">
      <c r="A47" s="64" t="s">
        <v>235</v>
      </c>
      <c r="B47" s="64" t="s">
        <v>354</v>
      </c>
      <c r="C47" s="65"/>
      <c r="D47" s="66"/>
      <c r="E47" s="67"/>
      <c r="F47" s="68"/>
      <c r="G47" s="65"/>
      <c r="H47" s="69"/>
      <c r="I47" s="70"/>
      <c r="J47" s="70"/>
      <c r="K47" s="34" t="s">
        <v>65</v>
      </c>
      <c r="L47" s="77">
        <v>55</v>
      </c>
      <c r="M47" s="77"/>
      <c r="N47" s="72"/>
      <c r="O47" s="79" t="s">
        <v>379</v>
      </c>
      <c r="P47" s="81">
        <v>43627.70916666667</v>
      </c>
      <c r="Q47" s="79" t="s">
        <v>423</v>
      </c>
      <c r="R47" s="79"/>
      <c r="S47" s="79"/>
      <c r="T47" s="79" t="s">
        <v>745</v>
      </c>
      <c r="U47" s="79"/>
      <c r="V47" s="83" t="s">
        <v>852</v>
      </c>
      <c r="W47" s="81">
        <v>43627.70916666667</v>
      </c>
      <c r="X47" s="83" t="s">
        <v>1002</v>
      </c>
      <c r="Y47" s="79"/>
      <c r="Z47" s="79"/>
      <c r="AA47" s="85" t="s">
        <v>1373</v>
      </c>
      <c r="AB47" s="85" t="s">
        <v>1682</v>
      </c>
      <c r="AC47" s="79" t="b">
        <v>0</v>
      </c>
      <c r="AD47" s="79">
        <v>2</v>
      </c>
      <c r="AE47" s="85" t="s">
        <v>1713</v>
      </c>
      <c r="AF47" s="79" t="b">
        <v>0</v>
      </c>
      <c r="AG47" s="79" t="s">
        <v>1727</v>
      </c>
      <c r="AH47" s="79"/>
      <c r="AI47" s="85" t="s">
        <v>1711</v>
      </c>
      <c r="AJ47" s="79" t="b">
        <v>0</v>
      </c>
      <c r="AK47" s="79">
        <v>0</v>
      </c>
      <c r="AL47" s="85" t="s">
        <v>1711</v>
      </c>
      <c r="AM47" s="79" t="s">
        <v>1736</v>
      </c>
      <c r="AN47" s="79" t="b">
        <v>0</v>
      </c>
      <c r="AO47" s="85" t="s">
        <v>1682</v>
      </c>
      <c r="AP47" s="79" t="s">
        <v>176</v>
      </c>
      <c r="AQ47" s="79">
        <v>0</v>
      </c>
      <c r="AR47" s="79">
        <v>0</v>
      </c>
      <c r="AS47" s="79"/>
      <c r="AT47" s="79"/>
      <c r="AU47" s="79"/>
      <c r="AV47" s="79"/>
      <c r="AW47" s="79"/>
      <c r="AX47" s="79"/>
      <c r="AY47" s="79"/>
      <c r="AZ47" s="79"/>
      <c r="BA47">
        <v>4</v>
      </c>
      <c r="BB47" s="78" t="str">
        <f>REPLACE(INDEX(GroupVertices[Group],MATCH(Edges24[[#This Row],[Vertex 1]],GroupVertices[Vertex],0)),1,1,"")</f>
        <v>6</v>
      </c>
      <c r="BC47" s="78" t="str">
        <f>REPLACE(INDEX(GroupVertices[Group],MATCH(Edges24[[#This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236</v>
      </c>
      <c r="B48" s="64" t="s">
        <v>354</v>
      </c>
      <c r="C48" s="65"/>
      <c r="D48" s="66"/>
      <c r="E48" s="67"/>
      <c r="F48" s="68"/>
      <c r="G48" s="65"/>
      <c r="H48" s="69"/>
      <c r="I48" s="70"/>
      <c r="J48" s="70"/>
      <c r="K48" s="34" t="s">
        <v>65</v>
      </c>
      <c r="L48" s="77">
        <v>56</v>
      </c>
      <c r="M48" s="77"/>
      <c r="N48" s="72"/>
      <c r="O48" s="79" t="s">
        <v>379</v>
      </c>
      <c r="P48" s="81">
        <v>43627.69792824074</v>
      </c>
      <c r="Q48" s="79" t="s">
        <v>424</v>
      </c>
      <c r="R48" s="79"/>
      <c r="S48" s="79"/>
      <c r="T48" s="79" t="s">
        <v>745</v>
      </c>
      <c r="U48" s="79"/>
      <c r="V48" s="83" t="s">
        <v>853</v>
      </c>
      <c r="W48" s="81">
        <v>43627.69792824074</v>
      </c>
      <c r="X48" s="83" t="s">
        <v>1003</v>
      </c>
      <c r="Y48" s="79"/>
      <c r="Z48" s="79"/>
      <c r="AA48" s="85" t="s">
        <v>1374</v>
      </c>
      <c r="AB48" s="85" t="s">
        <v>1680</v>
      </c>
      <c r="AC48" s="79" t="b">
        <v>0</v>
      </c>
      <c r="AD48" s="79">
        <v>5</v>
      </c>
      <c r="AE48" s="85" t="s">
        <v>1713</v>
      </c>
      <c r="AF48" s="79" t="b">
        <v>0</v>
      </c>
      <c r="AG48" s="79" t="s">
        <v>1727</v>
      </c>
      <c r="AH48" s="79"/>
      <c r="AI48" s="85" t="s">
        <v>1711</v>
      </c>
      <c r="AJ48" s="79" t="b">
        <v>0</v>
      </c>
      <c r="AK48" s="79">
        <v>0</v>
      </c>
      <c r="AL48" s="85" t="s">
        <v>1711</v>
      </c>
      <c r="AM48" s="79" t="s">
        <v>1738</v>
      </c>
      <c r="AN48" s="79" t="b">
        <v>0</v>
      </c>
      <c r="AO48" s="85" t="s">
        <v>1680</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1</v>
      </c>
      <c r="BD48" s="48">
        <v>4</v>
      </c>
      <c r="BE48" s="49">
        <v>11.11111111111111</v>
      </c>
      <c r="BF48" s="48">
        <v>0</v>
      </c>
      <c r="BG48" s="49">
        <v>0</v>
      </c>
      <c r="BH48" s="48">
        <v>0</v>
      </c>
      <c r="BI48" s="49">
        <v>0</v>
      </c>
      <c r="BJ48" s="48">
        <v>32</v>
      </c>
      <c r="BK48" s="49">
        <v>88.88888888888889</v>
      </c>
      <c r="BL48" s="48">
        <v>36</v>
      </c>
    </row>
    <row r="49" spans="1:64" ht="15">
      <c r="A49" s="64" t="s">
        <v>236</v>
      </c>
      <c r="B49" s="64" t="s">
        <v>354</v>
      </c>
      <c r="C49" s="65"/>
      <c r="D49" s="66"/>
      <c r="E49" s="67"/>
      <c r="F49" s="68"/>
      <c r="G49" s="65"/>
      <c r="H49" s="69"/>
      <c r="I49" s="70"/>
      <c r="J49" s="70"/>
      <c r="K49" s="34" t="s">
        <v>65</v>
      </c>
      <c r="L49" s="77">
        <v>57</v>
      </c>
      <c r="M49" s="77"/>
      <c r="N49" s="72"/>
      <c r="O49" s="79" t="s">
        <v>379</v>
      </c>
      <c r="P49" s="81">
        <v>43627.70243055555</v>
      </c>
      <c r="Q49" s="79" t="s">
        <v>425</v>
      </c>
      <c r="R49" s="79"/>
      <c r="S49" s="79"/>
      <c r="T49" s="79" t="s">
        <v>745</v>
      </c>
      <c r="U49" s="79"/>
      <c r="V49" s="83" t="s">
        <v>853</v>
      </c>
      <c r="W49" s="81">
        <v>43627.70243055555</v>
      </c>
      <c r="X49" s="83" t="s">
        <v>1004</v>
      </c>
      <c r="Y49" s="79"/>
      <c r="Z49" s="79"/>
      <c r="AA49" s="85" t="s">
        <v>1375</v>
      </c>
      <c r="AB49" s="85" t="s">
        <v>1681</v>
      </c>
      <c r="AC49" s="79" t="b">
        <v>0</v>
      </c>
      <c r="AD49" s="79">
        <v>5</v>
      </c>
      <c r="AE49" s="85" t="s">
        <v>1713</v>
      </c>
      <c r="AF49" s="79" t="b">
        <v>0</v>
      </c>
      <c r="AG49" s="79" t="s">
        <v>1727</v>
      </c>
      <c r="AH49" s="79"/>
      <c r="AI49" s="85" t="s">
        <v>1711</v>
      </c>
      <c r="AJ49" s="79" t="b">
        <v>0</v>
      </c>
      <c r="AK49" s="79">
        <v>1</v>
      </c>
      <c r="AL49" s="85" t="s">
        <v>1711</v>
      </c>
      <c r="AM49" s="79" t="s">
        <v>1738</v>
      </c>
      <c r="AN49" s="79" t="b">
        <v>0</v>
      </c>
      <c r="AO49" s="85" t="s">
        <v>1681</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v>1</v>
      </c>
      <c r="BE49" s="49">
        <v>2</v>
      </c>
      <c r="BF49" s="48">
        <v>5</v>
      </c>
      <c r="BG49" s="49">
        <v>10</v>
      </c>
      <c r="BH49" s="48">
        <v>0</v>
      </c>
      <c r="BI49" s="49">
        <v>0</v>
      </c>
      <c r="BJ49" s="48">
        <v>44</v>
      </c>
      <c r="BK49" s="49">
        <v>88</v>
      </c>
      <c r="BL49" s="48">
        <v>50</v>
      </c>
    </row>
    <row r="50" spans="1:64" ht="15">
      <c r="A50" s="64" t="s">
        <v>236</v>
      </c>
      <c r="B50" s="64" t="s">
        <v>354</v>
      </c>
      <c r="C50" s="65"/>
      <c r="D50" s="66"/>
      <c r="E50" s="67"/>
      <c r="F50" s="68"/>
      <c r="G50" s="65"/>
      <c r="H50" s="69"/>
      <c r="I50" s="70"/>
      <c r="J50" s="70"/>
      <c r="K50" s="34" t="s">
        <v>65</v>
      </c>
      <c r="L50" s="77">
        <v>58</v>
      </c>
      <c r="M50" s="77"/>
      <c r="N50" s="72"/>
      <c r="O50" s="79" t="s">
        <v>379</v>
      </c>
      <c r="P50" s="81">
        <v>43627.70726851852</v>
      </c>
      <c r="Q50" s="79" t="s">
        <v>426</v>
      </c>
      <c r="R50" s="79"/>
      <c r="S50" s="79"/>
      <c r="T50" s="79" t="s">
        <v>745</v>
      </c>
      <c r="U50" s="79"/>
      <c r="V50" s="83" t="s">
        <v>853</v>
      </c>
      <c r="W50" s="81">
        <v>43627.70726851852</v>
      </c>
      <c r="X50" s="83" t="s">
        <v>1005</v>
      </c>
      <c r="Y50" s="79"/>
      <c r="Z50" s="79"/>
      <c r="AA50" s="85" t="s">
        <v>1376</v>
      </c>
      <c r="AB50" s="85" t="s">
        <v>1682</v>
      </c>
      <c r="AC50" s="79" t="b">
        <v>0</v>
      </c>
      <c r="AD50" s="79">
        <v>3</v>
      </c>
      <c r="AE50" s="85" t="s">
        <v>1713</v>
      </c>
      <c r="AF50" s="79" t="b">
        <v>0</v>
      </c>
      <c r="AG50" s="79" t="s">
        <v>1727</v>
      </c>
      <c r="AH50" s="79"/>
      <c r="AI50" s="85" t="s">
        <v>1711</v>
      </c>
      <c r="AJ50" s="79" t="b">
        <v>0</v>
      </c>
      <c r="AK50" s="79">
        <v>0</v>
      </c>
      <c r="AL50" s="85" t="s">
        <v>1711</v>
      </c>
      <c r="AM50" s="79" t="s">
        <v>1738</v>
      </c>
      <c r="AN50" s="79" t="b">
        <v>0</v>
      </c>
      <c r="AO50" s="85" t="s">
        <v>1682</v>
      </c>
      <c r="AP50" s="79" t="s">
        <v>176</v>
      </c>
      <c r="AQ50" s="79">
        <v>0</v>
      </c>
      <c r="AR50" s="79">
        <v>0</v>
      </c>
      <c r="AS50" s="79"/>
      <c r="AT50" s="79"/>
      <c r="AU50" s="79"/>
      <c r="AV50" s="79"/>
      <c r="AW50" s="79"/>
      <c r="AX50" s="79"/>
      <c r="AY50" s="79"/>
      <c r="AZ50" s="79"/>
      <c r="BA50">
        <v>3</v>
      </c>
      <c r="BB50" s="78" t="str">
        <f>REPLACE(INDEX(GroupVertices[Group],MATCH(Edges24[[#This Row],[Vertex 1]],GroupVertices[Vertex],0)),1,1,"")</f>
        <v>1</v>
      </c>
      <c r="BC50" s="78" t="str">
        <f>REPLACE(INDEX(GroupVertices[Group],MATCH(Edges24[[#This Row],[Vertex 2]],GroupVertices[Vertex],0)),1,1,"")</f>
        <v>1</v>
      </c>
      <c r="BD50" s="48">
        <v>1</v>
      </c>
      <c r="BE50" s="49">
        <v>2.1739130434782608</v>
      </c>
      <c r="BF50" s="48">
        <v>0</v>
      </c>
      <c r="BG50" s="49">
        <v>0</v>
      </c>
      <c r="BH50" s="48">
        <v>0</v>
      </c>
      <c r="BI50" s="49">
        <v>0</v>
      </c>
      <c r="BJ50" s="48">
        <v>45</v>
      </c>
      <c r="BK50" s="49">
        <v>97.82608695652173</v>
      </c>
      <c r="BL50" s="48">
        <v>46</v>
      </c>
    </row>
    <row r="51" spans="1:64" ht="15">
      <c r="A51" s="64" t="s">
        <v>237</v>
      </c>
      <c r="B51" s="64" t="s">
        <v>236</v>
      </c>
      <c r="C51" s="65"/>
      <c r="D51" s="66"/>
      <c r="E51" s="67"/>
      <c r="F51" s="68"/>
      <c r="G51" s="65"/>
      <c r="H51" s="69"/>
      <c r="I51" s="70"/>
      <c r="J51" s="70"/>
      <c r="K51" s="34" t="s">
        <v>65</v>
      </c>
      <c r="L51" s="77">
        <v>59</v>
      </c>
      <c r="M51" s="77"/>
      <c r="N51" s="72"/>
      <c r="O51" s="79" t="s">
        <v>378</v>
      </c>
      <c r="P51" s="81">
        <v>43627.70759259259</v>
      </c>
      <c r="Q51" s="79" t="s">
        <v>427</v>
      </c>
      <c r="R51" s="79"/>
      <c r="S51" s="79"/>
      <c r="T51" s="79"/>
      <c r="U51" s="79"/>
      <c r="V51" s="83" t="s">
        <v>854</v>
      </c>
      <c r="W51" s="81">
        <v>43627.70759259259</v>
      </c>
      <c r="X51" s="83" t="s">
        <v>1006</v>
      </c>
      <c r="Y51" s="79"/>
      <c r="Z51" s="79"/>
      <c r="AA51" s="85" t="s">
        <v>1377</v>
      </c>
      <c r="AB51" s="79"/>
      <c r="AC51" s="79" t="b">
        <v>0</v>
      </c>
      <c r="AD51" s="79">
        <v>0</v>
      </c>
      <c r="AE51" s="85" t="s">
        <v>1711</v>
      </c>
      <c r="AF51" s="79" t="b">
        <v>0</v>
      </c>
      <c r="AG51" s="79" t="s">
        <v>1727</v>
      </c>
      <c r="AH51" s="79"/>
      <c r="AI51" s="85" t="s">
        <v>1711</v>
      </c>
      <c r="AJ51" s="79" t="b">
        <v>0</v>
      </c>
      <c r="AK51" s="79">
        <v>1</v>
      </c>
      <c r="AL51" s="85" t="s">
        <v>1375</v>
      </c>
      <c r="AM51" s="79" t="s">
        <v>1736</v>
      </c>
      <c r="AN51" s="79" t="b">
        <v>0</v>
      </c>
      <c r="AO51" s="85" t="s">
        <v>1375</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237</v>
      </c>
      <c r="B52" s="64" t="s">
        <v>354</v>
      </c>
      <c r="C52" s="65"/>
      <c r="D52" s="66"/>
      <c r="E52" s="67"/>
      <c r="F52" s="68"/>
      <c r="G52" s="65"/>
      <c r="H52" s="69"/>
      <c r="I52" s="70"/>
      <c r="J52" s="70"/>
      <c r="K52" s="34" t="s">
        <v>65</v>
      </c>
      <c r="L52" s="77">
        <v>60</v>
      </c>
      <c r="M52" s="77"/>
      <c r="N52" s="72"/>
      <c r="O52" s="79" t="s">
        <v>379</v>
      </c>
      <c r="P52" s="81">
        <v>43627.67917824074</v>
      </c>
      <c r="Q52" s="79" t="s">
        <v>428</v>
      </c>
      <c r="R52" s="79"/>
      <c r="S52" s="79"/>
      <c r="T52" s="79" t="s">
        <v>745</v>
      </c>
      <c r="U52" s="79"/>
      <c r="V52" s="83" t="s">
        <v>854</v>
      </c>
      <c r="W52" s="81">
        <v>43627.67917824074</v>
      </c>
      <c r="X52" s="83" t="s">
        <v>1007</v>
      </c>
      <c r="Y52" s="79"/>
      <c r="Z52" s="79"/>
      <c r="AA52" s="85" t="s">
        <v>1378</v>
      </c>
      <c r="AB52" s="85" t="s">
        <v>1677</v>
      </c>
      <c r="AC52" s="79" t="b">
        <v>0</v>
      </c>
      <c r="AD52" s="79">
        <v>4</v>
      </c>
      <c r="AE52" s="85" t="s">
        <v>1713</v>
      </c>
      <c r="AF52" s="79" t="b">
        <v>0</v>
      </c>
      <c r="AG52" s="79" t="s">
        <v>1727</v>
      </c>
      <c r="AH52" s="79"/>
      <c r="AI52" s="85" t="s">
        <v>1711</v>
      </c>
      <c r="AJ52" s="79" t="b">
        <v>0</v>
      </c>
      <c r="AK52" s="79">
        <v>0</v>
      </c>
      <c r="AL52" s="85" t="s">
        <v>1711</v>
      </c>
      <c r="AM52" s="79" t="s">
        <v>1736</v>
      </c>
      <c r="AN52" s="79" t="b">
        <v>0</v>
      </c>
      <c r="AO52" s="85" t="s">
        <v>1677</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1</v>
      </c>
      <c r="BE52" s="49">
        <v>14.285714285714286</v>
      </c>
      <c r="BF52" s="48">
        <v>0</v>
      </c>
      <c r="BG52" s="49">
        <v>0</v>
      </c>
      <c r="BH52" s="48">
        <v>0</v>
      </c>
      <c r="BI52" s="49">
        <v>0</v>
      </c>
      <c r="BJ52" s="48">
        <v>6</v>
      </c>
      <c r="BK52" s="49">
        <v>85.71428571428571</v>
      </c>
      <c r="BL52" s="48">
        <v>7</v>
      </c>
    </row>
    <row r="53" spans="1:64" ht="15">
      <c r="A53" s="64" t="s">
        <v>237</v>
      </c>
      <c r="B53" s="64" t="s">
        <v>237</v>
      </c>
      <c r="C53" s="65"/>
      <c r="D53" s="66"/>
      <c r="E53" s="67"/>
      <c r="F53" s="68"/>
      <c r="G53" s="65"/>
      <c r="H53" s="69"/>
      <c r="I53" s="70"/>
      <c r="J53" s="70"/>
      <c r="K53" s="34" t="s">
        <v>65</v>
      </c>
      <c r="L53" s="77">
        <v>62</v>
      </c>
      <c r="M53" s="77"/>
      <c r="N53" s="72"/>
      <c r="O53" s="79" t="s">
        <v>176</v>
      </c>
      <c r="P53" s="81">
        <v>43627.70953703704</v>
      </c>
      <c r="Q53" s="79" t="s">
        <v>429</v>
      </c>
      <c r="R53" s="83" t="s">
        <v>685</v>
      </c>
      <c r="S53" s="79" t="s">
        <v>733</v>
      </c>
      <c r="T53" s="79" t="s">
        <v>745</v>
      </c>
      <c r="U53" s="79"/>
      <c r="V53" s="83" t="s">
        <v>854</v>
      </c>
      <c r="W53" s="81">
        <v>43627.70953703704</v>
      </c>
      <c r="X53" s="83" t="s">
        <v>1008</v>
      </c>
      <c r="Y53" s="79"/>
      <c r="Z53" s="79"/>
      <c r="AA53" s="85" t="s">
        <v>1379</v>
      </c>
      <c r="AB53" s="79"/>
      <c r="AC53" s="79" t="b">
        <v>0</v>
      </c>
      <c r="AD53" s="79">
        <v>1</v>
      </c>
      <c r="AE53" s="85" t="s">
        <v>1711</v>
      </c>
      <c r="AF53" s="79" t="b">
        <v>1</v>
      </c>
      <c r="AG53" s="79" t="s">
        <v>1727</v>
      </c>
      <c r="AH53" s="79"/>
      <c r="AI53" s="85" t="s">
        <v>1570</v>
      </c>
      <c r="AJ53" s="79" t="b">
        <v>0</v>
      </c>
      <c r="AK53" s="79">
        <v>0</v>
      </c>
      <c r="AL53" s="85" t="s">
        <v>1711</v>
      </c>
      <c r="AM53" s="79" t="s">
        <v>1736</v>
      </c>
      <c r="AN53" s="79" t="b">
        <v>0</v>
      </c>
      <c r="AO53" s="85" t="s">
        <v>1379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v>
      </c>
      <c r="BK53" s="49">
        <v>100</v>
      </c>
      <c r="BL53" s="48">
        <v>2</v>
      </c>
    </row>
    <row r="54" spans="1:64" ht="15">
      <c r="A54" s="64" t="s">
        <v>238</v>
      </c>
      <c r="B54" s="64" t="s">
        <v>354</v>
      </c>
      <c r="C54" s="65"/>
      <c r="D54" s="66"/>
      <c r="E54" s="67"/>
      <c r="F54" s="68"/>
      <c r="G54" s="65"/>
      <c r="H54" s="69"/>
      <c r="I54" s="70"/>
      <c r="J54" s="70"/>
      <c r="K54" s="34" t="s">
        <v>65</v>
      </c>
      <c r="L54" s="77">
        <v>63</v>
      </c>
      <c r="M54" s="77"/>
      <c r="N54" s="72"/>
      <c r="O54" s="79" t="s">
        <v>379</v>
      </c>
      <c r="P54" s="81">
        <v>43627.69675925926</v>
      </c>
      <c r="Q54" s="79" t="s">
        <v>430</v>
      </c>
      <c r="R54" s="79"/>
      <c r="S54" s="79"/>
      <c r="T54" s="79" t="s">
        <v>745</v>
      </c>
      <c r="U54" s="79"/>
      <c r="V54" s="83" t="s">
        <v>855</v>
      </c>
      <c r="W54" s="81">
        <v>43627.69675925926</v>
      </c>
      <c r="X54" s="83" t="s">
        <v>1009</v>
      </c>
      <c r="Y54" s="79"/>
      <c r="Z54" s="79"/>
      <c r="AA54" s="85" t="s">
        <v>1380</v>
      </c>
      <c r="AB54" s="85" t="s">
        <v>1680</v>
      </c>
      <c r="AC54" s="79" t="b">
        <v>0</v>
      </c>
      <c r="AD54" s="79">
        <v>5</v>
      </c>
      <c r="AE54" s="85" t="s">
        <v>1713</v>
      </c>
      <c r="AF54" s="79" t="b">
        <v>0</v>
      </c>
      <c r="AG54" s="79" t="s">
        <v>1727</v>
      </c>
      <c r="AH54" s="79"/>
      <c r="AI54" s="85" t="s">
        <v>1711</v>
      </c>
      <c r="AJ54" s="79" t="b">
        <v>0</v>
      </c>
      <c r="AK54" s="79">
        <v>0</v>
      </c>
      <c r="AL54" s="85" t="s">
        <v>1711</v>
      </c>
      <c r="AM54" s="79" t="s">
        <v>1736</v>
      </c>
      <c r="AN54" s="79" t="b">
        <v>0</v>
      </c>
      <c r="AO54" s="85" t="s">
        <v>1680</v>
      </c>
      <c r="AP54" s="79" t="s">
        <v>176</v>
      </c>
      <c r="AQ54" s="79">
        <v>0</v>
      </c>
      <c r="AR54" s="79">
        <v>0</v>
      </c>
      <c r="AS54" s="79"/>
      <c r="AT54" s="79"/>
      <c r="AU54" s="79"/>
      <c r="AV54" s="79"/>
      <c r="AW54" s="79"/>
      <c r="AX54" s="79"/>
      <c r="AY54" s="79"/>
      <c r="AZ54" s="79"/>
      <c r="BA54">
        <v>3</v>
      </c>
      <c r="BB54" s="78" t="str">
        <f>REPLACE(INDEX(GroupVertices[Group],MATCH(Edges24[[#This Row],[Vertex 1]],GroupVertices[Vertex],0)),1,1,"")</f>
        <v>1</v>
      </c>
      <c r="BC54" s="78" t="str">
        <f>REPLACE(INDEX(GroupVertices[Group],MATCH(Edges24[[#This Row],[Vertex 2]],GroupVertices[Vertex],0)),1,1,"")</f>
        <v>1</v>
      </c>
      <c r="BD54" s="48">
        <v>1</v>
      </c>
      <c r="BE54" s="49">
        <v>3.7037037037037037</v>
      </c>
      <c r="BF54" s="48">
        <v>0</v>
      </c>
      <c r="BG54" s="49">
        <v>0</v>
      </c>
      <c r="BH54" s="48">
        <v>0</v>
      </c>
      <c r="BI54" s="49">
        <v>0</v>
      </c>
      <c r="BJ54" s="48">
        <v>26</v>
      </c>
      <c r="BK54" s="49">
        <v>96.29629629629629</v>
      </c>
      <c r="BL54" s="48">
        <v>27</v>
      </c>
    </row>
    <row r="55" spans="1:64" ht="15">
      <c r="A55" s="64" t="s">
        <v>238</v>
      </c>
      <c r="B55" s="64" t="s">
        <v>354</v>
      </c>
      <c r="C55" s="65"/>
      <c r="D55" s="66"/>
      <c r="E55" s="67"/>
      <c r="F55" s="68"/>
      <c r="G55" s="65"/>
      <c r="H55" s="69"/>
      <c r="I55" s="70"/>
      <c r="J55" s="70"/>
      <c r="K55" s="34" t="s">
        <v>65</v>
      </c>
      <c r="L55" s="77">
        <v>64</v>
      </c>
      <c r="M55" s="77"/>
      <c r="N55" s="72"/>
      <c r="O55" s="79" t="s">
        <v>379</v>
      </c>
      <c r="P55" s="81">
        <v>43627.69950231481</v>
      </c>
      <c r="Q55" s="79" t="s">
        <v>431</v>
      </c>
      <c r="R55" s="79"/>
      <c r="S55" s="79"/>
      <c r="T55" s="79" t="s">
        <v>745</v>
      </c>
      <c r="U55" s="79"/>
      <c r="V55" s="83" t="s">
        <v>855</v>
      </c>
      <c r="W55" s="81">
        <v>43627.69950231481</v>
      </c>
      <c r="X55" s="83" t="s">
        <v>1010</v>
      </c>
      <c r="Y55" s="79"/>
      <c r="Z55" s="79"/>
      <c r="AA55" s="85" t="s">
        <v>1381</v>
      </c>
      <c r="AB55" s="85" t="s">
        <v>1676</v>
      </c>
      <c r="AC55" s="79" t="b">
        <v>0</v>
      </c>
      <c r="AD55" s="79">
        <v>1</v>
      </c>
      <c r="AE55" s="85" t="s">
        <v>1713</v>
      </c>
      <c r="AF55" s="79" t="b">
        <v>0</v>
      </c>
      <c r="AG55" s="79" t="s">
        <v>1727</v>
      </c>
      <c r="AH55" s="79"/>
      <c r="AI55" s="85" t="s">
        <v>1711</v>
      </c>
      <c r="AJ55" s="79" t="b">
        <v>0</v>
      </c>
      <c r="AK55" s="79">
        <v>0</v>
      </c>
      <c r="AL55" s="85" t="s">
        <v>1711</v>
      </c>
      <c r="AM55" s="79" t="s">
        <v>1736</v>
      </c>
      <c r="AN55" s="79" t="b">
        <v>0</v>
      </c>
      <c r="AO55" s="85" t="s">
        <v>1676</v>
      </c>
      <c r="AP55" s="79" t="s">
        <v>176</v>
      </c>
      <c r="AQ55" s="79">
        <v>0</v>
      </c>
      <c r="AR55" s="79">
        <v>0</v>
      </c>
      <c r="AS55" s="79"/>
      <c r="AT55" s="79"/>
      <c r="AU55" s="79"/>
      <c r="AV55" s="79"/>
      <c r="AW55" s="79"/>
      <c r="AX55" s="79"/>
      <c r="AY55" s="79"/>
      <c r="AZ55" s="79"/>
      <c r="BA55">
        <v>3</v>
      </c>
      <c r="BB55" s="78" t="str">
        <f>REPLACE(INDEX(GroupVertices[Group],MATCH(Edges24[[#This Row],[Vertex 1]],GroupVertices[Vertex],0)),1,1,"")</f>
        <v>1</v>
      </c>
      <c r="BC55" s="78" t="str">
        <f>REPLACE(INDEX(GroupVertices[Group],MATCH(Edges24[[#This Row],[Vertex 2]],GroupVertices[Vertex],0)),1,1,"")</f>
        <v>1</v>
      </c>
      <c r="BD55" s="48">
        <v>1</v>
      </c>
      <c r="BE55" s="49">
        <v>4</v>
      </c>
      <c r="BF55" s="48">
        <v>1</v>
      </c>
      <c r="BG55" s="49">
        <v>4</v>
      </c>
      <c r="BH55" s="48">
        <v>0</v>
      </c>
      <c r="BI55" s="49">
        <v>0</v>
      </c>
      <c r="BJ55" s="48">
        <v>23</v>
      </c>
      <c r="BK55" s="49">
        <v>92</v>
      </c>
      <c r="BL55" s="48">
        <v>25</v>
      </c>
    </row>
    <row r="56" spans="1:64" ht="15">
      <c r="A56" s="64" t="s">
        <v>238</v>
      </c>
      <c r="B56" s="64" t="s">
        <v>354</v>
      </c>
      <c r="C56" s="65"/>
      <c r="D56" s="66"/>
      <c r="E56" s="67"/>
      <c r="F56" s="68"/>
      <c r="G56" s="65"/>
      <c r="H56" s="69"/>
      <c r="I56" s="70"/>
      <c r="J56" s="70"/>
      <c r="K56" s="34" t="s">
        <v>65</v>
      </c>
      <c r="L56" s="77">
        <v>65</v>
      </c>
      <c r="M56" s="77"/>
      <c r="N56" s="72"/>
      <c r="O56" s="79" t="s">
        <v>379</v>
      </c>
      <c r="P56" s="81">
        <v>43627.71060185185</v>
      </c>
      <c r="Q56" s="79" t="s">
        <v>432</v>
      </c>
      <c r="R56" s="79"/>
      <c r="S56" s="79"/>
      <c r="T56" s="79" t="s">
        <v>745</v>
      </c>
      <c r="U56" s="79"/>
      <c r="V56" s="83" t="s">
        <v>855</v>
      </c>
      <c r="W56" s="81">
        <v>43627.71060185185</v>
      </c>
      <c r="X56" s="83" t="s">
        <v>1011</v>
      </c>
      <c r="Y56" s="79"/>
      <c r="Z56" s="79"/>
      <c r="AA56" s="85" t="s">
        <v>1382</v>
      </c>
      <c r="AB56" s="85" t="s">
        <v>1682</v>
      </c>
      <c r="AC56" s="79" t="b">
        <v>0</v>
      </c>
      <c r="AD56" s="79">
        <v>4</v>
      </c>
      <c r="AE56" s="85" t="s">
        <v>1713</v>
      </c>
      <c r="AF56" s="79" t="b">
        <v>0</v>
      </c>
      <c r="AG56" s="79" t="s">
        <v>1727</v>
      </c>
      <c r="AH56" s="79"/>
      <c r="AI56" s="85" t="s">
        <v>1711</v>
      </c>
      <c r="AJ56" s="79" t="b">
        <v>0</v>
      </c>
      <c r="AK56" s="79">
        <v>0</v>
      </c>
      <c r="AL56" s="85" t="s">
        <v>1711</v>
      </c>
      <c r="AM56" s="79" t="s">
        <v>1736</v>
      </c>
      <c r="AN56" s="79" t="b">
        <v>0</v>
      </c>
      <c r="AO56" s="85" t="s">
        <v>1682</v>
      </c>
      <c r="AP56" s="79" t="s">
        <v>176</v>
      </c>
      <c r="AQ56" s="79">
        <v>0</v>
      </c>
      <c r="AR56" s="79">
        <v>0</v>
      </c>
      <c r="AS56" s="79"/>
      <c r="AT56" s="79"/>
      <c r="AU56" s="79"/>
      <c r="AV56" s="79"/>
      <c r="AW56" s="79"/>
      <c r="AX56" s="79"/>
      <c r="AY56" s="79"/>
      <c r="AZ56" s="79"/>
      <c r="BA56">
        <v>3</v>
      </c>
      <c r="BB56" s="78" t="str">
        <f>REPLACE(INDEX(GroupVertices[Group],MATCH(Edges24[[#This Row],[Vertex 1]],GroupVertices[Vertex],0)),1,1,"")</f>
        <v>1</v>
      </c>
      <c r="BC56" s="78" t="str">
        <f>REPLACE(INDEX(GroupVertices[Group],MATCH(Edges24[[#This Row],[Vertex 2]],GroupVertices[Vertex],0)),1,1,"")</f>
        <v>1</v>
      </c>
      <c r="BD56" s="48">
        <v>1</v>
      </c>
      <c r="BE56" s="49">
        <v>7.6923076923076925</v>
      </c>
      <c r="BF56" s="48">
        <v>0</v>
      </c>
      <c r="BG56" s="49">
        <v>0</v>
      </c>
      <c r="BH56" s="48">
        <v>0</v>
      </c>
      <c r="BI56" s="49">
        <v>0</v>
      </c>
      <c r="BJ56" s="48">
        <v>12</v>
      </c>
      <c r="BK56" s="49">
        <v>92.3076923076923</v>
      </c>
      <c r="BL56" s="48">
        <v>13</v>
      </c>
    </row>
    <row r="57" spans="1:64" ht="15">
      <c r="A57" s="64" t="s">
        <v>239</v>
      </c>
      <c r="B57" s="64" t="s">
        <v>354</v>
      </c>
      <c r="C57" s="65"/>
      <c r="D57" s="66"/>
      <c r="E57" s="67"/>
      <c r="F57" s="68"/>
      <c r="G57" s="65"/>
      <c r="H57" s="69"/>
      <c r="I57" s="70"/>
      <c r="J57" s="70"/>
      <c r="K57" s="34" t="s">
        <v>65</v>
      </c>
      <c r="L57" s="77">
        <v>66</v>
      </c>
      <c r="M57" s="77"/>
      <c r="N57" s="72"/>
      <c r="O57" s="79" t="s">
        <v>378</v>
      </c>
      <c r="P57" s="81">
        <v>43627.7109837963</v>
      </c>
      <c r="Q57" s="79" t="s">
        <v>385</v>
      </c>
      <c r="R57" s="79"/>
      <c r="S57" s="79"/>
      <c r="T57" s="79"/>
      <c r="U57" s="79"/>
      <c r="V57" s="83" t="s">
        <v>856</v>
      </c>
      <c r="W57" s="81">
        <v>43627.7109837963</v>
      </c>
      <c r="X57" s="83" t="s">
        <v>1012</v>
      </c>
      <c r="Y57" s="79"/>
      <c r="Z57" s="79"/>
      <c r="AA57" s="85" t="s">
        <v>1383</v>
      </c>
      <c r="AB57" s="79"/>
      <c r="AC57" s="79" t="b">
        <v>0</v>
      </c>
      <c r="AD57" s="79">
        <v>0</v>
      </c>
      <c r="AE57" s="85" t="s">
        <v>1711</v>
      </c>
      <c r="AF57" s="79" t="b">
        <v>0</v>
      </c>
      <c r="AG57" s="79" t="s">
        <v>1727</v>
      </c>
      <c r="AH57" s="79"/>
      <c r="AI57" s="85" t="s">
        <v>1711</v>
      </c>
      <c r="AJ57" s="79" t="b">
        <v>0</v>
      </c>
      <c r="AK57" s="79">
        <v>6</v>
      </c>
      <c r="AL57" s="85" t="s">
        <v>1676</v>
      </c>
      <c r="AM57" s="79" t="s">
        <v>1736</v>
      </c>
      <c r="AN57" s="79" t="b">
        <v>0</v>
      </c>
      <c r="AO57" s="85" t="s">
        <v>1676</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20</v>
      </c>
      <c r="BK57" s="49">
        <v>100</v>
      </c>
      <c r="BL57" s="48">
        <v>20</v>
      </c>
    </row>
    <row r="58" spans="1:64" ht="15">
      <c r="A58" s="64" t="s">
        <v>240</v>
      </c>
      <c r="B58" s="64" t="s">
        <v>354</v>
      </c>
      <c r="C58" s="65"/>
      <c r="D58" s="66"/>
      <c r="E58" s="67"/>
      <c r="F58" s="68"/>
      <c r="G58" s="65"/>
      <c r="H58" s="69"/>
      <c r="I58" s="70"/>
      <c r="J58" s="70"/>
      <c r="K58" s="34" t="s">
        <v>65</v>
      </c>
      <c r="L58" s="77">
        <v>67</v>
      </c>
      <c r="M58" s="77"/>
      <c r="N58" s="72"/>
      <c r="O58" s="79" t="s">
        <v>378</v>
      </c>
      <c r="P58" s="81">
        <v>43627.71104166667</v>
      </c>
      <c r="Q58" s="79" t="s">
        <v>433</v>
      </c>
      <c r="R58" s="79"/>
      <c r="S58" s="79"/>
      <c r="T58" s="79" t="s">
        <v>745</v>
      </c>
      <c r="U58" s="83" t="s">
        <v>787</v>
      </c>
      <c r="V58" s="83" t="s">
        <v>787</v>
      </c>
      <c r="W58" s="81">
        <v>43627.71104166667</v>
      </c>
      <c r="X58" s="83" t="s">
        <v>1013</v>
      </c>
      <c r="Y58" s="79"/>
      <c r="Z58" s="79"/>
      <c r="AA58" s="85" t="s">
        <v>1384</v>
      </c>
      <c r="AB58" s="79"/>
      <c r="AC58" s="79" t="b">
        <v>0</v>
      </c>
      <c r="AD58" s="79">
        <v>0</v>
      </c>
      <c r="AE58" s="85" t="s">
        <v>1711</v>
      </c>
      <c r="AF58" s="79" t="b">
        <v>0</v>
      </c>
      <c r="AG58" s="79" t="s">
        <v>1727</v>
      </c>
      <c r="AH58" s="79"/>
      <c r="AI58" s="85" t="s">
        <v>1711</v>
      </c>
      <c r="AJ58" s="79" t="b">
        <v>0</v>
      </c>
      <c r="AK58" s="79">
        <v>6</v>
      </c>
      <c r="AL58" s="85" t="s">
        <v>1680</v>
      </c>
      <c r="AM58" s="79" t="s">
        <v>1737</v>
      </c>
      <c r="AN58" s="79" t="b">
        <v>0</v>
      </c>
      <c r="AO58" s="85" t="s">
        <v>1680</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6.25</v>
      </c>
      <c r="BF58" s="48">
        <v>0</v>
      </c>
      <c r="BG58" s="49">
        <v>0</v>
      </c>
      <c r="BH58" s="48">
        <v>0</v>
      </c>
      <c r="BI58" s="49">
        <v>0</v>
      </c>
      <c r="BJ58" s="48">
        <v>15</v>
      </c>
      <c r="BK58" s="49">
        <v>93.75</v>
      </c>
      <c r="BL58" s="48">
        <v>16</v>
      </c>
    </row>
    <row r="59" spans="1:64" ht="15">
      <c r="A59" s="64" t="s">
        <v>241</v>
      </c>
      <c r="B59" s="64" t="s">
        <v>354</v>
      </c>
      <c r="C59" s="65"/>
      <c r="D59" s="66"/>
      <c r="E59" s="67"/>
      <c r="F59" s="68"/>
      <c r="G59" s="65"/>
      <c r="H59" s="69"/>
      <c r="I59" s="70"/>
      <c r="J59" s="70"/>
      <c r="K59" s="34" t="s">
        <v>65</v>
      </c>
      <c r="L59" s="77">
        <v>68</v>
      </c>
      <c r="M59" s="77"/>
      <c r="N59" s="72"/>
      <c r="O59" s="79" t="s">
        <v>378</v>
      </c>
      <c r="P59" s="81">
        <v>43627.70820601852</v>
      </c>
      <c r="Q59" s="79" t="s">
        <v>434</v>
      </c>
      <c r="R59" s="79"/>
      <c r="S59" s="79"/>
      <c r="T59" s="79" t="s">
        <v>745</v>
      </c>
      <c r="U59" s="83" t="s">
        <v>788</v>
      </c>
      <c r="V59" s="83" t="s">
        <v>788</v>
      </c>
      <c r="W59" s="81">
        <v>43627.70820601852</v>
      </c>
      <c r="X59" s="83" t="s">
        <v>1014</v>
      </c>
      <c r="Y59" s="79"/>
      <c r="Z59" s="79"/>
      <c r="AA59" s="85" t="s">
        <v>1385</v>
      </c>
      <c r="AB59" s="79"/>
      <c r="AC59" s="79" t="b">
        <v>0</v>
      </c>
      <c r="AD59" s="79">
        <v>0</v>
      </c>
      <c r="AE59" s="85" t="s">
        <v>1711</v>
      </c>
      <c r="AF59" s="79" t="b">
        <v>0</v>
      </c>
      <c r="AG59" s="79" t="s">
        <v>1727</v>
      </c>
      <c r="AH59" s="79"/>
      <c r="AI59" s="85" t="s">
        <v>1711</v>
      </c>
      <c r="AJ59" s="79" t="b">
        <v>0</v>
      </c>
      <c r="AK59" s="79">
        <v>2</v>
      </c>
      <c r="AL59" s="85" t="s">
        <v>1677</v>
      </c>
      <c r="AM59" s="79" t="s">
        <v>1737</v>
      </c>
      <c r="AN59" s="79" t="b">
        <v>0</v>
      </c>
      <c r="AO59" s="85" t="s">
        <v>1677</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16</v>
      </c>
      <c r="BK59" s="49">
        <v>100</v>
      </c>
      <c r="BL59" s="48">
        <v>16</v>
      </c>
    </row>
    <row r="60" spans="1:64" ht="15">
      <c r="A60" s="64" t="s">
        <v>241</v>
      </c>
      <c r="B60" s="64" t="s">
        <v>354</v>
      </c>
      <c r="C60" s="65"/>
      <c r="D60" s="66"/>
      <c r="E60" s="67"/>
      <c r="F60" s="68"/>
      <c r="G60" s="65"/>
      <c r="H60" s="69"/>
      <c r="I60" s="70"/>
      <c r="J60" s="70"/>
      <c r="K60" s="34" t="s">
        <v>65</v>
      </c>
      <c r="L60" s="77">
        <v>69</v>
      </c>
      <c r="M60" s="77"/>
      <c r="N60" s="72"/>
      <c r="O60" s="79" t="s">
        <v>378</v>
      </c>
      <c r="P60" s="81">
        <v>43627.711122685185</v>
      </c>
      <c r="Q60" s="79" t="s">
        <v>385</v>
      </c>
      <c r="R60" s="79"/>
      <c r="S60" s="79"/>
      <c r="T60" s="79"/>
      <c r="U60" s="79"/>
      <c r="V60" s="83" t="s">
        <v>857</v>
      </c>
      <c r="W60" s="81">
        <v>43627.711122685185</v>
      </c>
      <c r="X60" s="83" t="s">
        <v>1015</v>
      </c>
      <c r="Y60" s="79"/>
      <c r="Z60" s="79"/>
      <c r="AA60" s="85" t="s">
        <v>1386</v>
      </c>
      <c r="AB60" s="79"/>
      <c r="AC60" s="79" t="b">
        <v>0</v>
      </c>
      <c r="AD60" s="79">
        <v>0</v>
      </c>
      <c r="AE60" s="85" t="s">
        <v>1711</v>
      </c>
      <c r="AF60" s="79" t="b">
        <v>0</v>
      </c>
      <c r="AG60" s="79" t="s">
        <v>1727</v>
      </c>
      <c r="AH60" s="79"/>
      <c r="AI60" s="85" t="s">
        <v>1711</v>
      </c>
      <c r="AJ60" s="79" t="b">
        <v>0</v>
      </c>
      <c r="AK60" s="79">
        <v>6</v>
      </c>
      <c r="AL60" s="85" t="s">
        <v>1676</v>
      </c>
      <c r="AM60" s="79" t="s">
        <v>1737</v>
      </c>
      <c r="AN60" s="79" t="b">
        <v>0</v>
      </c>
      <c r="AO60" s="85" t="s">
        <v>1676</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20</v>
      </c>
      <c r="BK60" s="49">
        <v>100</v>
      </c>
      <c r="BL60" s="48">
        <v>20</v>
      </c>
    </row>
    <row r="61" spans="1:64" ht="15">
      <c r="A61" s="64" t="s">
        <v>242</v>
      </c>
      <c r="B61" s="64" t="s">
        <v>354</v>
      </c>
      <c r="C61" s="65"/>
      <c r="D61" s="66"/>
      <c r="E61" s="67"/>
      <c r="F61" s="68"/>
      <c r="G61" s="65"/>
      <c r="H61" s="69"/>
      <c r="I61" s="70"/>
      <c r="J61" s="70"/>
      <c r="K61" s="34" t="s">
        <v>65</v>
      </c>
      <c r="L61" s="77">
        <v>70</v>
      </c>
      <c r="M61" s="77"/>
      <c r="N61" s="72"/>
      <c r="O61" s="79" t="s">
        <v>378</v>
      </c>
      <c r="P61" s="81">
        <v>43627.71420138889</v>
      </c>
      <c r="Q61" s="79" t="s">
        <v>385</v>
      </c>
      <c r="R61" s="79"/>
      <c r="S61" s="79"/>
      <c r="T61" s="79"/>
      <c r="U61" s="79"/>
      <c r="V61" s="83" t="s">
        <v>858</v>
      </c>
      <c r="W61" s="81">
        <v>43627.71420138889</v>
      </c>
      <c r="X61" s="83" t="s">
        <v>1016</v>
      </c>
      <c r="Y61" s="79"/>
      <c r="Z61" s="79"/>
      <c r="AA61" s="85" t="s">
        <v>1387</v>
      </c>
      <c r="AB61" s="79"/>
      <c r="AC61" s="79" t="b">
        <v>0</v>
      </c>
      <c r="AD61" s="79">
        <v>0</v>
      </c>
      <c r="AE61" s="85" t="s">
        <v>1711</v>
      </c>
      <c r="AF61" s="79" t="b">
        <v>0</v>
      </c>
      <c r="AG61" s="79" t="s">
        <v>1727</v>
      </c>
      <c r="AH61" s="79"/>
      <c r="AI61" s="85" t="s">
        <v>1711</v>
      </c>
      <c r="AJ61" s="79" t="b">
        <v>0</v>
      </c>
      <c r="AK61" s="79">
        <v>6</v>
      </c>
      <c r="AL61" s="85" t="s">
        <v>1676</v>
      </c>
      <c r="AM61" s="79" t="s">
        <v>1737</v>
      </c>
      <c r="AN61" s="79" t="b">
        <v>0</v>
      </c>
      <c r="AO61" s="85" t="s">
        <v>1676</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20</v>
      </c>
      <c r="BK61" s="49">
        <v>100</v>
      </c>
      <c r="BL61" s="48">
        <v>20</v>
      </c>
    </row>
    <row r="62" spans="1:64" ht="15">
      <c r="A62" s="64" t="s">
        <v>243</v>
      </c>
      <c r="B62" s="64" t="s">
        <v>243</v>
      </c>
      <c r="C62" s="65"/>
      <c r="D62" s="66"/>
      <c r="E62" s="67"/>
      <c r="F62" s="68"/>
      <c r="G62" s="65"/>
      <c r="H62" s="69"/>
      <c r="I62" s="70"/>
      <c r="J62" s="70"/>
      <c r="K62" s="34" t="s">
        <v>65</v>
      </c>
      <c r="L62" s="77">
        <v>71</v>
      </c>
      <c r="M62" s="77"/>
      <c r="N62" s="72"/>
      <c r="O62" s="79" t="s">
        <v>176</v>
      </c>
      <c r="P62" s="81">
        <v>43627.725902777776</v>
      </c>
      <c r="Q62" s="79" t="s">
        <v>435</v>
      </c>
      <c r="R62" s="83" t="s">
        <v>684</v>
      </c>
      <c r="S62" s="79" t="s">
        <v>733</v>
      </c>
      <c r="T62" s="79" t="s">
        <v>745</v>
      </c>
      <c r="U62" s="79"/>
      <c r="V62" s="83" t="s">
        <v>859</v>
      </c>
      <c r="W62" s="81">
        <v>43627.725902777776</v>
      </c>
      <c r="X62" s="83" t="s">
        <v>1017</v>
      </c>
      <c r="Y62" s="79"/>
      <c r="Z62" s="79"/>
      <c r="AA62" s="85" t="s">
        <v>1388</v>
      </c>
      <c r="AB62" s="79"/>
      <c r="AC62" s="79" t="b">
        <v>0</v>
      </c>
      <c r="AD62" s="79">
        <v>0</v>
      </c>
      <c r="AE62" s="85" t="s">
        <v>1711</v>
      </c>
      <c r="AF62" s="79" t="b">
        <v>1</v>
      </c>
      <c r="AG62" s="79" t="s">
        <v>1727</v>
      </c>
      <c r="AH62" s="79"/>
      <c r="AI62" s="85" t="s">
        <v>1682</v>
      </c>
      <c r="AJ62" s="79" t="b">
        <v>0</v>
      </c>
      <c r="AK62" s="79">
        <v>0</v>
      </c>
      <c r="AL62" s="85" t="s">
        <v>1711</v>
      </c>
      <c r="AM62" s="79" t="s">
        <v>1735</v>
      </c>
      <c r="AN62" s="79" t="b">
        <v>0</v>
      </c>
      <c r="AO62" s="85" t="s">
        <v>1388</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1</v>
      </c>
      <c r="BE62" s="49">
        <v>9.090909090909092</v>
      </c>
      <c r="BF62" s="48">
        <v>0</v>
      </c>
      <c r="BG62" s="49">
        <v>0</v>
      </c>
      <c r="BH62" s="48">
        <v>0</v>
      </c>
      <c r="BI62" s="49">
        <v>0</v>
      </c>
      <c r="BJ62" s="48">
        <v>10</v>
      </c>
      <c r="BK62" s="49">
        <v>90.9090909090909</v>
      </c>
      <c r="BL62" s="48">
        <v>11</v>
      </c>
    </row>
    <row r="63" spans="1:64" ht="15">
      <c r="A63" s="64" t="s">
        <v>244</v>
      </c>
      <c r="B63" s="64" t="s">
        <v>354</v>
      </c>
      <c r="C63" s="65"/>
      <c r="D63" s="66"/>
      <c r="E63" s="67"/>
      <c r="F63" s="68"/>
      <c r="G63" s="65"/>
      <c r="H63" s="69"/>
      <c r="I63" s="70"/>
      <c r="J63" s="70"/>
      <c r="K63" s="34" t="s">
        <v>65</v>
      </c>
      <c r="L63" s="77">
        <v>72</v>
      </c>
      <c r="M63" s="77"/>
      <c r="N63" s="72"/>
      <c r="O63" s="79" t="s">
        <v>378</v>
      </c>
      <c r="P63" s="81">
        <v>43627.74115740741</v>
      </c>
      <c r="Q63" s="79" t="s">
        <v>436</v>
      </c>
      <c r="R63" s="79"/>
      <c r="S63" s="79"/>
      <c r="T63" s="79"/>
      <c r="U63" s="79"/>
      <c r="V63" s="83" t="s">
        <v>860</v>
      </c>
      <c r="W63" s="81">
        <v>43627.74115740741</v>
      </c>
      <c r="X63" s="83" t="s">
        <v>1018</v>
      </c>
      <c r="Y63" s="79"/>
      <c r="Z63" s="79"/>
      <c r="AA63" s="85" t="s">
        <v>1389</v>
      </c>
      <c r="AB63" s="79"/>
      <c r="AC63" s="79" t="b">
        <v>0</v>
      </c>
      <c r="AD63" s="79">
        <v>0</v>
      </c>
      <c r="AE63" s="85" t="s">
        <v>1711</v>
      </c>
      <c r="AF63" s="79" t="b">
        <v>0</v>
      </c>
      <c r="AG63" s="79" t="s">
        <v>1727</v>
      </c>
      <c r="AH63" s="79"/>
      <c r="AI63" s="85" t="s">
        <v>1711</v>
      </c>
      <c r="AJ63" s="79" t="b">
        <v>0</v>
      </c>
      <c r="AK63" s="79">
        <v>2</v>
      </c>
      <c r="AL63" s="85" t="s">
        <v>1591</v>
      </c>
      <c r="AM63" s="79" t="s">
        <v>1736</v>
      </c>
      <c r="AN63" s="79" t="b">
        <v>0</v>
      </c>
      <c r="AO63" s="85" t="s">
        <v>1591</v>
      </c>
      <c r="AP63" s="79" t="s">
        <v>176</v>
      </c>
      <c r="AQ63" s="79">
        <v>0</v>
      </c>
      <c r="AR63" s="79">
        <v>0</v>
      </c>
      <c r="AS63" s="79"/>
      <c r="AT63" s="79"/>
      <c r="AU63" s="79"/>
      <c r="AV63" s="79"/>
      <c r="AW63" s="79"/>
      <c r="AX63" s="79"/>
      <c r="AY63" s="79"/>
      <c r="AZ63" s="79"/>
      <c r="BA63">
        <v>2</v>
      </c>
      <c r="BB63" s="78" t="str">
        <f>REPLACE(INDEX(GroupVertices[Group],MATCH(Edges24[[#This Row],[Vertex 1]],GroupVertices[Vertex],0)),1,1,"")</f>
        <v>4</v>
      </c>
      <c r="BC63" s="78" t="str">
        <f>REPLACE(INDEX(GroupVertices[Group],MATCH(Edges24[[#This Row],[Vertex 2]],GroupVertices[Vertex],0)),1,1,"")</f>
        <v>1</v>
      </c>
      <c r="BD63" s="48"/>
      <c r="BE63" s="49"/>
      <c r="BF63" s="48"/>
      <c r="BG63" s="49"/>
      <c r="BH63" s="48"/>
      <c r="BI63" s="49"/>
      <c r="BJ63" s="48"/>
      <c r="BK63" s="49"/>
      <c r="BL63" s="48"/>
    </row>
    <row r="64" spans="1:64" ht="15">
      <c r="A64" s="64" t="s">
        <v>244</v>
      </c>
      <c r="B64" s="64" t="s">
        <v>354</v>
      </c>
      <c r="C64" s="65"/>
      <c r="D64" s="66"/>
      <c r="E64" s="67"/>
      <c r="F64" s="68"/>
      <c r="G64" s="65"/>
      <c r="H64" s="69"/>
      <c r="I64" s="70"/>
      <c r="J64" s="70"/>
      <c r="K64" s="34" t="s">
        <v>65</v>
      </c>
      <c r="L64" s="77">
        <v>74</v>
      </c>
      <c r="M64" s="77"/>
      <c r="N64" s="72"/>
      <c r="O64" s="79" t="s">
        <v>378</v>
      </c>
      <c r="P64" s="81">
        <v>43627.741574074076</v>
      </c>
      <c r="Q64" s="79" t="s">
        <v>437</v>
      </c>
      <c r="R64" s="79"/>
      <c r="S64" s="79"/>
      <c r="T64" s="79"/>
      <c r="U64" s="79"/>
      <c r="V64" s="83" t="s">
        <v>860</v>
      </c>
      <c r="W64" s="81">
        <v>43627.741574074076</v>
      </c>
      <c r="X64" s="83" t="s">
        <v>1019</v>
      </c>
      <c r="Y64" s="79"/>
      <c r="Z64" s="79"/>
      <c r="AA64" s="85" t="s">
        <v>1390</v>
      </c>
      <c r="AB64" s="79"/>
      <c r="AC64" s="79" t="b">
        <v>0</v>
      </c>
      <c r="AD64" s="79">
        <v>0</v>
      </c>
      <c r="AE64" s="85" t="s">
        <v>1711</v>
      </c>
      <c r="AF64" s="79" t="b">
        <v>0</v>
      </c>
      <c r="AG64" s="79" t="s">
        <v>1727</v>
      </c>
      <c r="AH64" s="79"/>
      <c r="AI64" s="85" t="s">
        <v>1711</v>
      </c>
      <c r="AJ64" s="79" t="b">
        <v>0</v>
      </c>
      <c r="AK64" s="79">
        <v>2</v>
      </c>
      <c r="AL64" s="85" t="s">
        <v>1588</v>
      </c>
      <c r="AM64" s="79" t="s">
        <v>1736</v>
      </c>
      <c r="AN64" s="79" t="b">
        <v>0</v>
      </c>
      <c r="AO64" s="85" t="s">
        <v>1588</v>
      </c>
      <c r="AP64" s="79" t="s">
        <v>176</v>
      </c>
      <c r="AQ64" s="79">
        <v>0</v>
      </c>
      <c r="AR64" s="79">
        <v>0</v>
      </c>
      <c r="AS64" s="79"/>
      <c r="AT64" s="79"/>
      <c r="AU64" s="79"/>
      <c r="AV64" s="79"/>
      <c r="AW64" s="79"/>
      <c r="AX64" s="79"/>
      <c r="AY64" s="79"/>
      <c r="AZ64" s="79"/>
      <c r="BA64">
        <v>2</v>
      </c>
      <c r="BB64" s="78" t="str">
        <f>REPLACE(INDEX(GroupVertices[Group],MATCH(Edges24[[#This Row],[Vertex 1]],GroupVertices[Vertex],0)),1,1,"")</f>
        <v>4</v>
      </c>
      <c r="BC64" s="78" t="str">
        <f>REPLACE(INDEX(GroupVertices[Group],MATCH(Edges24[[#This Row],[Vertex 2]],GroupVertices[Vertex],0)),1,1,"")</f>
        <v>1</v>
      </c>
      <c r="BD64" s="48"/>
      <c r="BE64" s="49"/>
      <c r="BF64" s="48"/>
      <c r="BG64" s="49"/>
      <c r="BH64" s="48"/>
      <c r="BI64" s="49"/>
      <c r="BJ64" s="48"/>
      <c r="BK64" s="49"/>
      <c r="BL64" s="48"/>
    </row>
    <row r="65" spans="1:64" ht="15">
      <c r="A65" s="64" t="s">
        <v>245</v>
      </c>
      <c r="B65" s="64" t="s">
        <v>354</v>
      </c>
      <c r="C65" s="65"/>
      <c r="D65" s="66"/>
      <c r="E65" s="67"/>
      <c r="F65" s="68"/>
      <c r="G65" s="65"/>
      <c r="H65" s="69"/>
      <c r="I65" s="70"/>
      <c r="J65" s="70"/>
      <c r="K65" s="34" t="s">
        <v>65</v>
      </c>
      <c r="L65" s="77">
        <v>76</v>
      </c>
      <c r="M65" s="77"/>
      <c r="N65" s="72"/>
      <c r="O65" s="79" t="s">
        <v>378</v>
      </c>
      <c r="P65" s="81">
        <v>43627.74969907408</v>
      </c>
      <c r="Q65" s="79" t="s">
        <v>438</v>
      </c>
      <c r="R65" s="79"/>
      <c r="S65" s="79"/>
      <c r="T65" s="79" t="s">
        <v>745</v>
      </c>
      <c r="U65" s="79"/>
      <c r="V65" s="83" t="s">
        <v>861</v>
      </c>
      <c r="W65" s="81">
        <v>43627.74969907408</v>
      </c>
      <c r="X65" s="83" t="s">
        <v>1020</v>
      </c>
      <c r="Y65" s="79"/>
      <c r="Z65" s="79"/>
      <c r="AA65" s="85" t="s">
        <v>1391</v>
      </c>
      <c r="AB65" s="79"/>
      <c r="AC65" s="79" t="b">
        <v>0</v>
      </c>
      <c r="AD65" s="79">
        <v>0</v>
      </c>
      <c r="AE65" s="85" t="s">
        <v>1711</v>
      </c>
      <c r="AF65" s="79" t="b">
        <v>0</v>
      </c>
      <c r="AG65" s="79" t="s">
        <v>1727</v>
      </c>
      <c r="AH65" s="79"/>
      <c r="AI65" s="85" t="s">
        <v>1711</v>
      </c>
      <c r="AJ65" s="79" t="b">
        <v>0</v>
      </c>
      <c r="AK65" s="79">
        <v>7</v>
      </c>
      <c r="AL65" s="85" t="s">
        <v>1681</v>
      </c>
      <c r="AM65" s="79" t="s">
        <v>1735</v>
      </c>
      <c r="AN65" s="79" t="b">
        <v>0</v>
      </c>
      <c r="AO65" s="85" t="s">
        <v>1681</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1</v>
      </c>
      <c r="BG65" s="49">
        <v>4.3478260869565215</v>
      </c>
      <c r="BH65" s="48">
        <v>0</v>
      </c>
      <c r="BI65" s="49">
        <v>0</v>
      </c>
      <c r="BJ65" s="48">
        <v>22</v>
      </c>
      <c r="BK65" s="49">
        <v>95.65217391304348</v>
      </c>
      <c r="BL65" s="48">
        <v>23</v>
      </c>
    </row>
    <row r="66" spans="1:64" ht="15">
      <c r="A66" s="64" t="s">
        <v>246</v>
      </c>
      <c r="B66" s="64" t="s">
        <v>354</v>
      </c>
      <c r="C66" s="65"/>
      <c r="D66" s="66"/>
      <c r="E66" s="67"/>
      <c r="F66" s="68"/>
      <c r="G66" s="65"/>
      <c r="H66" s="69"/>
      <c r="I66" s="70"/>
      <c r="J66" s="70"/>
      <c r="K66" s="34" t="s">
        <v>65</v>
      </c>
      <c r="L66" s="77">
        <v>77</v>
      </c>
      <c r="M66" s="77"/>
      <c r="N66" s="72"/>
      <c r="O66" s="79" t="s">
        <v>378</v>
      </c>
      <c r="P66" s="81">
        <v>43627.70486111111</v>
      </c>
      <c r="Q66" s="79" t="s">
        <v>438</v>
      </c>
      <c r="R66" s="79"/>
      <c r="S66" s="79"/>
      <c r="T66" s="79" t="s">
        <v>745</v>
      </c>
      <c r="U66" s="79"/>
      <c r="V66" s="83" t="s">
        <v>862</v>
      </c>
      <c r="W66" s="81">
        <v>43627.70486111111</v>
      </c>
      <c r="X66" s="83" t="s">
        <v>1021</v>
      </c>
      <c r="Y66" s="79"/>
      <c r="Z66" s="79"/>
      <c r="AA66" s="85" t="s">
        <v>1392</v>
      </c>
      <c r="AB66" s="79"/>
      <c r="AC66" s="79" t="b">
        <v>0</v>
      </c>
      <c r="AD66" s="79">
        <v>0</v>
      </c>
      <c r="AE66" s="85" t="s">
        <v>1711</v>
      </c>
      <c r="AF66" s="79" t="b">
        <v>0</v>
      </c>
      <c r="AG66" s="79" t="s">
        <v>1727</v>
      </c>
      <c r="AH66" s="79"/>
      <c r="AI66" s="85" t="s">
        <v>1711</v>
      </c>
      <c r="AJ66" s="79" t="b">
        <v>0</v>
      </c>
      <c r="AK66" s="79">
        <v>7</v>
      </c>
      <c r="AL66" s="85" t="s">
        <v>1681</v>
      </c>
      <c r="AM66" s="79" t="s">
        <v>1737</v>
      </c>
      <c r="AN66" s="79" t="b">
        <v>0</v>
      </c>
      <c r="AO66" s="85" t="s">
        <v>1681</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1</v>
      </c>
      <c r="BG66" s="49">
        <v>4.3478260869565215</v>
      </c>
      <c r="BH66" s="48">
        <v>0</v>
      </c>
      <c r="BI66" s="49">
        <v>0</v>
      </c>
      <c r="BJ66" s="48">
        <v>22</v>
      </c>
      <c r="BK66" s="49">
        <v>95.65217391304348</v>
      </c>
      <c r="BL66" s="48">
        <v>23</v>
      </c>
    </row>
    <row r="67" spans="1:64" ht="15">
      <c r="A67" s="64" t="s">
        <v>246</v>
      </c>
      <c r="B67" s="64" t="s">
        <v>354</v>
      </c>
      <c r="C67" s="65"/>
      <c r="D67" s="66"/>
      <c r="E67" s="67"/>
      <c r="F67" s="68"/>
      <c r="G67" s="65"/>
      <c r="H67" s="69"/>
      <c r="I67" s="70"/>
      <c r="J67" s="70"/>
      <c r="K67" s="34" t="s">
        <v>65</v>
      </c>
      <c r="L67" s="77">
        <v>78</v>
      </c>
      <c r="M67" s="77"/>
      <c r="N67" s="72"/>
      <c r="O67" s="79" t="s">
        <v>378</v>
      </c>
      <c r="P67" s="81">
        <v>43627.75488425926</v>
      </c>
      <c r="Q67" s="79" t="s">
        <v>433</v>
      </c>
      <c r="R67" s="79"/>
      <c r="S67" s="79"/>
      <c r="T67" s="79" t="s">
        <v>745</v>
      </c>
      <c r="U67" s="83" t="s">
        <v>787</v>
      </c>
      <c r="V67" s="83" t="s">
        <v>787</v>
      </c>
      <c r="W67" s="81">
        <v>43627.75488425926</v>
      </c>
      <c r="X67" s="83" t="s">
        <v>1022</v>
      </c>
      <c r="Y67" s="79"/>
      <c r="Z67" s="79"/>
      <c r="AA67" s="85" t="s">
        <v>1393</v>
      </c>
      <c r="AB67" s="79"/>
      <c r="AC67" s="79" t="b">
        <v>0</v>
      </c>
      <c r="AD67" s="79">
        <v>0</v>
      </c>
      <c r="AE67" s="85" t="s">
        <v>1711</v>
      </c>
      <c r="AF67" s="79" t="b">
        <v>0</v>
      </c>
      <c r="AG67" s="79" t="s">
        <v>1727</v>
      </c>
      <c r="AH67" s="79"/>
      <c r="AI67" s="85" t="s">
        <v>1711</v>
      </c>
      <c r="AJ67" s="79" t="b">
        <v>0</v>
      </c>
      <c r="AK67" s="79">
        <v>6</v>
      </c>
      <c r="AL67" s="85" t="s">
        <v>1680</v>
      </c>
      <c r="AM67" s="79" t="s">
        <v>1737</v>
      </c>
      <c r="AN67" s="79" t="b">
        <v>0</v>
      </c>
      <c r="AO67" s="85" t="s">
        <v>1680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1</v>
      </c>
      <c r="BE67" s="49">
        <v>6.25</v>
      </c>
      <c r="BF67" s="48">
        <v>0</v>
      </c>
      <c r="BG67" s="49">
        <v>0</v>
      </c>
      <c r="BH67" s="48">
        <v>0</v>
      </c>
      <c r="BI67" s="49">
        <v>0</v>
      </c>
      <c r="BJ67" s="48">
        <v>15</v>
      </c>
      <c r="BK67" s="49">
        <v>93.75</v>
      </c>
      <c r="BL67" s="48">
        <v>16</v>
      </c>
    </row>
    <row r="68" spans="1:64" ht="15">
      <c r="A68" s="64" t="s">
        <v>247</v>
      </c>
      <c r="B68" s="64" t="s">
        <v>366</v>
      </c>
      <c r="C68" s="65"/>
      <c r="D68" s="66"/>
      <c r="E68" s="67"/>
      <c r="F68" s="68"/>
      <c r="G68" s="65"/>
      <c r="H68" s="69"/>
      <c r="I68" s="70"/>
      <c r="J68" s="70"/>
      <c r="K68" s="34" t="s">
        <v>65</v>
      </c>
      <c r="L68" s="77">
        <v>79</v>
      </c>
      <c r="M68" s="77"/>
      <c r="N68" s="72"/>
      <c r="O68" s="79" t="s">
        <v>378</v>
      </c>
      <c r="P68" s="81">
        <v>43627.757048611114</v>
      </c>
      <c r="Q68" s="79" t="s">
        <v>388</v>
      </c>
      <c r="R68" s="79"/>
      <c r="S68" s="79"/>
      <c r="T68" s="79" t="s">
        <v>746</v>
      </c>
      <c r="U68" s="79"/>
      <c r="V68" s="83" t="s">
        <v>863</v>
      </c>
      <c r="W68" s="81">
        <v>43627.757048611114</v>
      </c>
      <c r="X68" s="83" t="s">
        <v>1023</v>
      </c>
      <c r="Y68" s="79"/>
      <c r="Z68" s="79"/>
      <c r="AA68" s="85" t="s">
        <v>1394</v>
      </c>
      <c r="AB68" s="79"/>
      <c r="AC68" s="79" t="b">
        <v>0</v>
      </c>
      <c r="AD68" s="79">
        <v>0</v>
      </c>
      <c r="AE68" s="85" t="s">
        <v>1711</v>
      </c>
      <c r="AF68" s="79" t="b">
        <v>1</v>
      </c>
      <c r="AG68" s="79" t="s">
        <v>1727</v>
      </c>
      <c r="AH68" s="79"/>
      <c r="AI68" s="85" t="s">
        <v>1730</v>
      </c>
      <c r="AJ68" s="79" t="b">
        <v>0</v>
      </c>
      <c r="AK68" s="79">
        <v>7</v>
      </c>
      <c r="AL68" s="85" t="s">
        <v>1671</v>
      </c>
      <c r="AM68" s="79" t="s">
        <v>1739</v>
      </c>
      <c r="AN68" s="79" t="b">
        <v>0</v>
      </c>
      <c r="AO68" s="85" t="s">
        <v>1671</v>
      </c>
      <c r="AP68" s="79" t="s">
        <v>176</v>
      </c>
      <c r="AQ68" s="79">
        <v>0</v>
      </c>
      <c r="AR68" s="79">
        <v>0</v>
      </c>
      <c r="AS68" s="79"/>
      <c r="AT68" s="79"/>
      <c r="AU68" s="79"/>
      <c r="AV68" s="79"/>
      <c r="AW68" s="79"/>
      <c r="AX68" s="79"/>
      <c r="AY68" s="79"/>
      <c r="AZ68" s="79"/>
      <c r="BA68">
        <v>1</v>
      </c>
      <c r="BB68" s="78" t="str">
        <f>REPLACE(INDEX(GroupVertices[Group],MATCH(Edges24[[#This Row],[Vertex 1]],GroupVertices[Vertex],0)),1,1,"")</f>
        <v>5</v>
      </c>
      <c r="BC68" s="78" t="str">
        <f>REPLACE(INDEX(GroupVertices[Group],MATCH(Edges24[[#This Row],[Vertex 2]],GroupVertices[Vertex],0)),1,1,"")</f>
        <v>5</v>
      </c>
      <c r="BD68" s="48"/>
      <c r="BE68" s="49"/>
      <c r="BF68" s="48"/>
      <c r="BG68" s="49"/>
      <c r="BH68" s="48"/>
      <c r="BI68" s="49"/>
      <c r="BJ68" s="48"/>
      <c r="BK68" s="49"/>
      <c r="BL68" s="48"/>
    </row>
    <row r="69" spans="1:64" ht="15">
      <c r="A69" s="64" t="s">
        <v>248</v>
      </c>
      <c r="B69" s="64" t="s">
        <v>370</v>
      </c>
      <c r="C69" s="65"/>
      <c r="D69" s="66"/>
      <c r="E69" s="67"/>
      <c r="F69" s="68"/>
      <c r="G69" s="65"/>
      <c r="H69" s="69"/>
      <c r="I69" s="70"/>
      <c r="J69" s="70"/>
      <c r="K69" s="34" t="s">
        <v>65</v>
      </c>
      <c r="L69" s="77">
        <v>81</v>
      </c>
      <c r="M69" s="77"/>
      <c r="N69" s="72"/>
      <c r="O69" s="79" t="s">
        <v>379</v>
      </c>
      <c r="P69" s="81">
        <v>43627.758888888886</v>
      </c>
      <c r="Q69" s="79" t="s">
        <v>439</v>
      </c>
      <c r="R69" s="79"/>
      <c r="S69" s="79"/>
      <c r="T69" s="79" t="s">
        <v>749</v>
      </c>
      <c r="U69" s="79"/>
      <c r="V69" s="83" t="s">
        <v>864</v>
      </c>
      <c r="W69" s="81">
        <v>43627.758888888886</v>
      </c>
      <c r="X69" s="83" t="s">
        <v>1024</v>
      </c>
      <c r="Y69" s="79"/>
      <c r="Z69" s="79"/>
      <c r="AA69" s="85" t="s">
        <v>1395</v>
      </c>
      <c r="AB69" s="85" t="s">
        <v>1704</v>
      </c>
      <c r="AC69" s="79" t="b">
        <v>0</v>
      </c>
      <c r="AD69" s="79">
        <v>1</v>
      </c>
      <c r="AE69" s="85" t="s">
        <v>1721</v>
      </c>
      <c r="AF69" s="79" t="b">
        <v>0</v>
      </c>
      <c r="AG69" s="79" t="s">
        <v>1727</v>
      </c>
      <c r="AH69" s="79"/>
      <c r="AI69" s="85" t="s">
        <v>1711</v>
      </c>
      <c r="AJ69" s="79" t="b">
        <v>0</v>
      </c>
      <c r="AK69" s="79">
        <v>0</v>
      </c>
      <c r="AL69" s="85" t="s">
        <v>1711</v>
      </c>
      <c r="AM69" s="79" t="s">
        <v>1738</v>
      </c>
      <c r="AN69" s="79" t="b">
        <v>0</v>
      </c>
      <c r="AO69" s="85" t="s">
        <v>1704</v>
      </c>
      <c r="AP69" s="79" t="s">
        <v>176</v>
      </c>
      <c r="AQ69" s="79">
        <v>0</v>
      </c>
      <c r="AR69" s="79">
        <v>0</v>
      </c>
      <c r="AS69" s="79"/>
      <c r="AT69" s="79"/>
      <c r="AU69" s="79"/>
      <c r="AV69" s="79"/>
      <c r="AW69" s="79"/>
      <c r="AX69" s="79"/>
      <c r="AY69" s="79"/>
      <c r="AZ69" s="79"/>
      <c r="BA69">
        <v>1</v>
      </c>
      <c r="BB69" s="78" t="str">
        <f>REPLACE(INDEX(GroupVertices[Group],MATCH(Edges24[[#This Row],[Vertex 1]],GroupVertices[Vertex],0)),1,1,"")</f>
        <v>12</v>
      </c>
      <c r="BC69" s="78" t="str">
        <f>REPLACE(INDEX(GroupVertices[Group],MATCH(Edges24[[#This Row],[Vertex 2]],GroupVertices[Vertex],0)),1,1,"")</f>
        <v>12</v>
      </c>
      <c r="BD69" s="48">
        <v>1</v>
      </c>
      <c r="BE69" s="49">
        <v>9.090909090909092</v>
      </c>
      <c r="BF69" s="48">
        <v>0</v>
      </c>
      <c r="BG69" s="49">
        <v>0</v>
      </c>
      <c r="BH69" s="48">
        <v>0</v>
      </c>
      <c r="BI69" s="49">
        <v>0</v>
      </c>
      <c r="BJ69" s="48">
        <v>10</v>
      </c>
      <c r="BK69" s="49">
        <v>90.9090909090909</v>
      </c>
      <c r="BL69" s="48">
        <v>11</v>
      </c>
    </row>
    <row r="70" spans="1:64" ht="15">
      <c r="A70" s="64" t="s">
        <v>249</v>
      </c>
      <c r="B70" s="64" t="s">
        <v>257</v>
      </c>
      <c r="C70" s="65"/>
      <c r="D70" s="66"/>
      <c r="E70" s="67"/>
      <c r="F70" s="68"/>
      <c r="G70" s="65"/>
      <c r="H70" s="69"/>
      <c r="I70" s="70"/>
      <c r="J70" s="70"/>
      <c r="K70" s="34" t="s">
        <v>65</v>
      </c>
      <c r="L70" s="77">
        <v>82</v>
      </c>
      <c r="M70" s="77"/>
      <c r="N70" s="72"/>
      <c r="O70" s="79" t="s">
        <v>378</v>
      </c>
      <c r="P70" s="81">
        <v>43627.783321759256</v>
      </c>
      <c r="Q70" s="79" t="s">
        <v>440</v>
      </c>
      <c r="R70" s="79"/>
      <c r="S70" s="79"/>
      <c r="T70" s="79"/>
      <c r="U70" s="79"/>
      <c r="V70" s="83" t="s">
        <v>865</v>
      </c>
      <c r="W70" s="81">
        <v>43627.783321759256</v>
      </c>
      <c r="X70" s="83" t="s">
        <v>1025</v>
      </c>
      <c r="Y70" s="79"/>
      <c r="Z70" s="79"/>
      <c r="AA70" s="85" t="s">
        <v>1396</v>
      </c>
      <c r="AB70" s="79"/>
      <c r="AC70" s="79" t="b">
        <v>0</v>
      </c>
      <c r="AD70" s="79">
        <v>0</v>
      </c>
      <c r="AE70" s="85" t="s">
        <v>1711</v>
      </c>
      <c r="AF70" s="79" t="b">
        <v>1</v>
      </c>
      <c r="AG70" s="79" t="s">
        <v>1727</v>
      </c>
      <c r="AH70" s="79"/>
      <c r="AI70" s="85" t="s">
        <v>1676</v>
      </c>
      <c r="AJ70" s="79" t="b">
        <v>0</v>
      </c>
      <c r="AK70" s="79">
        <v>2</v>
      </c>
      <c r="AL70" s="85" t="s">
        <v>1406</v>
      </c>
      <c r="AM70" s="79" t="s">
        <v>1735</v>
      </c>
      <c r="AN70" s="79" t="b">
        <v>0</v>
      </c>
      <c r="AO70" s="85" t="s">
        <v>1406</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24</v>
      </c>
      <c r="BK70" s="49">
        <v>100</v>
      </c>
      <c r="BL70" s="48">
        <v>24</v>
      </c>
    </row>
    <row r="71" spans="1:64" ht="15">
      <c r="A71" s="64" t="s">
        <v>250</v>
      </c>
      <c r="B71" s="64" t="s">
        <v>366</v>
      </c>
      <c r="C71" s="65"/>
      <c r="D71" s="66"/>
      <c r="E71" s="67"/>
      <c r="F71" s="68"/>
      <c r="G71" s="65"/>
      <c r="H71" s="69"/>
      <c r="I71" s="70"/>
      <c r="J71" s="70"/>
      <c r="K71" s="34" t="s">
        <v>65</v>
      </c>
      <c r="L71" s="77">
        <v>83</v>
      </c>
      <c r="M71" s="77"/>
      <c r="N71" s="72"/>
      <c r="O71" s="79" t="s">
        <v>378</v>
      </c>
      <c r="P71" s="81">
        <v>43627.79513888889</v>
      </c>
      <c r="Q71" s="79" t="s">
        <v>388</v>
      </c>
      <c r="R71" s="79"/>
      <c r="S71" s="79"/>
      <c r="T71" s="79" t="s">
        <v>746</v>
      </c>
      <c r="U71" s="79"/>
      <c r="V71" s="83" t="s">
        <v>866</v>
      </c>
      <c r="W71" s="81">
        <v>43627.79513888889</v>
      </c>
      <c r="X71" s="83" t="s">
        <v>1026</v>
      </c>
      <c r="Y71" s="79"/>
      <c r="Z71" s="79"/>
      <c r="AA71" s="85" t="s">
        <v>1397</v>
      </c>
      <c r="AB71" s="79"/>
      <c r="AC71" s="79" t="b">
        <v>0</v>
      </c>
      <c r="AD71" s="79">
        <v>0</v>
      </c>
      <c r="AE71" s="85" t="s">
        <v>1711</v>
      </c>
      <c r="AF71" s="79" t="b">
        <v>1</v>
      </c>
      <c r="AG71" s="79" t="s">
        <v>1727</v>
      </c>
      <c r="AH71" s="79"/>
      <c r="AI71" s="85" t="s">
        <v>1730</v>
      </c>
      <c r="AJ71" s="79" t="b">
        <v>0</v>
      </c>
      <c r="AK71" s="79">
        <v>7</v>
      </c>
      <c r="AL71" s="85" t="s">
        <v>1671</v>
      </c>
      <c r="AM71" s="79" t="s">
        <v>1738</v>
      </c>
      <c r="AN71" s="79" t="b">
        <v>0</v>
      </c>
      <c r="AO71" s="85" t="s">
        <v>1671</v>
      </c>
      <c r="AP71" s="79" t="s">
        <v>176</v>
      </c>
      <c r="AQ71" s="79">
        <v>0</v>
      </c>
      <c r="AR71" s="79">
        <v>0</v>
      </c>
      <c r="AS71" s="79"/>
      <c r="AT71" s="79"/>
      <c r="AU71" s="79"/>
      <c r="AV71" s="79"/>
      <c r="AW71" s="79"/>
      <c r="AX71" s="79"/>
      <c r="AY71" s="79"/>
      <c r="AZ71" s="79"/>
      <c r="BA71">
        <v>1</v>
      </c>
      <c r="BB71" s="78" t="str">
        <f>REPLACE(INDEX(GroupVertices[Group],MATCH(Edges24[[#This Row],[Vertex 1]],GroupVertices[Vertex],0)),1,1,"")</f>
        <v>5</v>
      </c>
      <c r="BC71" s="78" t="str">
        <f>REPLACE(INDEX(GroupVertices[Group],MATCH(Edges24[[#This Row],[Vertex 2]],GroupVertices[Vertex],0)),1,1,"")</f>
        <v>5</v>
      </c>
      <c r="BD71" s="48"/>
      <c r="BE71" s="49"/>
      <c r="BF71" s="48"/>
      <c r="BG71" s="49"/>
      <c r="BH71" s="48"/>
      <c r="BI71" s="49"/>
      <c r="BJ71" s="48"/>
      <c r="BK71" s="49"/>
      <c r="BL71" s="48"/>
    </row>
    <row r="72" spans="1:64" ht="15">
      <c r="A72" s="64" t="s">
        <v>251</v>
      </c>
      <c r="B72" s="64" t="s">
        <v>354</v>
      </c>
      <c r="C72" s="65"/>
      <c r="D72" s="66"/>
      <c r="E72" s="67"/>
      <c r="F72" s="68"/>
      <c r="G72" s="65"/>
      <c r="H72" s="69"/>
      <c r="I72" s="70"/>
      <c r="J72" s="70"/>
      <c r="K72" s="34" t="s">
        <v>65</v>
      </c>
      <c r="L72" s="77">
        <v>85</v>
      </c>
      <c r="M72" s="77"/>
      <c r="N72" s="72"/>
      <c r="O72" s="79" t="s">
        <v>378</v>
      </c>
      <c r="P72" s="81">
        <v>43627.80782407407</v>
      </c>
      <c r="Q72" s="79" t="s">
        <v>433</v>
      </c>
      <c r="R72" s="79"/>
      <c r="S72" s="79"/>
      <c r="T72" s="79" t="s">
        <v>745</v>
      </c>
      <c r="U72" s="83" t="s">
        <v>787</v>
      </c>
      <c r="V72" s="83" t="s">
        <v>787</v>
      </c>
      <c r="W72" s="81">
        <v>43627.80782407407</v>
      </c>
      <c r="X72" s="83" t="s">
        <v>1027</v>
      </c>
      <c r="Y72" s="79"/>
      <c r="Z72" s="79"/>
      <c r="AA72" s="85" t="s">
        <v>1398</v>
      </c>
      <c r="AB72" s="79"/>
      <c r="AC72" s="79" t="b">
        <v>0</v>
      </c>
      <c r="AD72" s="79">
        <v>0</v>
      </c>
      <c r="AE72" s="85" t="s">
        <v>1711</v>
      </c>
      <c r="AF72" s="79" t="b">
        <v>0</v>
      </c>
      <c r="AG72" s="79" t="s">
        <v>1727</v>
      </c>
      <c r="AH72" s="79"/>
      <c r="AI72" s="85" t="s">
        <v>1711</v>
      </c>
      <c r="AJ72" s="79" t="b">
        <v>0</v>
      </c>
      <c r="AK72" s="79">
        <v>6</v>
      </c>
      <c r="AL72" s="85" t="s">
        <v>1680</v>
      </c>
      <c r="AM72" s="79" t="s">
        <v>1735</v>
      </c>
      <c r="AN72" s="79" t="b">
        <v>0</v>
      </c>
      <c r="AO72" s="85" t="s">
        <v>1680</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6.25</v>
      </c>
      <c r="BF72" s="48">
        <v>0</v>
      </c>
      <c r="BG72" s="49">
        <v>0</v>
      </c>
      <c r="BH72" s="48">
        <v>0</v>
      </c>
      <c r="BI72" s="49">
        <v>0</v>
      </c>
      <c r="BJ72" s="48">
        <v>15</v>
      </c>
      <c r="BK72" s="49">
        <v>93.75</v>
      </c>
      <c r="BL72" s="48">
        <v>16</v>
      </c>
    </row>
    <row r="73" spans="1:64" ht="15">
      <c r="A73" s="64" t="s">
        <v>252</v>
      </c>
      <c r="B73" s="64" t="s">
        <v>354</v>
      </c>
      <c r="C73" s="65"/>
      <c r="D73" s="66"/>
      <c r="E73" s="67"/>
      <c r="F73" s="68"/>
      <c r="G73" s="65"/>
      <c r="H73" s="69"/>
      <c r="I73" s="70"/>
      <c r="J73" s="70"/>
      <c r="K73" s="34" t="s">
        <v>65</v>
      </c>
      <c r="L73" s="77">
        <v>86</v>
      </c>
      <c r="M73" s="77"/>
      <c r="N73" s="72"/>
      <c r="O73" s="79" t="s">
        <v>378</v>
      </c>
      <c r="P73" s="81">
        <v>43628.06233796296</v>
      </c>
      <c r="Q73" s="79" t="s">
        <v>391</v>
      </c>
      <c r="R73" s="79"/>
      <c r="S73" s="79"/>
      <c r="T73" s="79" t="s">
        <v>745</v>
      </c>
      <c r="U73" s="83" t="s">
        <v>783</v>
      </c>
      <c r="V73" s="83" t="s">
        <v>783</v>
      </c>
      <c r="W73" s="81">
        <v>43628.06233796296</v>
      </c>
      <c r="X73" s="83" t="s">
        <v>1028</v>
      </c>
      <c r="Y73" s="79"/>
      <c r="Z73" s="79"/>
      <c r="AA73" s="85" t="s">
        <v>1399</v>
      </c>
      <c r="AB73" s="79"/>
      <c r="AC73" s="79" t="b">
        <v>0</v>
      </c>
      <c r="AD73" s="79">
        <v>0</v>
      </c>
      <c r="AE73" s="85" t="s">
        <v>1711</v>
      </c>
      <c r="AF73" s="79" t="b">
        <v>0</v>
      </c>
      <c r="AG73" s="79" t="s">
        <v>1727</v>
      </c>
      <c r="AH73" s="79"/>
      <c r="AI73" s="85" t="s">
        <v>1711</v>
      </c>
      <c r="AJ73" s="79" t="b">
        <v>0</v>
      </c>
      <c r="AK73" s="79">
        <v>5</v>
      </c>
      <c r="AL73" s="85" t="s">
        <v>1678</v>
      </c>
      <c r="AM73" s="79" t="s">
        <v>1737</v>
      </c>
      <c r="AN73" s="79" t="b">
        <v>0</v>
      </c>
      <c r="AO73" s="85" t="s">
        <v>1678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17</v>
      </c>
      <c r="BK73" s="49">
        <v>100</v>
      </c>
      <c r="BL73" s="48">
        <v>17</v>
      </c>
    </row>
    <row r="74" spans="1:64" ht="15">
      <c r="A74" s="64" t="s">
        <v>253</v>
      </c>
      <c r="B74" s="64" t="s">
        <v>354</v>
      </c>
      <c r="C74" s="65"/>
      <c r="D74" s="66"/>
      <c r="E74" s="67"/>
      <c r="F74" s="68"/>
      <c r="G74" s="65"/>
      <c r="H74" s="69"/>
      <c r="I74" s="70"/>
      <c r="J74" s="70"/>
      <c r="K74" s="34" t="s">
        <v>65</v>
      </c>
      <c r="L74" s="77">
        <v>87</v>
      </c>
      <c r="M74" s="77"/>
      <c r="N74" s="72"/>
      <c r="O74" s="79" t="s">
        <v>378</v>
      </c>
      <c r="P74" s="81">
        <v>43628.09517361111</v>
      </c>
      <c r="Q74" s="79" t="s">
        <v>441</v>
      </c>
      <c r="R74" s="79"/>
      <c r="S74" s="79"/>
      <c r="T74" s="79" t="s">
        <v>745</v>
      </c>
      <c r="U74" s="79"/>
      <c r="V74" s="83" t="s">
        <v>867</v>
      </c>
      <c r="W74" s="81">
        <v>43628.09517361111</v>
      </c>
      <c r="X74" s="83" t="s">
        <v>1029</v>
      </c>
      <c r="Y74" s="79"/>
      <c r="Z74" s="79"/>
      <c r="AA74" s="85" t="s">
        <v>1400</v>
      </c>
      <c r="AB74" s="79"/>
      <c r="AC74" s="79" t="b">
        <v>0</v>
      </c>
      <c r="AD74" s="79">
        <v>0</v>
      </c>
      <c r="AE74" s="85" t="s">
        <v>1711</v>
      </c>
      <c r="AF74" s="79" t="b">
        <v>0</v>
      </c>
      <c r="AG74" s="79" t="s">
        <v>1727</v>
      </c>
      <c r="AH74" s="79"/>
      <c r="AI74" s="85" t="s">
        <v>1711</v>
      </c>
      <c r="AJ74" s="79" t="b">
        <v>0</v>
      </c>
      <c r="AK74" s="79">
        <v>2</v>
      </c>
      <c r="AL74" s="85" t="s">
        <v>1685</v>
      </c>
      <c r="AM74" s="79" t="s">
        <v>1736</v>
      </c>
      <c r="AN74" s="79" t="b">
        <v>0</v>
      </c>
      <c r="AO74" s="85" t="s">
        <v>1685</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19</v>
      </c>
      <c r="BK74" s="49">
        <v>100</v>
      </c>
      <c r="BL74" s="48">
        <v>19</v>
      </c>
    </row>
    <row r="75" spans="1:64" ht="15">
      <c r="A75" s="64" t="s">
        <v>254</v>
      </c>
      <c r="B75" s="64" t="s">
        <v>354</v>
      </c>
      <c r="C75" s="65"/>
      <c r="D75" s="66"/>
      <c r="E75" s="67"/>
      <c r="F75" s="68"/>
      <c r="G75" s="65"/>
      <c r="H75" s="69"/>
      <c r="I75" s="70"/>
      <c r="J75" s="70"/>
      <c r="K75" s="34" t="s">
        <v>65</v>
      </c>
      <c r="L75" s="77">
        <v>88</v>
      </c>
      <c r="M75" s="77"/>
      <c r="N75" s="72"/>
      <c r="O75" s="79" t="s">
        <v>378</v>
      </c>
      <c r="P75" s="81">
        <v>43628.136770833335</v>
      </c>
      <c r="Q75" s="79" t="s">
        <v>396</v>
      </c>
      <c r="R75" s="79"/>
      <c r="S75" s="79"/>
      <c r="T75" s="79"/>
      <c r="U75" s="79"/>
      <c r="V75" s="83" t="s">
        <v>868</v>
      </c>
      <c r="W75" s="81">
        <v>43628.136770833335</v>
      </c>
      <c r="X75" s="83" t="s">
        <v>1030</v>
      </c>
      <c r="Y75" s="79"/>
      <c r="Z75" s="79"/>
      <c r="AA75" s="85" t="s">
        <v>1401</v>
      </c>
      <c r="AB75" s="79"/>
      <c r="AC75" s="79" t="b">
        <v>0</v>
      </c>
      <c r="AD75" s="79">
        <v>0</v>
      </c>
      <c r="AE75" s="85" t="s">
        <v>1711</v>
      </c>
      <c r="AF75" s="79" t="b">
        <v>0</v>
      </c>
      <c r="AG75" s="79" t="s">
        <v>1727</v>
      </c>
      <c r="AH75" s="79"/>
      <c r="AI75" s="85" t="s">
        <v>1711</v>
      </c>
      <c r="AJ75" s="79" t="b">
        <v>0</v>
      </c>
      <c r="AK75" s="79">
        <v>2</v>
      </c>
      <c r="AL75" s="85" t="s">
        <v>1682</v>
      </c>
      <c r="AM75" s="79" t="s">
        <v>1740</v>
      </c>
      <c r="AN75" s="79" t="b">
        <v>0</v>
      </c>
      <c r="AO75" s="85" t="s">
        <v>1682</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2</v>
      </c>
      <c r="BE75" s="49">
        <v>8.333333333333334</v>
      </c>
      <c r="BF75" s="48">
        <v>0</v>
      </c>
      <c r="BG75" s="49">
        <v>0</v>
      </c>
      <c r="BH75" s="48">
        <v>0</v>
      </c>
      <c r="BI75" s="49">
        <v>0</v>
      </c>
      <c r="BJ75" s="48">
        <v>22</v>
      </c>
      <c r="BK75" s="49">
        <v>91.66666666666667</v>
      </c>
      <c r="BL75" s="48">
        <v>24</v>
      </c>
    </row>
    <row r="76" spans="1:64" ht="15">
      <c r="A76" s="64" t="s">
        <v>255</v>
      </c>
      <c r="B76" s="64" t="s">
        <v>354</v>
      </c>
      <c r="C76" s="65"/>
      <c r="D76" s="66"/>
      <c r="E76" s="67"/>
      <c r="F76" s="68"/>
      <c r="G76" s="65"/>
      <c r="H76" s="69"/>
      <c r="I76" s="70"/>
      <c r="J76" s="70"/>
      <c r="K76" s="34" t="s">
        <v>65</v>
      </c>
      <c r="L76" s="77">
        <v>89</v>
      </c>
      <c r="M76" s="77"/>
      <c r="N76" s="72"/>
      <c r="O76" s="79" t="s">
        <v>378</v>
      </c>
      <c r="P76" s="81">
        <v>43628.291493055556</v>
      </c>
      <c r="Q76" s="79" t="s">
        <v>438</v>
      </c>
      <c r="R76" s="79"/>
      <c r="S76" s="79"/>
      <c r="T76" s="79" t="s">
        <v>745</v>
      </c>
      <c r="U76" s="79"/>
      <c r="V76" s="83" t="s">
        <v>869</v>
      </c>
      <c r="W76" s="81">
        <v>43628.291493055556</v>
      </c>
      <c r="X76" s="83" t="s">
        <v>1031</v>
      </c>
      <c r="Y76" s="79"/>
      <c r="Z76" s="79"/>
      <c r="AA76" s="85" t="s">
        <v>1402</v>
      </c>
      <c r="AB76" s="79"/>
      <c r="AC76" s="79" t="b">
        <v>0</v>
      </c>
      <c r="AD76" s="79">
        <v>0</v>
      </c>
      <c r="AE76" s="85" t="s">
        <v>1711</v>
      </c>
      <c r="AF76" s="79" t="b">
        <v>0</v>
      </c>
      <c r="AG76" s="79" t="s">
        <v>1727</v>
      </c>
      <c r="AH76" s="79"/>
      <c r="AI76" s="85" t="s">
        <v>1711</v>
      </c>
      <c r="AJ76" s="79" t="b">
        <v>0</v>
      </c>
      <c r="AK76" s="79">
        <v>9</v>
      </c>
      <c r="AL76" s="85" t="s">
        <v>1681</v>
      </c>
      <c r="AM76" s="79" t="s">
        <v>1737</v>
      </c>
      <c r="AN76" s="79" t="b">
        <v>0</v>
      </c>
      <c r="AO76" s="85" t="s">
        <v>1681</v>
      </c>
      <c r="AP76" s="79" t="s">
        <v>176</v>
      </c>
      <c r="AQ76" s="79">
        <v>0</v>
      </c>
      <c r="AR76" s="79">
        <v>0</v>
      </c>
      <c r="AS76" s="79"/>
      <c r="AT76" s="79"/>
      <c r="AU76" s="79"/>
      <c r="AV76" s="79"/>
      <c r="AW76" s="79"/>
      <c r="AX76" s="79"/>
      <c r="AY76" s="79"/>
      <c r="AZ76" s="79"/>
      <c r="BA76">
        <v>3</v>
      </c>
      <c r="BB76" s="78" t="str">
        <f>REPLACE(INDEX(GroupVertices[Group],MATCH(Edges24[[#This Row],[Vertex 1]],GroupVertices[Vertex],0)),1,1,"")</f>
        <v>4</v>
      </c>
      <c r="BC76" s="78" t="str">
        <f>REPLACE(INDEX(GroupVertices[Group],MATCH(Edges24[[#This Row],[Vertex 2]],GroupVertices[Vertex],0)),1,1,"")</f>
        <v>1</v>
      </c>
      <c r="BD76" s="48">
        <v>0</v>
      </c>
      <c r="BE76" s="49">
        <v>0</v>
      </c>
      <c r="BF76" s="48">
        <v>1</v>
      </c>
      <c r="BG76" s="49">
        <v>4.3478260869565215</v>
      </c>
      <c r="BH76" s="48">
        <v>0</v>
      </c>
      <c r="BI76" s="49">
        <v>0</v>
      </c>
      <c r="BJ76" s="48">
        <v>22</v>
      </c>
      <c r="BK76" s="49">
        <v>95.65217391304348</v>
      </c>
      <c r="BL76" s="48">
        <v>23</v>
      </c>
    </row>
    <row r="77" spans="1:64" ht="15">
      <c r="A77" s="64" t="s">
        <v>255</v>
      </c>
      <c r="B77" s="64" t="s">
        <v>354</v>
      </c>
      <c r="C77" s="65"/>
      <c r="D77" s="66"/>
      <c r="E77" s="67"/>
      <c r="F77" s="68"/>
      <c r="G77" s="65"/>
      <c r="H77" s="69"/>
      <c r="I77" s="70"/>
      <c r="J77" s="70"/>
      <c r="K77" s="34" t="s">
        <v>65</v>
      </c>
      <c r="L77" s="77">
        <v>90</v>
      </c>
      <c r="M77" s="77"/>
      <c r="N77" s="72"/>
      <c r="O77" s="79" t="s">
        <v>378</v>
      </c>
      <c r="P77" s="81">
        <v>43628.29232638889</v>
      </c>
      <c r="Q77" s="79" t="s">
        <v>442</v>
      </c>
      <c r="R77" s="79"/>
      <c r="S77" s="79"/>
      <c r="T77" s="79"/>
      <c r="U77" s="79"/>
      <c r="V77" s="83" t="s">
        <v>869</v>
      </c>
      <c r="W77" s="81">
        <v>43628.29232638889</v>
      </c>
      <c r="X77" s="83" t="s">
        <v>1032</v>
      </c>
      <c r="Y77" s="79"/>
      <c r="Z77" s="79"/>
      <c r="AA77" s="85" t="s">
        <v>1403</v>
      </c>
      <c r="AB77" s="79"/>
      <c r="AC77" s="79" t="b">
        <v>0</v>
      </c>
      <c r="AD77" s="79">
        <v>0</v>
      </c>
      <c r="AE77" s="85" t="s">
        <v>1711</v>
      </c>
      <c r="AF77" s="79" t="b">
        <v>0</v>
      </c>
      <c r="AG77" s="79" t="s">
        <v>1727</v>
      </c>
      <c r="AH77" s="79"/>
      <c r="AI77" s="85" t="s">
        <v>1711</v>
      </c>
      <c r="AJ77" s="79" t="b">
        <v>0</v>
      </c>
      <c r="AK77" s="79">
        <v>1</v>
      </c>
      <c r="AL77" s="85" t="s">
        <v>1595</v>
      </c>
      <c r="AM77" s="79" t="s">
        <v>1737</v>
      </c>
      <c r="AN77" s="79" t="b">
        <v>0</v>
      </c>
      <c r="AO77" s="85" t="s">
        <v>1595</v>
      </c>
      <c r="AP77" s="79" t="s">
        <v>176</v>
      </c>
      <c r="AQ77" s="79">
        <v>0</v>
      </c>
      <c r="AR77" s="79">
        <v>0</v>
      </c>
      <c r="AS77" s="79"/>
      <c r="AT77" s="79"/>
      <c r="AU77" s="79"/>
      <c r="AV77" s="79"/>
      <c r="AW77" s="79"/>
      <c r="AX77" s="79"/>
      <c r="AY77" s="79"/>
      <c r="AZ77" s="79"/>
      <c r="BA77">
        <v>3</v>
      </c>
      <c r="BB77" s="78" t="str">
        <f>REPLACE(INDEX(GroupVertices[Group],MATCH(Edges24[[#This Row],[Vertex 1]],GroupVertices[Vertex],0)),1,1,"")</f>
        <v>4</v>
      </c>
      <c r="BC77" s="78" t="str">
        <f>REPLACE(INDEX(GroupVertices[Group],MATCH(Edges24[[#This Row],[Vertex 2]],GroupVertices[Vertex],0)),1,1,"")</f>
        <v>1</v>
      </c>
      <c r="BD77" s="48"/>
      <c r="BE77" s="49"/>
      <c r="BF77" s="48"/>
      <c r="BG77" s="49"/>
      <c r="BH77" s="48"/>
      <c r="BI77" s="49"/>
      <c r="BJ77" s="48"/>
      <c r="BK77" s="49"/>
      <c r="BL77" s="48"/>
    </row>
    <row r="78" spans="1:64" ht="15">
      <c r="A78" s="64" t="s">
        <v>255</v>
      </c>
      <c r="B78" s="64" t="s">
        <v>354</v>
      </c>
      <c r="C78" s="65"/>
      <c r="D78" s="66"/>
      <c r="E78" s="67"/>
      <c r="F78" s="68"/>
      <c r="G78" s="65"/>
      <c r="H78" s="69"/>
      <c r="I78" s="70"/>
      <c r="J78" s="70"/>
      <c r="K78" s="34" t="s">
        <v>65</v>
      </c>
      <c r="L78" s="77">
        <v>92</v>
      </c>
      <c r="M78" s="77"/>
      <c r="N78" s="72"/>
      <c r="O78" s="79" t="s">
        <v>378</v>
      </c>
      <c r="P78" s="81">
        <v>43628.29243055556</v>
      </c>
      <c r="Q78" s="79" t="s">
        <v>443</v>
      </c>
      <c r="R78" s="79"/>
      <c r="S78" s="79"/>
      <c r="T78" s="79" t="s">
        <v>745</v>
      </c>
      <c r="U78" s="79"/>
      <c r="V78" s="83" t="s">
        <v>869</v>
      </c>
      <c r="W78" s="81">
        <v>43628.29243055556</v>
      </c>
      <c r="X78" s="83" t="s">
        <v>1033</v>
      </c>
      <c r="Y78" s="79"/>
      <c r="Z78" s="79"/>
      <c r="AA78" s="85" t="s">
        <v>1404</v>
      </c>
      <c r="AB78" s="79"/>
      <c r="AC78" s="79" t="b">
        <v>0</v>
      </c>
      <c r="AD78" s="79">
        <v>0</v>
      </c>
      <c r="AE78" s="85" t="s">
        <v>1711</v>
      </c>
      <c r="AF78" s="79" t="b">
        <v>0</v>
      </c>
      <c r="AG78" s="79" t="s">
        <v>1727</v>
      </c>
      <c r="AH78" s="79"/>
      <c r="AI78" s="85" t="s">
        <v>1711</v>
      </c>
      <c r="AJ78" s="79" t="b">
        <v>0</v>
      </c>
      <c r="AK78" s="79">
        <v>1</v>
      </c>
      <c r="AL78" s="85" t="s">
        <v>1536</v>
      </c>
      <c r="AM78" s="79" t="s">
        <v>1737</v>
      </c>
      <c r="AN78" s="79" t="b">
        <v>0</v>
      </c>
      <c r="AO78" s="85" t="s">
        <v>1536</v>
      </c>
      <c r="AP78" s="79" t="s">
        <v>176</v>
      </c>
      <c r="AQ78" s="79">
        <v>0</v>
      </c>
      <c r="AR78" s="79">
        <v>0</v>
      </c>
      <c r="AS78" s="79"/>
      <c r="AT78" s="79"/>
      <c r="AU78" s="79"/>
      <c r="AV78" s="79"/>
      <c r="AW78" s="79"/>
      <c r="AX78" s="79"/>
      <c r="AY78" s="79"/>
      <c r="AZ78" s="79"/>
      <c r="BA78">
        <v>3</v>
      </c>
      <c r="BB78" s="78" t="str">
        <f>REPLACE(INDEX(GroupVertices[Group],MATCH(Edges24[[#This Row],[Vertex 1]],GroupVertices[Vertex],0)),1,1,"")</f>
        <v>4</v>
      </c>
      <c r="BC78" s="78" t="str">
        <f>REPLACE(INDEX(GroupVertices[Group],MATCH(Edges24[[#This Row],[Vertex 2]],GroupVertices[Vertex],0)),1,1,"")</f>
        <v>1</v>
      </c>
      <c r="BD78" s="48"/>
      <c r="BE78" s="49"/>
      <c r="BF78" s="48"/>
      <c r="BG78" s="49"/>
      <c r="BH78" s="48"/>
      <c r="BI78" s="49"/>
      <c r="BJ78" s="48"/>
      <c r="BK78" s="49"/>
      <c r="BL78" s="48"/>
    </row>
    <row r="79" spans="1:64" ht="15">
      <c r="A79" s="64" t="s">
        <v>256</v>
      </c>
      <c r="B79" s="64" t="s">
        <v>354</v>
      </c>
      <c r="C79" s="65"/>
      <c r="D79" s="66"/>
      <c r="E79" s="67"/>
      <c r="F79" s="68"/>
      <c r="G79" s="65"/>
      <c r="H79" s="69"/>
      <c r="I79" s="70"/>
      <c r="J79" s="70"/>
      <c r="K79" s="34" t="s">
        <v>65</v>
      </c>
      <c r="L79" s="77">
        <v>94</v>
      </c>
      <c r="M79" s="77"/>
      <c r="N79" s="72"/>
      <c r="O79" s="79" t="s">
        <v>378</v>
      </c>
      <c r="P79" s="81">
        <v>43628.52546296296</v>
      </c>
      <c r="Q79" s="79" t="s">
        <v>385</v>
      </c>
      <c r="R79" s="79"/>
      <c r="S79" s="79"/>
      <c r="T79" s="79"/>
      <c r="U79" s="79"/>
      <c r="V79" s="83" t="s">
        <v>870</v>
      </c>
      <c r="W79" s="81">
        <v>43628.52546296296</v>
      </c>
      <c r="X79" s="83" t="s">
        <v>1034</v>
      </c>
      <c r="Y79" s="79"/>
      <c r="Z79" s="79"/>
      <c r="AA79" s="85" t="s">
        <v>1405</v>
      </c>
      <c r="AB79" s="79"/>
      <c r="AC79" s="79" t="b">
        <v>0</v>
      </c>
      <c r="AD79" s="79">
        <v>0</v>
      </c>
      <c r="AE79" s="85" t="s">
        <v>1711</v>
      </c>
      <c r="AF79" s="79" t="b">
        <v>0</v>
      </c>
      <c r="AG79" s="79" t="s">
        <v>1727</v>
      </c>
      <c r="AH79" s="79"/>
      <c r="AI79" s="85" t="s">
        <v>1711</v>
      </c>
      <c r="AJ79" s="79" t="b">
        <v>0</v>
      </c>
      <c r="AK79" s="79">
        <v>8</v>
      </c>
      <c r="AL79" s="85" t="s">
        <v>1676</v>
      </c>
      <c r="AM79" s="79" t="s">
        <v>1736</v>
      </c>
      <c r="AN79" s="79" t="b">
        <v>0</v>
      </c>
      <c r="AO79" s="85" t="s">
        <v>1676</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20</v>
      </c>
      <c r="BK79" s="49">
        <v>100</v>
      </c>
      <c r="BL79" s="48">
        <v>20</v>
      </c>
    </row>
    <row r="80" spans="1:64" ht="15">
      <c r="A80" s="64" t="s">
        <v>257</v>
      </c>
      <c r="B80" s="64" t="s">
        <v>257</v>
      </c>
      <c r="C80" s="65"/>
      <c r="D80" s="66"/>
      <c r="E80" s="67"/>
      <c r="F80" s="68"/>
      <c r="G80" s="65"/>
      <c r="H80" s="69"/>
      <c r="I80" s="70"/>
      <c r="J80" s="70"/>
      <c r="K80" s="34" t="s">
        <v>65</v>
      </c>
      <c r="L80" s="77">
        <v>95</v>
      </c>
      <c r="M80" s="77"/>
      <c r="N80" s="72"/>
      <c r="O80" s="79" t="s">
        <v>176</v>
      </c>
      <c r="P80" s="81">
        <v>43627.67518518519</v>
      </c>
      <c r="Q80" s="79" t="s">
        <v>444</v>
      </c>
      <c r="R80" s="83" t="s">
        <v>679</v>
      </c>
      <c r="S80" s="79" t="s">
        <v>733</v>
      </c>
      <c r="T80" s="79" t="s">
        <v>745</v>
      </c>
      <c r="U80" s="79"/>
      <c r="V80" s="83" t="s">
        <v>871</v>
      </c>
      <c r="W80" s="81">
        <v>43627.67518518519</v>
      </c>
      <c r="X80" s="83" t="s">
        <v>1035</v>
      </c>
      <c r="Y80" s="79"/>
      <c r="Z80" s="79"/>
      <c r="AA80" s="85" t="s">
        <v>1406</v>
      </c>
      <c r="AB80" s="79"/>
      <c r="AC80" s="79" t="b">
        <v>0</v>
      </c>
      <c r="AD80" s="79">
        <v>6</v>
      </c>
      <c r="AE80" s="85" t="s">
        <v>1711</v>
      </c>
      <c r="AF80" s="79" t="b">
        <v>1</v>
      </c>
      <c r="AG80" s="79" t="s">
        <v>1727</v>
      </c>
      <c r="AH80" s="79"/>
      <c r="AI80" s="85" t="s">
        <v>1676</v>
      </c>
      <c r="AJ80" s="79" t="b">
        <v>0</v>
      </c>
      <c r="AK80" s="79">
        <v>2</v>
      </c>
      <c r="AL80" s="85" t="s">
        <v>1711</v>
      </c>
      <c r="AM80" s="79" t="s">
        <v>1736</v>
      </c>
      <c r="AN80" s="79" t="b">
        <v>0</v>
      </c>
      <c r="AO80" s="85" t="s">
        <v>1406</v>
      </c>
      <c r="AP80" s="79" t="s">
        <v>176</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v>0</v>
      </c>
      <c r="BE80" s="49">
        <v>0</v>
      </c>
      <c r="BF80" s="48">
        <v>0</v>
      </c>
      <c r="BG80" s="49">
        <v>0</v>
      </c>
      <c r="BH80" s="48">
        <v>0</v>
      </c>
      <c r="BI80" s="49">
        <v>0</v>
      </c>
      <c r="BJ80" s="48">
        <v>40</v>
      </c>
      <c r="BK80" s="49">
        <v>100</v>
      </c>
      <c r="BL80" s="48">
        <v>40</v>
      </c>
    </row>
    <row r="81" spans="1:64" ht="15">
      <c r="A81" s="64" t="s">
        <v>258</v>
      </c>
      <c r="B81" s="64" t="s">
        <v>257</v>
      </c>
      <c r="C81" s="65"/>
      <c r="D81" s="66"/>
      <c r="E81" s="67"/>
      <c r="F81" s="68"/>
      <c r="G81" s="65"/>
      <c r="H81" s="69"/>
      <c r="I81" s="70"/>
      <c r="J81" s="70"/>
      <c r="K81" s="34" t="s">
        <v>65</v>
      </c>
      <c r="L81" s="77">
        <v>97</v>
      </c>
      <c r="M81" s="77"/>
      <c r="N81" s="72"/>
      <c r="O81" s="79" t="s">
        <v>378</v>
      </c>
      <c r="P81" s="81">
        <v>43627.685949074075</v>
      </c>
      <c r="Q81" s="79" t="s">
        <v>440</v>
      </c>
      <c r="R81" s="79"/>
      <c r="S81" s="79"/>
      <c r="T81" s="79"/>
      <c r="U81" s="79"/>
      <c r="V81" s="83" t="s">
        <v>872</v>
      </c>
      <c r="W81" s="81">
        <v>43627.685949074075</v>
      </c>
      <c r="X81" s="83" t="s">
        <v>1036</v>
      </c>
      <c r="Y81" s="79"/>
      <c r="Z81" s="79"/>
      <c r="AA81" s="85" t="s">
        <v>1407</v>
      </c>
      <c r="AB81" s="79"/>
      <c r="AC81" s="79" t="b">
        <v>0</v>
      </c>
      <c r="AD81" s="79">
        <v>0</v>
      </c>
      <c r="AE81" s="85" t="s">
        <v>1711</v>
      </c>
      <c r="AF81" s="79" t="b">
        <v>1</v>
      </c>
      <c r="AG81" s="79" t="s">
        <v>1727</v>
      </c>
      <c r="AH81" s="79"/>
      <c r="AI81" s="85" t="s">
        <v>1676</v>
      </c>
      <c r="AJ81" s="79" t="b">
        <v>0</v>
      </c>
      <c r="AK81" s="79">
        <v>2</v>
      </c>
      <c r="AL81" s="85" t="s">
        <v>1406</v>
      </c>
      <c r="AM81" s="79" t="s">
        <v>1737</v>
      </c>
      <c r="AN81" s="79" t="b">
        <v>0</v>
      </c>
      <c r="AO81" s="85" t="s">
        <v>1406</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6</v>
      </c>
      <c r="BD81" s="48">
        <v>0</v>
      </c>
      <c r="BE81" s="49">
        <v>0</v>
      </c>
      <c r="BF81" s="48">
        <v>0</v>
      </c>
      <c r="BG81" s="49">
        <v>0</v>
      </c>
      <c r="BH81" s="48">
        <v>0</v>
      </c>
      <c r="BI81" s="49">
        <v>0</v>
      </c>
      <c r="BJ81" s="48">
        <v>24</v>
      </c>
      <c r="BK81" s="49">
        <v>100</v>
      </c>
      <c r="BL81" s="48">
        <v>24</v>
      </c>
    </row>
    <row r="82" spans="1:64" ht="15">
      <c r="A82" s="64" t="s">
        <v>259</v>
      </c>
      <c r="B82" s="64" t="s">
        <v>257</v>
      </c>
      <c r="C82" s="65"/>
      <c r="D82" s="66"/>
      <c r="E82" s="67"/>
      <c r="F82" s="68"/>
      <c r="G82" s="65"/>
      <c r="H82" s="69"/>
      <c r="I82" s="70"/>
      <c r="J82" s="70"/>
      <c r="K82" s="34" t="s">
        <v>65</v>
      </c>
      <c r="L82" s="77">
        <v>98</v>
      </c>
      <c r="M82" s="77"/>
      <c r="N82" s="72"/>
      <c r="O82" s="79" t="s">
        <v>378</v>
      </c>
      <c r="P82" s="81">
        <v>43628.701469907406</v>
      </c>
      <c r="Q82" s="79" t="s">
        <v>440</v>
      </c>
      <c r="R82" s="79"/>
      <c r="S82" s="79"/>
      <c r="T82" s="79"/>
      <c r="U82" s="79"/>
      <c r="V82" s="83" t="s">
        <v>873</v>
      </c>
      <c r="W82" s="81">
        <v>43628.701469907406</v>
      </c>
      <c r="X82" s="83" t="s">
        <v>1037</v>
      </c>
      <c r="Y82" s="79"/>
      <c r="Z82" s="79"/>
      <c r="AA82" s="85" t="s">
        <v>1408</v>
      </c>
      <c r="AB82" s="79"/>
      <c r="AC82" s="79" t="b">
        <v>0</v>
      </c>
      <c r="AD82" s="79">
        <v>0</v>
      </c>
      <c r="AE82" s="85" t="s">
        <v>1711</v>
      </c>
      <c r="AF82" s="79" t="b">
        <v>1</v>
      </c>
      <c r="AG82" s="79" t="s">
        <v>1727</v>
      </c>
      <c r="AH82" s="79"/>
      <c r="AI82" s="85" t="s">
        <v>1676</v>
      </c>
      <c r="AJ82" s="79" t="b">
        <v>0</v>
      </c>
      <c r="AK82" s="79">
        <v>3</v>
      </c>
      <c r="AL82" s="85" t="s">
        <v>1406</v>
      </c>
      <c r="AM82" s="79" t="s">
        <v>1735</v>
      </c>
      <c r="AN82" s="79" t="b">
        <v>0</v>
      </c>
      <c r="AO82" s="85" t="s">
        <v>1406</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v>0</v>
      </c>
      <c r="BE82" s="49">
        <v>0</v>
      </c>
      <c r="BF82" s="48">
        <v>0</v>
      </c>
      <c r="BG82" s="49">
        <v>0</v>
      </c>
      <c r="BH82" s="48">
        <v>0</v>
      </c>
      <c r="BI82" s="49">
        <v>0</v>
      </c>
      <c r="BJ82" s="48">
        <v>24</v>
      </c>
      <c r="BK82" s="49">
        <v>100</v>
      </c>
      <c r="BL82" s="48">
        <v>24</v>
      </c>
    </row>
    <row r="83" spans="1:64" ht="15">
      <c r="A83" s="64" t="s">
        <v>260</v>
      </c>
      <c r="B83" s="64" t="s">
        <v>354</v>
      </c>
      <c r="C83" s="65"/>
      <c r="D83" s="66"/>
      <c r="E83" s="67"/>
      <c r="F83" s="68"/>
      <c r="G83" s="65"/>
      <c r="H83" s="69"/>
      <c r="I83" s="70"/>
      <c r="J83" s="70"/>
      <c r="K83" s="34" t="s">
        <v>65</v>
      </c>
      <c r="L83" s="77">
        <v>99</v>
      </c>
      <c r="M83" s="77"/>
      <c r="N83" s="72"/>
      <c r="O83" s="79" t="s">
        <v>378</v>
      </c>
      <c r="P83" s="81">
        <v>43628.780335648145</v>
      </c>
      <c r="Q83" s="79" t="s">
        <v>438</v>
      </c>
      <c r="R83" s="79"/>
      <c r="S83" s="79"/>
      <c r="T83" s="79" t="s">
        <v>745</v>
      </c>
      <c r="U83" s="79"/>
      <c r="V83" s="83" t="s">
        <v>874</v>
      </c>
      <c r="W83" s="81">
        <v>43628.780335648145</v>
      </c>
      <c r="X83" s="83" t="s">
        <v>1038</v>
      </c>
      <c r="Y83" s="79"/>
      <c r="Z83" s="79"/>
      <c r="AA83" s="85" t="s">
        <v>1409</v>
      </c>
      <c r="AB83" s="79"/>
      <c r="AC83" s="79" t="b">
        <v>0</v>
      </c>
      <c r="AD83" s="79">
        <v>0</v>
      </c>
      <c r="AE83" s="85" t="s">
        <v>1711</v>
      </c>
      <c r="AF83" s="79" t="b">
        <v>0</v>
      </c>
      <c r="AG83" s="79" t="s">
        <v>1727</v>
      </c>
      <c r="AH83" s="79"/>
      <c r="AI83" s="85" t="s">
        <v>1711</v>
      </c>
      <c r="AJ83" s="79" t="b">
        <v>0</v>
      </c>
      <c r="AK83" s="79">
        <v>9</v>
      </c>
      <c r="AL83" s="85" t="s">
        <v>1681</v>
      </c>
      <c r="AM83" s="79" t="s">
        <v>1735</v>
      </c>
      <c r="AN83" s="79" t="b">
        <v>0</v>
      </c>
      <c r="AO83" s="85" t="s">
        <v>1681</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1</v>
      </c>
      <c r="BG83" s="49">
        <v>4.3478260869565215</v>
      </c>
      <c r="BH83" s="48">
        <v>0</v>
      </c>
      <c r="BI83" s="49">
        <v>0</v>
      </c>
      <c r="BJ83" s="48">
        <v>22</v>
      </c>
      <c r="BK83" s="49">
        <v>95.65217391304348</v>
      </c>
      <c r="BL83" s="48">
        <v>23</v>
      </c>
    </row>
    <row r="84" spans="1:64" ht="15">
      <c r="A84" s="64" t="s">
        <v>261</v>
      </c>
      <c r="B84" s="64" t="s">
        <v>354</v>
      </c>
      <c r="C84" s="65"/>
      <c r="D84" s="66"/>
      <c r="E84" s="67"/>
      <c r="F84" s="68"/>
      <c r="G84" s="65"/>
      <c r="H84" s="69"/>
      <c r="I84" s="70"/>
      <c r="J84" s="70"/>
      <c r="K84" s="34" t="s">
        <v>65</v>
      </c>
      <c r="L84" s="77">
        <v>100</v>
      </c>
      <c r="M84" s="77"/>
      <c r="N84" s="72"/>
      <c r="O84" s="79" t="s">
        <v>378</v>
      </c>
      <c r="P84" s="81">
        <v>43628.998923611114</v>
      </c>
      <c r="Q84" s="79" t="s">
        <v>385</v>
      </c>
      <c r="R84" s="79"/>
      <c r="S84" s="79"/>
      <c r="T84" s="79"/>
      <c r="U84" s="79"/>
      <c r="V84" s="83" t="s">
        <v>875</v>
      </c>
      <c r="W84" s="81">
        <v>43628.998923611114</v>
      </c>
      <c r="X84" s="83" t="s">
        <v>1039</v>
      </c>
      <c r="Y84" s="79"/>
      <c r="Z84" s="79"/>
      <c r="AA84" s="85" t="s">
        <v>1410</v>
      </c>
      <c r="AB84" s="79"/>
      <c r="AC84" s="79" t="b">
        <v>0</v>
      </c>
      <c r="AD84" s="79">
        <v>0</v>
      </c>
      <c r="AE84" s="85" t="s">
        <v>1711</v>
      </c>
      <c r="AF84" s="79" t="b">
        <v>0</v>
      </c>
      <c r="AG84" s="79" t="s">
        <v>1727</v>
      </c>
      <c r="AH84" s="79"/>
      <c r="AI84" s="85" t="s">
        <v>1711</v>
      </c>
      <c r="AJ84" s="79" t="b">
        <v>0</v>
      </c>
      <c r="AK84" s="79">
        <v>8</v>
      </c>
      <c r="AL84" s="85" t="s">
        <v>1676</v>
      </c>
      <c r="AM84" s="79" t="s">
        <v>1735</v>
      </c>
      <c r="AN84" s="79" t="b">
        <v>0</v>
      </c>
      <c r="AO84" s="85" t="s">
        <v>1676</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20</v>
      </c>
      <c r="BK84" s="49">
        <v>100</v>
      </c>
      <c r="BL84" s="48">
        <v>20</v>
      </c>
    </row>
    <row r="85" spans="1:64" ht="15">
      <c r="A85" s="64" t="s">
        <v>262</v>
      </c>
      <c r="B85" s="64" t="s">
        <v>354</v>
      </c>
      <c r="C85" s="65"/>
      <c r="D85" s="66"/>
      <c r="E85" s="67"/>
      <c r="F85" s="68"/>
      <c r="G85" s="65"/>
      <c r="H85" s="69"/>
      <c r="I85" s="70"/>
      <c r="J85" s="70"/>
      <c r="K85" s="34" t="s">
        <v>65</v>
      </c>
      <c r="L85" s="77">
        <v>101</v>
      </c>
      <c r="M85" s="77"/>
      <c r="N85" s="72"/>
      <c r="O85" s="79" t="s">
        <v>378</v>
      </c>
      <c r="P85" s="81">
        <v>43629.57572916667</v>
      </c>
      <c r="Q85" s="79" t="s">
        <v>445</v>
      </c>
      <c r="R85" s="79"/>
      <c r="S85" s="79"/>
      <c r="T85" s="79" t="s">
        <v>745</v>
      </c>
      <c r="U85" s="83" t="s">
        <v>789</v>
      </c>
      <c r="V85" s="83" t="s">
        <v>789</v>
      </c>
      <c r="W85" s="81">
        <v>43629.57572916667</v>
      </c>
      <c r="X85" s="83" t="s">
        <v>1040</v>
      </c>
      <c r="Y85" s="79"/>
      <c r="Z85" s="79"/>
      <c r="AA85" s="85" t="s">
        <v>1411</v>
      </c>
      <c r="AB85" s="79"/>
      <c r="AC85" s="79" t="b">
        <v>0</v>
      </c>
      <c r="AD85" s="79">
        <v>1</v>
      </c>
      <c r="AE85" s="85" t="s">
        <v>1711</v>
      </c>
      <c r="AF85" s="79" t="b">
        <v>0</v>
      </c>
      <c r="AG85" s="79" t="s">
        <v>1727</v>
      </c>
      <c r="AH85" s="79"/>
      <c r="AI85" s="85" t="s">
        <v>1711</v>
      </c>
      <c r="AJ85" s="79" t="b">
        <v>0</v>
      </c>
      <c r="AK85" s="79">
        <v>0</v>
      </c>
      <c r="AL85" s="85" t="s">
        <v>1711</v>
      </c>
      <c r="AM85" s="79" t="s">
        <v>1733</v>
      </c>
      <c r="AN85" s="79" t="b">
        <v>0</v>
      </c>
      <c r="AO85" s="85" t="s">
        <v>1411</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1</v>
      </c>
      <c r="BG85" s="49">
        <v>14.285714285714286</v>
      </c>
      <c r="BH85" s="48">
        <v>0</v>
      </c>
      <c r="BI85" s="49">
        <v>0</v>
      </c>
      <c r="BJ85" s="48">
        <v>6</v>
      </c>
      <c r="BK85" s="49">
        <v>85.71428571428571</v>
      </c>
      <c r="BL85" s="48">
        <v>7</v>
      </c>
    </row>
    <row r="86" spans="1:64" ht="15">
      <c r="A86" s="64" t="s">
        <v>263</v>
      </c>
      <c r="B86" s="64" t="s">
        <v>366</v>
      </c>
      <c r="C86" s="65"/>
      <c r="D86" s="66"/>
      <c r="E86" s="67"/>
      <c r="F86" s="68"/>
      <c r="G86" s="65"/>
      <c r="H86" s="69"/>
      <c r="I86" s="70"/>
      <c r="J86" s="70"/>
      <c r="K86" s="34" t="s">
        <v>65</v>
      </c>
      <c r="L86" s="77">
        <v>102</v>
      </c>
      <c r="M86" s="77"/>
      <c r="N86" s="72"/>
      <c r="O86" s="79" t="s">
        <v>378</v>
      </c>
      <c r="P86" s="81">
        <v>43629.589479166665</v>
      </c>
      <c r="Q86" s="79" t="s">
        <v>388</v>
      </c>
      <c r="R86" s="79"/>
      <c r="S86" s="79"/>
      <c r="T86" s="79" t="s">
        <v>746</v>
      </c>
      <c r="U86" s="79"/>
      <c r="V86" s="83" t="s">
        <v>876</v>
      </c>
      <c r="W86" s="81">
        <v>43629.589479166665</v>
      </c>
      <c r="X86" s="83" t="s">
        <v>1041</v>
      </c>
      <c r="Y86" s="79"/>
      <c r="Z86" s="79"/>
      <c r="AA86" s="85" t="s">
        <v>1412</v>
      </c>
      <c r="AB86" s="79"/>
      <c r="AC86" s="79" t="b">
        <v>0</v>
      </c>
      <c r="AD86" s="79">
        <v>0</v>
      </c>
      <c r="AE86" s="85" t="s">
        <v>1711</v>
      </c>
      <c r="AF86" s="79" t="b">
        <v>1</v>
      </c>
      <c r="AG86" s="79" t="s">
        <v>1727</v>
      </c>
      <c r="AH86" s="79"/>
      <c r="AI86" s="85" t="s">
        <v>1730</v>
      </c>
      <c r="AJ86" s="79" t="b">
        <v>0</v>
      </c>
      <c r="AK86" s="79">
        <v>8</v>
      </c>
      <c r="AL86" s="85" t="s">
        <v>1671</v>
      </c>
      <c r="AM86" s="79" t="s">
        <v>1735</v>
      </c>
      <c r="AN86" s="79" t="b">
        <v>0</v>
      </c>
      <c r="AO86" s="85" t="s">
        <v>1671</v>
      </c>
      <c r="AP86" s="79" t="s">
        <v>176</v>
      </c>
      <c r="AQ86" s="79">
        <v>0</v>
      </c>
      <c r="AR86" s="79">
        <v>0</v>
      </c>
      <c r="AS86" s="79"/>
      <c r="AT86" s="79"/>
      <c r="AU86" s="79"/>
      <c r="AV86" s="79"/>
      <c r="AW86" s="79"/>
      <c r="AX86" s="79"/>
      <c r="AY86" s="79"/>
      <c r="AZ86" s="79"/>
      <c r="BA86">
        <v>1</v>
      </c>
      <c r="BB86" s="78" t="str">
        <f>REPLACE(INDEX(GroupVertices[Group],MATCH(Edges24[[#This Row],[Vertex 1]],GroupVertices[Vertex],0)),1,1,"")</f>
        <v>5</v>
      </c>
      <c r="BC86" s="78" t="str">
        <f>REPLACE(INDEX(GroupVertices[Group],MATCH(Edges24[[#This Row],[Vertex 2]],GroupVertices[Vertex],0)),1,1,"")</f>
        <v>5</v>
      </c>
      <c r="BD86" s="48"/>
      <c r="BE86" s="49"/>
      <c r="BF86" s="48"/>
      <c r="BG86" s="49"/>
      <c r="BH86" s="48"/>
      <c r="BI86" s="49"/>
      <c r="BJ86" s="48"/>
      <c r="BK86" s="49"/>
      <c r="BL86" s="48"/>
    </row>
    <row r="87" spans="1:64" ht="15">
      <c r="A87" s="64" t="s">
        <v>264</v>
      </c>
      <c r="B87" s="64" t="s">
        <v>264</v>
      </c>
      <c r="C87" s="65"/>
      <c r="D87" s="66"/>
      <c r="E87" s="67"/>
      <c r="F87" s="68"/>
      <c r="G87" s="65"/>
      <c r="H87" s="69"/>
      <c r="I87" s="70"/>
      <c r="J87" s="70"/>
      <c r="K87" s="34" t="s">
        <v>65</v>
      </c>
      <c r="L87" s="77">
        <v>104</v>
      </c>
      <c r="M87" s="77"/>
      <c r="N87" s="72"/>
      <c r="O87" s="79" t="s">
        <v>176</v>
      </c>
      <c r="P87" s="81">
        <v>43631.048854166664</v>
      </c>
      <c r="Q87" s="79" t="s">
        <v>446</v>
      </c>
      <c r="R87" s="79"/>
      <c r="S87" s="79"/>
      <c r="T87" s="79" t="s">
        <v>745</v>
      </c>
      <c r="U87" s="79" t="s">
        <v>790</v>
      </c>
      <c r="V87" s="79" t="s">
        <v>790</v>
      </c>
      <c r="W87" s="81">
        <v>43631.048854166664</v>
      </c>
      <c r="X87" s="83" t="s">
        <v>1042</v>
      </c>
      <c r="Y87" s="79"/>
      <c r="Z87" s="79"/>
      <c r="AA87" s="85" t="s">
        <v>1413</v>
      </c>
      <c r="AB87" s="79"/>
      <c r="AC87" s="79" t="b">
        <v>0</v>
      </c>
      <c r="AD87" s="79">
        <v>0</v>
      </c>
      <c r="AE87" s="85" t="s">
        <v>1711</v>
      </c>
      <c r="AF87" s="79" t="b">
        <v>0</v>
      </c>
      <c r="AG87" s="79" t="s">
        <v>1727</v>
      </c>
      <c r="AH87" s="79"/>
      <c r="AI87" s="85" t="s">
        <v>1711</v>
      </c>
      <c r="AJ87" s="79" t="b">
        <v>0</v>
      </c>
      <c r="AK87" s="79">
        <v>0</v>
      </c>
      <c r="AL87" s="85" t="s">
        <v>1711</v>
      </c>
      <c r="AM87" s="79" t="s">
        <v>1737</v>
      </c>
      <c r="AN87" s="79" t="b">
        <v>0</v>
      </c>
      <c r="AO87" s="85" t="s">
        <v>1413</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1</v>
      </c>
      <c r="BE87" s="49">
        <v>5</v>
      </c>
      <c r="BF87" s="48">
        <v>0</v>
      </c>
      <c r="BG87" s="49">
        <v>0</v>
      </c>
      <c r="BH87" s="48">
        <v>0</v>
      </c>
      <c r="BI87" s="49">
        <v>0</v>
      </c>
      <c r="BJ87" s="48">
        <v>19</v>
      </c>
      <c r="BK87" s="49">
        <v>95</v>
      </c>
      <c r="BL87" s="48">
        <v>20</v>
      </c>
    </row>
    <row r="88" spans="1:64" ht="15">
      <c r="A88" s="64" t="s">
        <v>265</v>
      </c>
      <c r="B88" s="64" t="s">
        <v>265</v>
      </c>
      <c r="C88" s="65"/>
      <c r="D88" s="66"/>
      <c r="E88" s="67"/>
      <c r="F88" s="68"/>
      <c r="G88" s="65"/>
      <c r="H88" s="69"/>
      <c r="I88" s="70"/>
      <c r="J88" s="70"/>
      <c r="K88" s="34" t="s">
        <v>65</v>
      </c>
      <c r="L88" s="77">
        <v>105</v>
      </c>
      <c r="M88" s="77"/>
      <c r="N88" s="72"/>
      <c r="O88" s="79" t="s">
        <v>176</v>
      </c>
      <c r="P88" s="81">
        <v>43631.69280092593</v>
      </c>
      <c r="Q88" s="79" t="s">
        <v>447</v>
      </c>
      <c r="R88" s="83" t="s">
        <v>678</v>
      </c>
      <c r="S88" s="79" t="s">
        <v>732</v>
      </c>
      <c r="T88" s="79" t="s">
        <v>745</v>
      </c>
      <c r="U88" s="79"/>
      <c r="V88" s="83" t="s">
        <v>877</v>
      </c>
      <c r="W88" s="81">
        <v>43631.69280092593</v>
      </c>
      <c r="X88" s="83" t="s">
        <v>1043</v>
      </c>
      <c r="Y88" s="79"/>
      <c r="Z88" s="79"/>
      <c r="AA88" s="85" t="s">
        <v>1414</v>
      </c>
      <c r="AB88" s="79"/>
      <c r="AC88" s="79" t="b">
        <v>0</v>
      </c>
      <c r="AD88" s="79">
        <v>0</v>
      </c>
      <c r="AE88" s="85" t="s">
        <v>1711</v>
      </c>
      <c r="AF88" s="79" t="b">
        <v>0</v>
      </c>
      <c r="AG88" s="79" t="s">
        <v>1727</v>
      </c>
      <c r="AH88" s="79"/>
      <c r="AI88" s="85" t="s">
        <v>1711</v>
      </c>
      <c r="AJ88" s="79" t="b">
        <v>0</v>
      </c>
      <c r="AK88" s="79">
        <v>0</v>
      </c>
      <c r="AL88" s="85" t="s">
        <v>1711</v>
      </c>
      <c r="AM88" s="79" t="s">
        <v>1741</v>
      </c>
      <c r="AN88" s="79" t="b">
        <v>0</v>
      </c>
      <c r="AO88" s="85" t="s">
        <v>1414</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8</v>
      </c>
      <c r="BK88" s="49">
        <v>100</v>
      </c>
      <c r="BL88" s="48">
        <v>8</v>
      </c>
    </row>
    <row r="89" spans="1:64" ht="15">
      <c r="A89" s="64" t="s">
        <v>266</v>
      </c>
      <c r="B89" s="64" t="s">
        <v>266</v>
      </c>
      <c r="C89" s="65"/>
      <c r="D89" s="66"/>
      <c r="E89" s="67"/>
      <c r="F89" s="68"/>
      <c r="G89" s="65"/>
      <c r="H89" s="69"/>
      <c r="I89" s="70"/>
      <c r="J89" s="70"/>
      <c r="K89" s="34" t="s">
        <v>65</v>
      </c>
      <c r="L89" s="77">
        <v>106</v>
      </c>
      <c r="M89" s="77"/>
      <c r="N89" s="72"/>
      <c r="O89" s="79" t="s">
        <v>176</v>
      </c>
      <c r="P89" s="81">
        <v>43632.28511574074</v>
      </c>
      <c r="Q89" s="79" t="s">
        <v>448</v>
      </c>
      <c r="R89" s="83" t="s">
        <v>686</v>
      </c>
      <c r="S89" s="79" t="s">
        <v>732</v>
      </c>
      <c r="T89" s="79" t="s">
        <v>745</v>
      </c>
      <c r="U89" s="83" t="s">
        <v>791</v>
      </c>
      <c r="V89" s="83" t="s">
        <v>791</v>
      </c>
      <c r="W89" s="81">
        <v>43632.28511574074</v>
      </c>
      <c r="X89" s="83" t="s">
        <v>1044</v>
      </c>
      <c r="Y89" s="79"/>
      <c r="Z89" s="79"/>
      <c r="AA89" s="85" t="s">
        <v>1415</v>
      </c>
      <c r="AB89" s="79"/>
      <c r="AC89" s="79" t="b">
        <v>0</v>
      </c>
      <c r="AD89" s="79">
        <v>0</v>
      </c>
      <c r="AE89" s="85" t="s">
        <v>1711</v>
      </c>
      <c r="AF89" s="79" t="b">
        <v>0</v>
      </c>
      <c r="AG89" s="79" t="s">
        <v>1727</v>
      </c>
      <c r="AH89" s="79"/>
      <c r="AI89" s="85" t="s">
        <v>1711</v>
      </c>
      <c r="AJ89" s="79" t="b">
        <v>0</v>
      </c>
      <c r="AK89" s="79">
        <v>0</v>
      </c>
      <c r="AL89" s="85" t="s">
        <v>1711</v>
      </c>
      <c r="AM89" s="79" t="s">
        <v>737</v>
      </c>
      <c r="AN89" s="79" t="b">
        <v>0</v>
      </c>
      <c r="AO89" s="85" t="s">
        <v>1415</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0</v>
      </c>
      <c r="BE89" s="49">
        <v>0</v>
      </c>
      <c r="BF89" s="48">
        <v>0</v>
      </c>
      <c r="BG89" s="49">
        <v>0</v>
      </c>
      <c r="BH89" s="48">
        <v>0</v>
      </c>
      <c r="BI89" s="49">
        <v>0</v>
      </c>
      <c r="BJ89" s="48">
        <v>5</v>
      </c>
      <c r="BK89" s="49">
        <v>100</v>
      </c>
      <c r="BL89" s="48">
        <v>5</v>
      </c>
    </row>
    <row r="90" spans="1:64" ht="15">
      <c r="A90" s="64" t="s">
        <v>267</v>
      </c>
      <c r="B90" s="64" t="s">
        <v>267</v>
      </c>
      <c r="C90" s="65"/>
      <c r="D90" s="66"/>
      <c r="E90" s="67"/>
      <c r="F90" s="68"/>
      <c r="G90" s="65"/>
      <c r="H90" s="69"/>
      <c r="I90" s="70"/>
      <c r="J90" s="70"/>
      <c r="K90" s="34" t="s">
        <v>65</v>
      </c>
      <c r="L90" s="77">
        <v>107</v>
      </c>
      <c r="M90" s="77"/>
      <c r="N90" s="72"/>
      <c r="O90" s="79" t="s">
        <v>176</v>
      </c>
      <c r="P90" s="81">
        <v>43632.285462962966</v>
      </c>
      <c r="Q90" s="79" t="s">
        <v>449</v>
      </c>
      <c r="R90" s="83" t="s">
        <v>687</v>
      </c>
      <c r="S90" s="79" t="s">
        <v>732</v>
      </c>
      <c r="T90" s="79" t="s">
        <v>745</v>
      </c>
      <c r="U90" s="79"/>
      <c r="V90" s="83" t="s">
        <v>878</v>
      </c>
      <c r="W90" s="81">
        <v>43632.285462962966</v>
      </c>
      <c r="X90" s="83" t="s">
        <v>1045</v>
      </c>
      <c r="Y90" s="79"/>
      <c r="Z90" s="79"/>
      <c r="AA90" s="85" t="s">
        <v>1416</v>
      </c>
      <c r="AB90" s="79"/>
      <c r="AC90" s="79" t="b">
        <v>0</v>
      </c>
      <c r="AD90" s="79">
        <v>0</v>
      </c>
      <c r="AE90" s="85" t="s">
        <v>1711</v>
      </c>
      <c r="AF90" s="79" t="b">
        <v>0</v>
      </c>
      <c r="AG90" s="79" t="s">
        <v>1727</v>
      </c>
      <c r="AH90" s="79"/>
      <c r="AI90" s="85" t="s">
        <v>1711</v>
      </c>
      <c r="AJ90" s="79" t="b">
        <v>0</v>
      </c>
      <c r="AK90" s="79">
        <v>0</v>
      </c>
      <c r="AL90" s="85" t="s">
        <v>1711</v>
      </c>
      <c r="AM90" s="79" t="s">
        <v>1742</v>
      </c>
      <c r="AN90" s="79" t="b">
        <v>0</v>
      </c>
      <c r="AO90" s="85" t="s">
        <v>1416</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0</v>
      </c>
      <c r="BE90" s="49">
        <v>0</v>
      </c>
      <c r="BF90" s="48">
        <v>0</v>
      </c>
      <c r="BG90" s="49">
        <v>0</v>
      </c>
      <c r="BH90" s="48">
        <v>0</v>
      </c>
      <c r="BI90" s="49">
        <v>0</v>
      </c>
      <c r="BJ90" s="48">
        <v>5</v>
      </c>
      <c r="BK90" s="49">
        <v>100</v>
      </c>
      <c r="BL90" s="48">
        <v>5</v>
      </c>
    </row>
    <row r="91" spans="1:64" ht="15">
      <c r="A91" s="64" t="s">
        <v>268</v>
      </c>
      <c r="B91" s="64" t="s">
        <v>268</v>
      </c>
      <c r="C91" s="65"/>
      <c r="D91" s="66"/>
      <c r="E91" s="67"/>
      <c r="F91" s="68"/>
      <c r="G91" s="65"/>
      <c r="H91" s="69"/>
      <c r="I91" s="70"/>
      <c r="J91" s="70"/>
      <c r="K91" s="34" t="s">
        <v>65</v>
      </c>
      <c r="L91" s="77">
        <v>108</v>
      </c>
      <c r="M91" s="77"/>
      <c r="N91" s="72"/>
      <c r="O91" s="79" t="s">
        <v>176</v>
      </c>
      <c r="P91" s="81">
        <v>43632.35144675926</v>
      </c>
      <c r="Q91" s="79" t="s">
        <v>450</v>
      </c>
      <c r="R91" s="83" t="s">
        <v>686</v>
      </c>
      <c r="S91" s="79" t="s">
        <v>732</v>
      </c>
      <c r="T91" s="79" t="s">
        <v>745</v>
      </c>
      <c r="U91" s="83" t="s">
        <v>792</v>
      </c>
      <c r="V91" s="83" t="s">
        <v>792</v>
      </c>
      <c r="W91" s="81">
        <v>43632.35144675926</v>
      </c>
      <c r="X91" s="83" t="s">
        <v>1046</v>
      </c>
      <c r="Y91" s="79"/>
      <c r="Z91" s="79"/>
      <c r="AA91" s="85" t="s">
        <v>1417</v>
      </c>
      <c r="AB91" s="79"/>
      <c r="AC91" s="79" t="b">
        <v>0</v>
      </c>
      <c r="AD91" s="79">
        <v>0</v>
      </c>
      <c r="AE91" s="85" t="s">
        <v>1711</v>
      </c>
      <c r="AF91" s="79" t="b">
        <v>0</v>
      </c>
      <c r="AG91" s="79" t="s">
        <v>1727</v>
      </c>
      <c r="AH91" s="79"/>
      <c r="AI91" s="85" t="s">
        <v>1711</v>
      </c>
      <c r="AJ91" s="79" t="b">
        <v>0</v>
      </c>
      <c r="AK91" s="79">
        <v>0</v>
      </c>
      <c r="AL91" s="85" t="s">
        <v>1711</v>
      </c>
      <c r="AM91" s="79" t="s">
        <v>737</v>
      </c>
      <c r="AN91" s="79" t="b">
        <v>0</v>
      </c>
      <c r="AO91" s="85" t="s">
        <v>1417</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0</v>
      </c>
      <c r="BE91" s="49">
        <v>0</v>
      </c>
      <c r="BF91" s="48">
        <v>0</v>
      </c>
      <c r="BG91" s="49">
        <v>0</v>
      </c>
      <c r="BH91" s="48">
        <v>0</v>
      </c>
      <c r="BI91" s="49">
        <v>0</v>
      </c>
      <c r="BJ91" s="48">
        <v>5</v>
      </c>
      <c r="BK91" s="49">
        <v>100</v>
      </c>
      <c r="BL91" s="48">
        <v>5</v>
      </c>
    </row>
    <row r="92" spans="1:64" ht="15">
      <c r="A92" s="64" t="s">
        <v>269</v>
      </c>
      <c r="B92" s="64" t="s">
        <v>269</v>
      </c>
      <c r="C92" s="65"/>
      <c r="D92" s="66"/>
      <c r="E92" s="67"/>
      <c r="F92" s="68"/>
      <c r="G92" s="65"/>
      <c r="H92" s="69"/>
      <c r="I92" s="70"/>
      <c r="J92" s="70"/>
      <c r="K92" s="34" t="s">
        <v>65</v>
      </c>
      <c r="L92" s="77">
        <v>109</v>
      </c>
      <c r="M92" s="77"/>
      <c r="N92" s="72"/>
      <c r="O92" s="79" t="s">
        <v>176</v>
      </c>
      <c r="P92" s="81">
        <v>43632.35144675926</v>
      </c>
      <c r="Q92" s="79" t="s">
        <v>451</v>
      </c>
      <c r="R92" s="83" t="s">
        <v>686</v>
      </c>
      <c r="S92" s="79" t="s">
        <v>732</v>
      </c>
      <c r="T92" s="79" t="s">
        <v>745</v>
      </c>
      <c r="U92" s="83" t="s">
        <v>793</v>
      </c>
      <c r="V92" s="83" t="s">
        <v>793</v>
      </c>
      <c r="W92" s="81">
        <v>43632.35144675926</v>
      </c>
      <c r="X92" s="83" t="s">
        <v>1047</v>
      </c>
      <c r="Y92" s="79"/>
      <c r="Z92" s="79"/>
      <c r="AA92" s="85" t="s">
        <v>1418</v>
      </c>
      <c r="AB92" s="79"/>
      <c r="AC92" s="79" t="b">
        <v>0</v>
      </c>
      <c r="AD92" s="79">
        <v>0</v>
      </c>
      <c r="AE92" s="85" t="s">
        <v>1711</v>
      </c>
      <c r="AF92" s="79" t="b">
        <v>0</v>
      </c>
      <c r="AG92" s="79" t="s">
        <v>1727</v>
      </c>
      <c r="AH92" s="79"/>
      <c r="AI92" s="85" t="s">
        <v>1711</v>
      </c>
      <c r="AJ92" s="79" t="b">
        <v>0</v>
      </c>
      <c r="AK92" s="79">
        <v>0</v>
      </c>
      <c r="AL92" s="85" t="s">
        <v>1711</v>
      </c>
      <c r="AM92" s="79" t="s">
        <v>737</v>
      </c>
      <c r="AN92" s="79" t="b">
        <v>0</v>
      </c>
      <c r="AO92" s="85" t="s">
        <v>1418</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v>0</v>
      </c>
      <c r="BE92" s="49">
        <v>0</v>
      </c>
      <c r="BF92" s="48">
        <v>0</v>
      </c>
      <c r="BG92" s="49">
        <v>0</v>
      </c>
      <c r="BH92" s="48">
        <v>0</v>
      </c>
      <c r="BI92" s="49">
        <v>0</v>
      </c>
      <c r="BJ92" s="48">
        <v>5</v>
      </c>
      <c r="BK92" s="49">
        <v>100</v>
      </c>
      <c r="BL92" s="48">
        <v>5</v>
      </c>
    </row>
    <row r="93" spans="1:64" ht="15">
      <c r="A93" s="64" t="s">
        <v>270</v>
      </c>
      <c r="B93" s="64" t="s">
        <v>270</v>
      </c>
      <c r="C93" s="65"/>
      <c r="D93" s="66"/>
      <c r="E93" s="67"/>
      <c r="F93" s="68"/>
      <c r="G93" s="65"/>
      <c r="H93" s="69"/>
      <c r="I93" s="70"/>
      <c r="J93" s="70"/>
      <c r="K93" s="34" t="s">
        <v>65</v>
      </c>
      <c r="L93" s="77">
        <v>110</v>
      </c>
      <c r="M93" s="77"/>
      <c r="N93" s="72"/>
      <c r="O93" s="79" t="s">
        <v>176</v>
      </c>
      <c r="P93" s="81">
        <v>43632.37991898148</v>
      </c>
      <c r="Q93" s="79" t="s">
        <v>452</v>
      </c>
      <c r="R93" s="83" t="s">
        <v>686</v>
      </c>
      <c r="S93" s="79" t="s">
        <v>732</v>
      </c>
      <c r="T93" s="79" t="s">
        <v>745</v>
      </c>
      <c r="U93" s="83" t="s">
        <v>794</v>
      </c>
      <c r="V93" s="83" t="s">
        <v>794</v>
      </c>
      <c r="W93" s="81">
        <v>43632.37991898148</v>
      </c>
      <c r="X93" s="83" t="s">
        <v>1048</v>
      </c>
      <c r="Y93" s="79"/>
      <c r="Z93" s="79"/>
      <c r="AA93" s="85" t="s">
        <v>1419</v>
      </c>
      <c r="AB93" s="79"/>
      <c r="AC93" s="79" t="b">
        <v>0</v>
      </c>
      <c r="AD93" s="79">
        <v>0</v>
      </c>
      <c r="AE93" s="85" t="s">
        <v>1711</v>
      </c>
      <c r="AF93" s="79" t="b">
        <v>0</v>
      </c>
      <c r="AG93" s="79" t="s">
        <v>1727</v>
      </c>
      <c r="AH93" s="79"/>
      <c r="AI93" s="85" t="s">
        <v>1711</v>
      </c>
      <c r="AJ93" s="79" t="b">
        <v>0</v>
      </c>
      <c r="AK93" s="79">
        <v>0</v>
      </c>
      <c r="AL93" s="85" t="s">
        <v>1711</v>
      </c>
      <c r="AM93" s="79" t="s">
        <v>737</v>
      </c>
      <c r="AN93" s="79" t="b">
        <v>0</v>
      </c>
      <c r="AO93" s="85" t="s">
        <v>1419</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0</v>
      </c>
      <c r="BE93" s="49">
        <v>0</v>
      </c>
      <c r="BF93" s="48">
        <v>0</v>
      </c>
      <c r="BG93" s="49">
        <v>0</v>
      </c>
      <c r="BH93" s="48">
        <v>0</v>
      </c>
      <c r="BI93" s="49">
        <v>0</v>
      </c>
      <c r="BJ93" s="48">
        <v>5</v>
      </c>
      <c r="BK93" s="49">
        <v>100</v>
      </c>
      <c r="BL93" s="48">
        <v>5</v>
      </c>
    </row>
    <row r="94" spans="1:64" ht="15">
      <c r="A94" s="64" t="s">
        <v>271</v>
      </c>
      <c r="B94" s="64" t="s">
        <v>271</v>
      </c>
      <c r="C94" s="65"/>
      <c r="D94" s="66"/>
      <c r="E94" s="67"/>
      <c r="F94" s="68"/>
      <c r="G94" s="65"/>
      <c r="H94" s="69"/>
      <c r="I94" s="70"/>
      <c r="J94" s="70"/>
      <c r="K94" s="34" t="s">
        <v>65</v>
      </c>
      <c r="L94" s="77">
        <v>111</v>
      </c>
      <c r="M94" s="77"/>
      <c r="N94" s="72"/>
      <c r="O94" s="79" t="s">
        <v>176</v>
      </c>
      <c r="P94" s="81">
        <v>43632.422268518516</v>
      </c>
      <c r="Q94" s="79" t="s">
        <v>453</v>
      </c>
      <c r="R94" s="83" t="s">
        <v>686</v>
      </c>
      <c r="S94" s="79" t="s">
        <v>732</v>
      </c>
      <c r="T94" s="79" t="s">
        <v>745</v>
      </c>
      <c r="U94" s="83" t="s">
        <v>795</v>
      </c>
      <c r="V94" s="83" t="s">
        <v>795</v>
      </c>
      <c r="W94" s="81">
        <v>43632.422268518516</v>
      </c>
      <c r="X94" s="83" t="s">
        <v>1049</v>
      </c>
      <c r="Y94" s="79"/>
      <c r="Z94" s="79"/>
      <c r="AA94" s="85" t="s">
        <v>1420</v>
      </c>
      <c r="AB94" s="79"/>
      <c r="AC94" s="79" t="b">
        <v>0</v>
      </c>
      <c r="AD94" s="79">
        <v>0</v>
      </c>
      <c r="AE94" s="85" t="s">
        <v>1711</v>
      </c>
      <c r="AF94" s="79" t="b">
        <v>0</v>
      </c>
      <c r="AG94" s="79" t="s">
        <v>1727</v>
      </c>
      <c r="AH94" s="79"/>
      <c r="AI94" s="85" t="s">
        <v>1711</v>
      </c>
      <c r="AJ94" s="79" t="b">
        <v>0</v>
      </c>
      <c r="AK94" s="79">
        <v>0</v>
      </c>
      <c r="AL94" s="85" t="s">
        <v>1711</v>
      </c>
      <c r="AM94" s="79" t="s">
        <v>737</v>
      </c>
      <c r="AN94" s="79" t="b">
        <v>0</v>
      </c>
      <c r="AO94" s="85" t="s">
        <v>1420</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0</v>
      </c>
      <c r="BE94" s="49">
        <v>0</v>
      </c>
      <c r="BF94" s="48">
        <v>0</v>
      </c>
      <c r="BG94" s="49">
        <v>0</v>
      </c>
      <c r="BH94" s="48">
        <v>0</v>
      </c>
      <c r="BI94" s="49">
        <v>0</v>
      </c>
      <c r="BJ94" s="48">
        <v>5</v>
      </c>
      <c r="BK94" s="49">
        <v>100</v>
      </c>
      <c r="BL94" s="48">
        <v>5</v>
      </c>
    </row>
    <row r="95" spans="1:64" ht="15">
      <c r="A95" s="64" t="s">
        <v>272</v>
      </c>
      <c r="B95" s="64" t="s">
        <v>354</v>
      </c>
      <c r="C95" s="65"/>
      <c r="D95" s="66"/>
      <c r="E95" s="67"/>
      <c r="F95" s="68"/>
      <c r="G95" s="65"/>
      <c r="H95" s="69"/>
      <c r="I95" s="70"/>
      <c r="J95" s="70"/>
      <c r="K95" s="34" t="s">
        <v>65</v>
      </c>
      <c r="L95" s="77">
        <v>112</v>
      </c>
      <c r="M95" s="77"/>
      <c r="N95" s="72"/>
      <c r="O95" s="79" t="s">
        <v>378</v>
      </c>
      <c r="P95" s="81">
        <v>43632.49149305555</v>
      </c>
      <c r="Q95" s="79" t="s">
        <v>454</v>
      </c>
      <c r="R95" s="79"/>
      <c r="S95" s="79"/>
      <c r="T95" s="79" t="s">
        <v>745</v>
      </c>
      <c r="U95" s="79"/>
      <c r="V95" s="83" t="s">
        <v>879</v>
      </c>
      <c r="W95" s="81">
        <v>43632.49149305555</v>
      </c>
      <c r="X95" s="83" t="s">
        <v>1050</v>
      </c>
      <c r="Y95" s="79"/>
      <c r="Z95" s="79"/>
      <c r="AA95" s="85" t="s">
        <v>1421</v>
      </c>
      <c r="AB95" s="79"/>
      <c r="AC95" s="79" t="b">
        <v>0</v>
      </c>
      <c r="AD95" s="79">
        <v>0</v>
      </c>
      <c r="AE95" s="85" t="s">
        <v>1711</v>
      </c>
      <c r="AF95" s="79" t="b">
        <v>0</v>
      </c>
      <c r="AG95" s="79" t="s">
        <v>1727</v>
      </c>
      <c r="AH95" s="79"/>
      <c r="AI95" s="85" t="s">
        <v>1711</v>
      </c>
      <c r="AJ95" s="79" t="b">
        <v>0</v>
      </c>
      <c r="AK95" s="79">
        <v>4</v>
      </c>
      <c r="AL95" s="85" t="s">
        <v>1686</v>
      </c>
      <c r="AM95" s="79" t="s">
        <v>1736</v>
      </c>
      <c r="AN95" s="79" t="b">
        <v>0</v>
      </c>
      <c r="AO95" s="85" t="s">
        <v>1686</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4</v>
      </c>
      <c r="BF95" s="48">
        <v>0</v>
      </c>
      <c r="BG95" s="49">
        <v>0</v>
      </c>
      <c r="BH95" s="48">
        <v>0</v>
      </c>
      <c r="BI95" s="49">
        <v>0</v>
      </c>
      <c r="BJ95" s="48">
        <v>24</v>
      </c>
      <c r="BK95" s="49">
        <v>96</v>
      </c>
      <c r="BL95" s="48">
        <v>25</v>
      </c>
    </row>
    <row r="96" spans="1:64" ht="15">
      <c r="A96" s="64" t="s">
        <v>273</v>
      </c>
      <c r="B96" s="64" t="s">
        <v>273</v>
      </c>
      <c r="C96" s="65"/>
      <c r="D96" s="66"/>
      <c r="E96" s="67"/>
      <c r="F96" s="68"/>
      <c r="G96" s="65"/>
      <c r="H96" s="69"/>
      <c r="I96" s="70"/>
      <c r="J96" s="70"/>
      <c r="K96" s="34" t="s">
        <v>65</v>
      </c>
      <c r="L96" s="77">
        <v>113</v>
      </c>
      <c r="M96" s="77"/>
      <c r="N96" s="72"/>
      <c r="O96" s="79" t="s">
        <v>176</v>
      </c>
      <c r="P96" s="81">
        <v>43632.51369212963</v>
      </c>
      <c r="Q96" s="79" t="s">
        <v>455</v>
      </c>
      <c r="R96" s="83" t="s">
        <v>687</v>
      </c>
      <c r="S96" s="79" t="s">
        <v>732</v>
      </c>
      <c r="T96" s="79" t="s">
        <v>745</v>
      </c>
      <c r="U96" s="79"/>
      <c r="V96" s="83" t="s">
        <v>880</v>
      </c>
      <c r="W96" s="81">
        <v>43632.51369212963</v>
      </c>
      <c r="X96" s="83" t="s">
        <v>1051</v>
      </c>
      <c r="Y96" s="79"/>
      <c r="Z96" s="79"/>
      <c r="AA96" s="85" t="s">
        <v>1422</v>
      </c>
      <c r="AB96" s="79"/>
      <c r="AC96" s="79" t="b">
        <v>0</v>
      </c>
      <c r="AD96" s="79">
        <v>0</v>
      </c>
      <c r="AE96" s="85" t="s">
        <v>1711</v>
      </c>
      <c r="AF96" s="79" t="b">
        <v>0</v>
      </c>
      <c r="AG96" s="79" t="s">
        <v>1727</v>
      </c>
      <c r="AH96" s="79"/>
      <c r="AI96" s="85" t="s">
        <v>1711</v>
      </c>
      <c r="AJ96" s="79" t="b">
        <v>0</v>
      </c>
      <c r="AK96" s="79">
        <v>0</v>
      </c>
      <c r="AL96" s="85" t="s">
        <v>1711</v>
      </c>
      <c r="AM96" s="79" t="s">
        <v>1743</v>
      </c>
      <c r="AN96" s="79" t="b">
        <v>0</v>
      </c>
      <c r="AO96" s="85" t="s">
        <v>1422</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5</v>
      </c>
      <c r="BK96" s="49">
        <v>100</v>
      </c>
      <c r="BL96" s="48">
        <v>5</v>
      </c>
    </row>
    <row r="97" spans="1:64" ht="15">
      <c r="A97" s="64" t="s">
        <v>274</v>
      </c>
      <c r="B97" s="64" t="s">
        <v>274</v>
      </c>
      <c r="C97" s="65"/>
      <c r="D97" s="66"/>
      <c r="E97" s="67"/>
      <c r="F97" s="68"/>
      <c r="G97" s="65"/>
      <c r="H97" s="69"/>
      <c r="I97" s="70"/>
      <c r="J97" s="70"/>
      <c r="K97" s="34" t="s">
        <v>65</v>
      </c>
      <c r="L97" s="77">
        <v>114</v>
      </c>
      <c r="M97" s="77"/>
      <c r="N97" s="72"/>
      <c r="O97" s="79" t="s">
        <v>176</v>
      </c>
      <c r="P97" s="81">
        <v>43632.708645833336</v>
      </c>
      <c r="Q97" s="79" t="s">
        <v>456</v>
      </c>
      <c r="R97" s="83" t="s">
        <v>688</v>
      </c>
      <c r="S97" s="79" t="s">
        <v>732</v>
      </c>
      <c r="T97" s="79" t="s">
        <v>750</v>
      </c>
      <c r="U97" s="79"/>
      <c r="V97" s="83" t="s">
        <v>881</v>
      </c>
      <c r="W97" s="81">
        <v>43632.708645833336</v>
      </c>
      <c r="X97" s="83" t="s">
        <v>1052</v>
      </c>
      <c r="Y97" s="79"/>
      <c r="Z97" s="79"/>
      <c r="AA97" s="85" t="s">
        <v>1423</v>
      </c>
      <c r="AB97" s="79"/>
      <c r="AC97" s="79" t="b">
        <v>0</v>
      </c>
      <c r="AD97" s="79">
        <v>0</v>
      </c>
      <c r="AE97" s="85" t="s">
        <v>1711</v>
      </c>
      <c r="AF97" s="79" t="b">
        <v>0</v>
      </c>
      <c r="AG97" s="79" t="s">
        <v>1727</v>
      </c>
      <c r="AH97" s="79"/>
      <c r="AI97" s="85" t="s">
        <v>1711</v>
      </c>
      <c r="AJ97" s="79" t="b">
        <v>0</v>
      </c>
      <c r="AK97" s="79">
        <v>0</v>
      </c>
      <c r="AL97" s="85" t="s">
        <v>1711</v>
      </c>
      <c r="AM97" s="79" t="s">
        <v>1744</v>
      </c>
      <c r="AN97" s="79" t="b">
        <v>0</v>
      </c>
      <c r="AO97" s="85" t="s">
        <v>1423</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8</v>
      </c>
      <c r="BK97" s="49">
        <v>100</v>
      </c>
      <c r="BL97" s="48">
        <v>8</v>
      </c>
    </row>
    <row r="98" spans="1:64" ht="15">
      <c r="A98" s="64" t="s">
        <v>275</v>
      </c>
      <c r="B98" s="64" t="s">
        <v>326</v>
      </c>
      <c r="C98" s="65"/>
      <c r="D98" s="66"/>
      <c r="E98" s="67"/>
      <c r="F98" s="68"/>
      <c r="G98" s="65"/>
      <c r="H98" s="69"/>
      <c r="I98" s="70"/>
      <c r="J98" s="70"/>
      <c r="K98" s="34" t="s">
        <v>65</v>
      </c>
      <c r="L98" s="77">
        <v>115</v>
      </c>
      <c r="M98" s="77"/>
      <c r="N98" s="72"/>
      <c r="O98" s="79" t="s">
        <v>378</v>
      </c>
      <c r="P98" s="81">
        <v>43632.822175925925</v>
      </c>
      <c r="Q98" s="79" t="s">
        <v>457</v>
      </c>
      <c r="R98" s="83" t="s">
        <v>687</v>
      </c>
      <c r="S98" s="79" t="s">
        <v>732</v>
      </c>
      <c r="T98" s="79" t="s">
        <v>745</v>
      </c>
      <c r="U98" s="79"/>
      <c r="V98" s="83" t="s">
        <v>882</v>
      </c>
      <c r="W98" s="81">
        <v>43632.822175925925</v>
      </c>
      <c r="X98" s="83" t="s">
        <v>1053</v>
      </c>
      <c r="Y98" s="79"/>
      <c r="Z98" s="79"/>
      <c r="AA98" s="85" t="s">
        <v>1424</v>
      </c>
      <c r="AB98" s="79"/>
      <c r="AC98" s="79" t="b">
        <v>0</v>
      </c>
      <c r="AD98" s="79">
        <v>0</v>
      </c>
      <c r="AE98" s="85" t="s">
        <v>1711</v>
      </c>
      <c r="AF98" s="79" t="b">
        <v>0</v>
      </c>
      <c r="AG98" s="79" t="s">
        <v>1727</v>
      </c>
      <c r="AH98" s="79"/>
      <c r="AI98" s="85" t="s">
        <v>1711</v>
      </c>
      <c r="AJ98" s="79" t="b">
        <v>0</v>
      </c>
      <c r="AK98" s="79">
        <v>1</v>
      </c>
      <c r="AL98" s="85" t="s">
        <v>1518</v>
      </c>
      <c r="AM98" s="79" t="s">
        <v>1733</v>
      </c>
      <c r="AN98" s="79" t="b">
        <v>0</v>
      </c>
      <c r="AO98" s="85" t="s">
        <v>1518</v>
      </c>
      <c r="AP98" s="79" t="s">
        <v>176</v>
      </c>
      <c r="AQ98" s="79">
        <v>0</v>
      </c>
      <c r="AR98" s="79">
        <v>0</v>
      </c>
      <c r="AS98" s="79"/>
      <c r="AT98" s="79"/>
      <c r="AU98" s="79"/>
      <c r="AV98" s="79"/>
      <c r="AW98" s="79"/>
      <c r="AX98" s="79"/>
      <c r="AY98" s="79"/>
      <c r="AZ98" s="79"/>
      <c r="BA98">
        <v>1</v>
      </c>
      <c r="BB98" s="78" t="str">
        <f>REPLACE(INDEX(GroupVertices[Group],MATCH(Edges24[[#This Row],[Vertex 1]],GroupVertices[Vertex],0)),1,1,"")</f>
        <v>11</v>
      </c>
      <c r="BC98" s="78" t="str">
        <f>REPLACE(INDEX(GroupVertices[Group],MATCH(Edges24[[#This Row],[Vertex 2]],GroupVertices[Vertex],0)),1,1,"")</f>
        <v>11</v>
      </c>
      <c r="BD98" s="48">
        <v>0</v>
      </c>
      <c r="BE98" s="49">
        <v>0</v>
      </c>
      <c r="BF98" s="48">
        <v>0</v>
      </c>
      <c r="BG98" s="49">
        <v>0</v>
      </c>
      <c r="BH98" s="48">
        <v>0</v>
      </c>
      <c r="BI98" s="49">
        <v>0</v>
      </c>
      <c r="BJ98" s="48">
        <v>7</v>
      </c>
      <c r="BK98" s="49">
        <v>100</v>
      </c>
      <c r="BL98" s="48">
        <v>7</v>
      </c>
    </row>
    <row r="99" spans="1:64" ht="15">
      <c r="A99" s="64" t="s">
        <v>276</v>
      </c>
      <c r="B99" s="64" t="s">
        <v>276</v>
      </c>
      <c r="C99" s="65"/>
      <c r="D99" s="66"/>
      <c r="E99" s="67"/>
      <c r="F99" s="68"/>
      <c r="G99" s="65"/>
      <c r="H99" s="69"/>
      <c r="I99" s="70"/>
      <c r="J99" s="70"/>
      <c r="K99" s="34" t="s">
        <v>65</v>
      </c>
      <c r="L99" s="77">
        <v>116</v>
      </c>
      <c r="M99" s="77"/>
      <c r="N99" s="72"/>
      <c r="O99" s="79" t="s">
        <v>176</v>
      </c>
      <c r="P99" s="81">
        <v>43633.134791666664</v>
      </c>
      <c r="Q99" s="79" t="s">
        <v>458</v>
      </c>
      <c r="R99" s="83" t="s">
        <v>686</v>
      </c>
      <c r="S99" s="79" t="s">
        <v>732</v>
      </c>
      <c r="T99" s="79" t="s">
        <v>745</v>
      </c>
      <c r="U99" s="83" t="s">
        <v>796</v>
      </c>
      <c r="V99" s="83" t="s">
        <v>796</v>
      </c>
      <c r="W99" s="81">
        <v>43633.134791666664</v>
      </c>
      <c r="X99" s="83" t="s">
        <v>1054</v>
      </c>
      <c r="Y99" s="79"/>
      <c r="Z99" s="79"/>
      <c r="AA99" s="85" t="s">
        <v>1425</v>
      </c>
      <c r="AB99" s="79"/>
      <c r="AC99" s="79" t="b">
        <v>0</v>
      </c>
      <c r="AD99" s="79">
        <v>0</v>
      </c>
      <c r="AE99" s="85" t="s">
        <v>1711</v>
      </c>
      <c r="AF99" s="79" t="b">
        <v>0</v>
      </c>
      <c r="AG99" s="79" t="s">
        <v>1727</v>
      </c>
      <c r="AH99" s="79"/>
      <c r="AI99" s="85" t="s">
        <v>1711</v>
      </c>
      <c r="AJ99" s="79" t="b">
        <v>0</v>
      </c>
      <c r="AK99" s="79">
        <v>0</v>
      </c>
      <c r="AL99" s="85" t="s">
        <v>1711</v>
      </c>
      <c r="AM99" s="79" t="s">
        <v>737</v>
      </c>
      <c r="AN99" s="79" t="b">
        <v>0</v>
      </c>
      <c r="AO99" s="85" t="s">
        <v>1425</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5</v>
      </c>
      <c r="BK99" s="49">
        <v>100</v>
      </c>
      <c r="BL99" s="48">
        <v>5</v>
      </c>
    </row>
    <row r="100" spans="1:64" ht="15">
      <c r="A100" s="64" t="s">
        <v>277</v>
      </c>
      <c r="B100" s="64" t="s">
        <v>277</v>
      </c>
      <c r="C100" s="65"/>
      <c r="D100" s="66"/>
      <c r="E100" s="67"/>
      <c r="F100" s="68"/>
      <c r="G100" s="65"/>
      <c r="H100" s="69"/>
      <c r="I100" s="70"/>
      <c r="J100" s="70"/>
      <c r="K100" s="34" t="s">
        <v>65</v>
      </c>
      <c r="L100" s="77">
        <v>117</v>
      </c>
      <c r="M100" s="77"/>
      <c r="N100" s="72"/>
      <c r="O100" s="79" t="s">
        <v>176</v>
      </c>
      <c r="P100" s="81">
        <v>43633.233148148145</v>
      </c>
      <c r="Q100" s="79" t="s">
        <v>459</v>
      </c>
      <c r="R100" s="83" t="s">
        <v>687</v>
      </c>
      <c r="S100" s="79" t="s">
        <v>732</v>
      </c>
      <c r="T100" s="79" t="s">
        <v>751</v>
      </c>
      <c r="U100" s="83" t="s">
        <v>797</v>
      </c>
      <c r="V100" s="83" t="s">
        <v>797</v>
      </c>
      <c r="W100" s="81">
        <v>43633.233148148145</v>
      </c>
      <c r="X100" s="83" t="s">
        <v>1055</v>
      </c>
      <c r="Y100" s="79"/>
      <c r="Z100" s="79"/>
      <c r="AA100" s="85" t="s">
        <v>1426</v>
      </c>
      <c r="AB100" s="79"/>
      <c r="AC100" s="79" t="b">
        <v>0</v>
      </c>
      <c r="AD100" s="79">
        <v>0</v>
      </c>
      <c r="AE100" s="85" t="s">
        <v>1711</v>
      </c>
      <c r="AF100" s="79" t="b">
        <v>0</v>
      </c>
      <c r="AG100" s="79" t="s">
        <v>1727</v>
      </c>
      <c r="AH100" s="79"/>
      <c r="AI100" s="85" t="s">
        <v>1711</v>
      </c>
      <c r="AJ100" s="79" t="b">
        <v>0</v>
      </c>
      <c r="AK100" s="79">
        <v>1</v>
      </c>
      <c r="AL100" s="85" t="s">
        <v>1711</v>
      </c>
      <c r="AM100" s="79" t="s">
        <v>1736</v>
      </c>
      <c r="AN100" s="79" t="b">
        <v>0</v>
      </c>
      <c r="AO100" s="85" t="s">
        <v>1426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v>0</v>
      </c>
      <c r="BE100" s="49">
        <v>0</v>
      </c>
      <c r="BF100" s="48">
        <v>0</v>
      </c>
      <c r="BG100" s="49">
        <v>0</v>
      </c>
      <c r="BH100" s="48">
        <v>0</v>
      </c>
      <c r="BI100" s="49">
        <v>0</v>
      </c>
      <c r="BJ100" s="48">
        <v>35</v>
      </c>
      <c r="BK100" s="49">
        <v>100</v>
      </c>
      <c r="BL100" s="48">
        <v>35</v>
      </c>
    </row>
    <row r="101" spans="1:64" ht="15">
      <c r="A101" s="64" t="s">
        <v>278</v>
      </c>
      <c r="B101" s="64" t="s">
        <v>277</v>
      </c>
      <c r="C101" s="65"/>
      <c r="D101" s="66"/>
      <c r="E101" s="67"/>
      <c r="F101" s="68"/>
      <c r="G101" s="65"/>
      <c r="H101" s="69"/>
      <c r="I101" s="70"/>
      <c r="J101" s="70"/>
      <c r="K101" s="34" t="s">
        <v>65</v>
      </c>
      <c r="L101" s="77">
        <v>118</v>
      </c>
      <c r="M101" s="77"/>
      <c r="N101" s="72"/>
      <c r="O101" s="79" t="s">
        <v>378</v>
      </c>
      <c r="P101" s="81">
        <v>43633.23674768519</v>
      </c>
      <c r="Q101" s="79" t="s">
        <v>460</v>
      </c>
      <c r="R101" s="79"/>
      <c r="S101" s="79"/>
      <c r="T101" s="79" t="s">
        <v>752</v>
      </c>
      <c r="U101" s="79"/>
      <c r="V101" s="83" t="s">
        <v>883</v>
      </c>
      <c r="W101" s="81">
        <v>43633.23674768519</v>
      </c>
      <c r="X101" s="83" t="s">
        <v>1056</v>
      </c>
      <c r="Y101" s="79"/>
      <c r="Z101" s="79"/>
      <c r="AA101" s="85" t="s">
        <v>1427</v>
      </c>
      <c r="AB101" s="79"/>
      <c r="AC101" s="79" t="b">
        <v>0</v>
      </c>
      <c r="AD101" s="79">
        <v>0</v>
      </c>
      <c r="AE101" s="85" t="s">
        <v>1711</v>
      </c>
      <c r="AF101" s="79" t="b">
        <v>0</v>
      </c>
      <c r="AG101" s="79" t="s">
        <v>1727</v>
      </c>
      <c r="AH101" s="79"/>
      <c r="AI101" s="85" t="s">
        <v>1711</v>
      </c>
      <c r="AJ101" s="79" t="b">
        <v>0</v>
      </c>
      <c r="AK101" s="79">
        <v>1</v>
      </c>
      <c r="AL101" s="85" t="s">
        <v>1426</v>
      </c>
      <c r="AM101" s="79" t="s">
        <v>1737</v>
      </c>
      <c r="AN101" s="79" t="b">
        <v>0</v>
      </c>
      <c r="AO101" s="85" t="s">
        <v>1426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10</v>
      </c>
      <c r="BC101" s="78" t="str">
        <f>REPLACE(INDEX(GroupVertices[Group],MATCH(Edges24[[#This Row],[Vertex 2]],GroupVertices[Vertex],0)),1,1,"")</f>
        <v>10</v>
      </c>
      <c r="BD101" s="48">
        <v>0</v>
      </c>
      <c r="BE101" s="49">
        <v>0</v>
      </c>
      <c r="BF101" s="48">
        <v>0</v>
      </c>
      <c r="BG101" s="49">
        <v>0</v>
      </c>
      <c r="BH101" s="48">
        <v>0</v>
      </c>
      <c r="BI101" s="49">
        <v>0</v>
      </c>
      <c r="BJ101" s="48">
        <v>23</v>
      </c>
      <c r="BK101" s="49">
        <v>100</v>
      </c>
      <c r="BL101" s="48">
        <v>23</v>
      </c>
    </row>
    <row r="102" spans="1:64" ht="15">
      <c r="A102" s="64" t="s">
        <v>279</v>
      </c>
      <c r="B102" s="64" t="s">
        <v>279</v>
      </c>
      <c r="C102" s="65"/>
      <c r="D102" s="66"/>
      <c r="E102" s="67"/>
      <c r="F102" s="68"/>
      <c r="G102" s="65"/>
      <c r="H102" s="69"/>
      <c r="I102" s="70"/>
      <c r="J102" s="70"/>
      <c r="K102" s="34" t="s">
        <v>65</v>
      </c>
      <c r="L102" s="77">
        <v>119</v>
      </c>
      <c r="M102" s="77"/>
      <c r="N102" s="72"/>
      <c r="O102" s="79" t="s">
        <v>176</v>
      </c>
      <c r="P102" s="81">
        <v>43633.32815972222</v>
      </c>
      <c r="Q102" s="79" t="s">
        <v>461</v>
      </c>
      <c r="R102" s="79" t="s">
        <v>689</v>
      </c>
      <c r="S102" s="79" t="s">
        <v>734</v>
      </c>
      <c r="T102" s="79" t="s">
        <v>745</v>
      </c>
      <c r="U102" s="79"/>
      <c r="V102" s="83" t="s">
        <v>884</v>
      </c>
      <c r="W102" s="81">
        <v>43633.32815972222</v>
      </c>
      <c r="X102" s="83" t="s">
        <v>1057</v>
      </c>
      <c r="Y102" s="79"/>
      <c r="Z102" s="79"/>
      <c r="AA102" s="85" t="s">
        <v>1428</v>
      </c>
      <c r="AB102" s="79"/>
      <c r="AC102" s="79" t="b">
        <v>0</v>
      </c>
      <c r="AD102" s="79">
        <v>0</v>
      </c>
      <c r="AE102" s="85" t="s">
        <v>1711</v>
      </c>
      <c r="AF102" s="79" t="b">
        <v>0</v>
      </c>
      <c r="AG102" s="79" t="s">
        <v>1727</v>
      </c>
      <c r="AH102" s="79"/>
      <c r="AI102" s="85" t="s">
        <v>1711</v>
      </c>
      <c r="AJ102" s="79" t="b">
        <v>0</v>
      </c>
      <c r="AK102" s="79">
        <v>0</v>
      </c>
      <c r="AL102" s="85" t="s">
        <v>1711</v>
      </c>
      <c r="AM102" s="79" t="s">
        <v>1745</v>
      </c>
      <c r="AN102" s="79" t="b">
        <v>0</v>
      </c>
      <c r="AO102" s="85" t="s">
        <v>1428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1</v>
      </c>
      <c r="BE102" s="49">
        <v>8.333333333333334</v>
      </c>
      <c r="BF102" s="48">
        <v>0</v>
      </c>
      <c r="BG102" s="49">
        <v>0</v>
      </c>
      <c r="BH102" s="48">
        <v>0</v>
      </c>
      <c r="BI102" s="49">
        <v>0</v>
      </c>
      <c r="BJ102" s="48">
        <v>11</v>
      </c>
      <c r="BK102" s="49">
        <v>91.66666666666667</v>
      </c>
      <c r="BL102" s="48">
        <v>12</v>
      </c>
    </row>
    <row r="103" spans="1:64" ht="15">
      <c r="A103" s="64" t="s">
        <v>280</v>
      </c>
      <c r="B103" s="64" t="s">
        <v>354</v>
      </c>
      <c r="C103" s="65"/>
      <c r="D103" s="66"/>
      <c r="E103" s="67"/>
      <c r="F103" s="68"/>
      <c r="G103" s="65"/>
      <c r="H103" s="69"/>
      <c r="I103" s="70"/>
      <c r="J103" s="70"/>
      <c r="K103" s="34" t="s">
        <v>65</v>
      </c>
      <c r="L103" s="77">
        <v>120</v>
      </c>
      <c r="M103" s="77"/>
      <c r="N103" s="72"/>
      <c r="O103" s="79" t="s">
        <v>378</v>
      </c>
      <c r="P103" s="81">
        <v>43633.392372685186</v>
      </c>
      <c r="Q103" s="79" t="s">
        <v>462</v>
      </c>
      <c r="R103" s="83" t="s">
        <v>687</v>
      </c>
      <c r="S103" s="79" t="s">
        <v>732</v>
      </c>
      <c r="T103" s="79" t="s">
        <v>753</v>
      </c>
      <c r="U103" s="83" t="s">
        <v>798</v>
      </c>
      <c r="V103" s="83" t="s">
        <v>798</v>
      </c>
      <c r="W103" s="81">
        <v>43633.392372685186</v>
      </c>
      <c r="X103" s="83" t="s">
        <v>1058</v>
      </c>
      <c r="Y103" s="79"/>
      <c r="Z103" s="79"/>
      <c r="AA103" s="85" t="s">
        <v>1429</v>
      </c>
      <c r="AB103" s="79"/>
      <c r="AC103" s="79" t="b">
        <v>0</v>
      </c>
      <c r="AD103" s="79">
        <v>0</v>
      </c>
      <c r="AE103" s="85" t="s">
        <v>1711</v>
      </c>
      <c r="AF103" s="79" t="b">
        <v>0</v>
      </c>
      <c r="AG103" s="79" t="s">
        <v>1727</v>
      </c>
      <c r="AH103" s="79"/>
      <c r="AI103" s="85" t="s">
        <v>1711</v>
      </c>
      <c r="AJ103" s="79" t="b">
        <v>0</v>
      </c>
      <c r="AK103" s="79">
        <v>0</v>
      </c>
      <c r="AL103" s="85" t="s">
        <v>1711</v>
      </c>
      <c r="AM103" s="79" t="s">
        <v>1734</v>
      </c>
      <c r="AN103" s="79" t="b">
        <v>0</v>
      </c>
      <c r="AO103" s="85" t="s">
        <v>1429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6</v>
      </c>
      <c r="BK103" s="49">
        <v>100</v>
      </c>
      <c r="BL103" s="48">
        <v>6</v>
      </c>
    </row>
    <row r="104" spans="1:64" ht="15">
      <c r="A104" s="64" t="s">
        <v>281</v>
      </c>
      <c r="B104" s="64" t="s">
        <v>354</v>
      </c>
      <c r="C104" s="65"/>
      <c r="D104" s="66"/>
      <c r="E104" s="67"/>
      <c r="F104" s="68"/>
      <c r="G104" s="65"/>
      <c r="H104" s="69"/>
      <c r="I104" s="70"/>
      <c r="J104" s="70"/>
      <c r="K104" s="34" t="s">
        <v>65</v>
      </c>
      <c r="L104" s="77">
        <v>121</v>
      </c>
      <c r="M104" s="77"/>
      <c r="N104" s="72"/>
      <c r="O104" s="79" t="s">
        <v>378</v>
      </c>
      <c r="P104" s="81">
        <v>43633.42119212963</v>
      </c>
      <c r="Q104" s="79" t="s">
        <v>454</v>
      </c>
      <c r="R104" s="79"/>
      <c r="S104" s="79"/>
      <c r="T104" s="79" t="s">
        <v>745</v>
      </c>
      <c r="U104" s="79"/>
      <c r="V104" s="83" t="s">
        <v>885</v>
      </c>
      <c r="W104" s="81">
        <v>43633.42119212963</v>
      </c>
      <c r="X104" s="83" t="s">
        <v>1059</v>
      </c>
      <c r="Y104" s="79"/>
      <c r="Z104" s="79"/>
      <c r="AA104" s="85" t="s">
        <v>1430</v>
      </c>
      <c r="AB104" s="79"/>
      <c r="AC104" s="79" t="b">
        <v>0</v>
      </c>
      <c r="AD104" s="79">
        <v>0</v>
      </c>
      <c r="AE104" s="85" t="s">
        <v>1711</v>
      </c>
      <c r="AF104" s="79" t="b">
        <v>0</v>
      </c>
      <c r="AG104" s="79" t="s">
        <v>1727</v>
      </c>
      <c r="AH104" s="79"/>
      <c r="AI104" s="85" t="s">
        <v>1711</v>
      </c>
      <c r="AJ104" s="79" t="b">
        <v>0</v>
      </c>
      <c r="AK104" s="79">
        <v>4</v>
      </c>
      <c r="AL104" s="85" t="s">
        <v>1686</v>
      </c>
      <c r="AM104" s="79" t="s">
        <v>1735</v>
      </c>
      <c r="AN104" s="79" t="b">
        <v>0</v>
      </c>
      <c r="AO104" s="85" t="s">
        <v>1686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1</v>
      </c>
      <c r="BE104" s="49">
        <v>4</v>
      </c>
      <c r="BF104" s="48">
        <v>0</v>
      </c>
      <c r="BG104" s="49">
        <v>0</v>
      </c>
      <c r="BH104" s="48">
        <v>0</v>
      </c>
      <c r="BI104" s="49">
        <v>0</v>
      </c>
      <c r="BJ104" s="48">
        <v>24</v>
      </c>
      <c r="BK104" s="49">
        <v>96</v>
      </c>
      <c r="BL104" s="48">
        <v>25</v>
      </c>
    </row>
    <row r="105" spans="1:64" ht="15">
      <c r="A105" s="64" t="s">
        <v>282</v>
      </c>
      <c r="B105" s="64" t="s">
        <v>282</v>
      </c>
      <c r="C105" s="65"/>
      <c r="D105" s="66"/>
      <c r="E105" s="67"/>
      <c r="F105" s="68"/>
      <c r="G105" s="65"/>
      <c r="H105" s="69"/>
      <c r="I105" s="70"/>
      <c r="J105" s="70"/>
      <c r="K105" s="34" t="s">
        <v>65</v>
      </c>
      <c r="L105" s="77">
        <v>122</v>
      </c>
      <c r="M105" s="77"/>
      <c r="N105" s="72"/>
      <c r="O105" s="79" t="s">
        <v>176</v>
      </c>
      <c r="P105" s="81">
        <v>43633.60287037037</v>
      </c>
      <c r="Q105" s="79" t="s">
        <v>463</v>
      </c>
      <c r="R105" s="83" t="s">
        <v>690</v>
      </c>
      <c r="S105" s="79" t="s">
        <v>735</v>
      </c>
      <c r="T105" s="79" t="s">
        <v>754</v>
      </c>
      <c r="U105" s="79"/>
      <c r="V105" s="83" t="s">
        <v>886</v>
      </c>
      <c r="W105" s="81">
        <v>43633.60287037037</v>
      </c>
      <c r="X105" s="83" t="s">
        <v>1060</v>
      </c>
      <c r="Y105" s="79"/>
      <c r="Z105" s="79"/>
      <c r="AA105" s="85" t="s">
        <v>1431</v>
      </c>
      <c r="AB105" s="79"/>
      <c r="AC105" s="79" t="b">
        <v>0</v>
      </c>
      <c r="AD105" s="79">
        <v>0</v>
      </c>
      <c r="AE105" s="85" t="s">
        <v>1711</v>
      </c>
      <c r="AF105" s="79" t="b">
        <v>0</v>
      </c>
      <c r="AG105" s="79" t="s">
        <v>1727</v>
      </c>
      <c r="AH105" s="79"/>
      <c r="AI105" s="85" t="s">
        <v>1711</v>
      </c>
      <c r="AJ105" s="79" t="b">
        <v>0</v>
      </c>
      <c r="AK105" s="79">
        <v>0</v>
      </c>
      <c r="AL105" s="85" t="s">
        <v>1711</v>
      </c>
      <c r="AM105" s="79" t="s">
        <v>1741</v>
      </c>
      <c r="AN105" s="79" t="b">
        <v>0</v>
      </c>
      <c r="AO105" s="85" t="s">
        <v>1431</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4.761904761904762</v>
      </c>
      <c r="BF105" s="48">
        <v>0</v>
      </c>
      <c r="BG105" s="49">
        <v>0</v>
      </c>
      <c r="BH105" s="48">
        <v>0</v>
      </c>
      <c r="BI105" s="49">
        <v>0</v>
      </c>
      <c r="BJ105" s="48">
        <v>20</v>
      </c>
      <c r="BK105" s="49">
        <v>95.23809523809524</v>
      </c>
      <c r="BL105" s="48">
        <v>21</v>
      </c>
    </row>
    <row r="106" spans="1:64" ht="15">
      <c r="A106" s="64" t="s">
        <v>283</v>
      </c>
      <c r="B106" s="64" t="s">
        <v>283</v>
      </c>
      <c r="C106" s="65"/>
      <c r="D106" s="66"/>
      <c r="E106" s="67"/>
      <c r="F106" s="68"/>
      <c r="G106" s="65"/>
      <c r="H106" s="69"/>
      <c r="I106" s="70"/>
      <c r="J106" s="70"/>
      <c r="K106" s="34" t="s">
        <v>65</v>
      </c>
      <c r="L106" s="77">
        <v>123</v>
      </c>
      <c r="M106" s="77"/>
      <c r="N106" s="72"/>
      <c r="O106" s="79" t="s">
        <v>176</v>
      </c>
      <c r="P106" s="81">
        <v>43633.947962962964</v>
      </c>
      <c r="Q106" s="79" t="s">
        <v>464</v>
      </c>
      <c r="R106" s="83" t="s">
        <v>687</v>
      </c>
      <c r="S106" s="79" t="s">
        <v>732</v>
      </c>
      <c r="T106" s="79" t="s">
        <v>745</v>
      </c>
      <c r="U106" s="79"/>
      <c r="V106" s="83" t="s">
        <v>887</v>
      </c>
      <c r="W106" s="81">
        <v>43633.947962962964</v>
      </c>
      <c r="X106" s="83" t="s">
        <v>1061</v>
      </c>
      <c r="Y106" s="79"/>
      <c r="Z106" s="79"/>
      <c r="AA106" s="85" t="s">
        <v>1432</v>
      </c>
      <c r="AB106" s="79"/>
      <c r="AC106" s="79" t="b">
        <v>0</v>
      </c>
      <c r="AD106" s="79">
        <v>0</v>
      </c>
      <c r="AE106" s="85" t="s">
        <v>1711</v>
      </c>
      <c r="AF106" s="79" t="b">
        <v>0</v>
      </c>
      <c r="AG106" s="79" t="s">
        <v>1727</v>
      </c>
      <c r="AH106" s="79"/>
      <c r="AI106" s="85" t="s">
        <v>1711</v>
      </c>
      <c r="AJ106" s="79" t="b">
        <v>0</v>
      </c>
      <c r="AK106" s="79">
        <v>0</v>
      </c>
      <c r="AL106" s="85" t="s">
        <v>1711</v>
      </c>
      <c r="AM106" s="79" t="s">
        <v>1746</v>
      </c>
      <c r="AN106" s="79" t="b">
        <v>0</v>
      </c>
      <c r="AO106" s="85" t="s">
        <v>1432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8</v>
      </c>
      <c r="BK106" s="49">
        <v>100</v>
      </c>
      <c r="BL106" s="48">
        <v>8</v>
      </c>
    </row>
    <row r="107" spans="1:64" ht="15">
      <c r="A107" s="64" t="s">
        <v>284</v>
      </c>
      <c r="B107" s="64" t="s">
        <v>354</v>
      </c>
      <c r="C107" s="65"/>
      <c r="D107" s="66"/>
      <c r="E107" s="67"/>
      <c r="F107" s="68"/>
      <c r="G107" s="65"/>
      <c r="H107" s="69"/>
      <c r="I107" s="70"/>
      <c r="J107" s="70"/>
      <c r="K107" s="34" t="s">
        <v>65</v>
      </c>
      <c r="L107" s="77">
        <v>124</v>
      </c>
      <c r="M107" s="77"/>
      <c r="N107" s="72"/>
      <c r="O107" s="79" t="s">
        <v>378</v>
      </c>
      <c r="P107" s="81">
        <v>43634.02673611111</v>
      </c>
      <c r="Q107" s="79" t="s">
        <v>385</v>
      </c>
      <c r="R107" s="79"/>
      <c r="S107" s="79"/>
      <c r="T107" s="79"/>
      <c r="U107" s="79"/>
      <c r="V107" s="83" t="s">
        <v>888</v>
      </c>
      <c r="W107" s="81">
        <v>43634.02673611111</v>
      </c>
      <c r="X107" s="83" t="s">
        <v>1062</v>
      </c>
      <c r="Y107" s="79"/>
      <c r="Z107" s="79"/>
      <c r="AA107" s="85" t="s">
        <v>1433</v>
      </c>
      <c r="AB107" s="79"/>
      <c r="AC107" s="79" t="b">
        <v>0</v>
      </c>
      <c r="AD107" s="79">
        <v>0</v>
      </c>
      <c r="AE107" s="85" t="s">
        <v>1711</v>
      </c>
      <c r="AF107" s="79" t="b">
        <v>0</v>
      </c>
      <c r="AG107" s="79" t="s">
        <v>1727</v>
      </c>
      <c r="AH107" s="79"/>
      <c r="AI107" s="85" t="s">
        <v>1711</v>
      </c>
      <c r="AJ107" s="79" t="b">
        <v>0</v>
      </c>
      <c r="AK107" s="79">
        <v>9</v>
      </c>
      <c r="AL107" s="85" t="s">
        <v>1676</v>
      </c>
      <c r="AM107" s="79" t="s">
        <v>1736</v>
      </c>
      <c r="AN107" s="79" t="b">
        <v>0</v>
      </c>
      <c r="AO107" s="85" t="s">
        <v>1676</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20</v>
      </c>
      <c r="BK107" s="49">
        <v>100</v>
      </c>
      <c r="BL107" s="48">
        <v>20</v>
      </c>
    </row>
    <row r="108" spans="1:64" ht="15">
      <c r="A108" s="64" t="s">
        <v>284</v>
      </c>
      <c r="B108" s="64" t="s">
        <v>354</v>
      </c>
      <c r="C108" s="65"/>
      <c r="D108" s="66"/>
      <c r="E108" s="67"/>
      <c r="F108" s="68"/>
      <c r="G108" s="65"/>
      <c r="H108" s="69"/>
      <c r="I108" s="70"/>
      <c r="J108" s="70"/>
      <c r="K108" s="34" t="s">
        <v>65</v>
      </c>
      <c r="L108" s="77">
        <v>125</v>
      </c>
      <c r="M108" s="77"/>
      <c r="N108" s="72"/>
      <c r="O108" s="79" t="s">
        <v>378</v>
      </c>
      <c r="P108" s="81">
        <v>43634.02704861111</v>
      </c>
      <c r="Q108" s="79" t="s">
        <v>434</v>
      </c>
      <c r="R108" s="79"/>
      <c r="S108" s="79"/>
      <c r="T108" s="79" t="s">
        <v>745</v>
      </c>
      <c r="U108" s="83" t="s">
        <v>788</v>
      </c>
      <c r="V108" s="83" t="s">
        <v>788</v>
      </c>
      <c r="W108" s="81">
        <v>43634.02704861111</v>
      </c>
      <c r="X108" s="83" t="s">
        <v>1063</v>
      </c>
      <c r="Y108" s="79"/>
      <c r="Z108" s="79"/>
      <c r="AA108" s="85" t="s">
        <v>1434</v>
      </c>
      <c r="AB108" s="79"/>
      <c r="AC108" s="79" t="b">
        <v>0</v>
      </c>
      <c r="AD108" s="79">
        <v>0</v>
      </c>
      <c r="AE108" s="85" t="s">
        <v>1711</v>
      </c>
      <c r="AF108" s="79" t="b">
        <v>0</v>
      </c>
      <c r="AG108" s="79" t="s">
        <v>1727</v>
      </c>
      <c r="AH108" s="79"/>
      <c r="AI108" s="85" t="s">
        <v>1711</v>
      </c>
      <c r="AJ108" s="79" t="b">
        <v>0</v>
      </c>
      <c r="AK108" s="79">
        <v>3</v>
      </c>
      <c r="AL108" s="85" t="s">
        <v>1677</v>
      </c>
      <c r="AM108" s="79" t="s">
        <v>1736</v>
      </c>
      <c r="AN108" s="79" t="b">
        <v>0</v>
      </c>
      <c r="AO108" s="85" t="s">
        <v>1677</v>
      </c>
      <c r="AP108" s="79" t="s">
        <v>176</v>
      </c>
      <c r="AQ108" s="79">
        <v>0</v>
      </c>
      <c r="AR108" s="79">
        <v>0</v>
      </c>
      <c r="AS108" s="79"/>
      <c r="AT108" s="79"/>
      <c r="AU108" s="79"/>
      <c r="AV108" s="79"/>
      <c r="AW108" s="79"/>
      <c r="AX108" s="79"/>
      <c r="AY108" s="79"/>
      <c r="AZ108" s="79"/>
      <c r="BA108">
        <v>3</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16</v>
      </c>
      <c r="BK108" s="49">
        <v>100</v>
      </c>
      <c r="BL108" s="48">
        <v>16</v>
      </c>
    </row>
    <row r="109" spans="1:64" ht="15">
      <c r="A109" s="64" t="s">
        <v>284</v>
      </c>
      <c r="B109" s="64" t="s">
        <v>354</v>
      </c>
      <c r="C109" s="65"/>
      <c r="D109" s="66"/>
      <c r="E109" s="67"/>
      <c r="F109" s="68"/>
      <c r="G109" s="65"/>
      <c r="H109" s="69"/>
      <c r="I109" s="70"/>
      <c r="J109" s="70"/>
      <c r="K109" s="34" t="s">
        <v>65</v>
      </c>
      <c r="L109" s="77">
        <v>126</v>
      </c>
      <c r="M109" s="77"/>
      <c r="N109" s="72"/>
      <c r="O109" s="79" t="s">
        <v>378</v>
      </c>
      <c r="P109" s="81">
        <v>43634.027349537035</v>
      </c>
      <c r="Q109" s="79" t="s">
        <v>391</v>
      </c>
      <c r="R109" s="79"/>
      <c r="S109" s="79"/>
      <c r="T109" s="79" t="s">
        <v>745</v>
      </c>
      <c r="U109" s="83" t="s">
        <v>783</v>
      </c>
      <c r="V109" s="83" t="s">
        <v>783</v>
      </c>
      <c r="W109" s="81">
        <v>43634.027349537035</v>
      </c>
      <c r="X109" s="83" t="s">
        <v>1064</v>
      </c>
      <c r="Y109" s="79"/>
      <c r="Z109" s="79"/>
      <c r="AA109" s="85" t="s">
        <v>1435</v>
      </c>
      <c r="AB109" s="79"/>
      <c r="AC109" s="79" t="b">
        <v>0</v>
      </c>
      <c r="AD109" s="79">
        <v>0</v>
      </c>
      <c r="AE109" s="85" t="s">
        <v>1711</v>
      </c>
      <c r="AF109" s="79" t="b">
        <v>0</v>
      </c>
      <c r="AG109" s="79" t="s">
        <v>1727</v>
      </c>
      <c r="AH109" s="79"/>
      <c r="AI109" s="85" t="s">
        <v>1711</v>
      </c>
      <c r="AJ109" s="79" t="b">
        <v>0</v>
      </c>
      <c r="AK109" s="79">
        <v>6</v>
      </c>
      <c r="AL109" s="85" t="s">
        <v>1678</v>
      </c>
      <c r="AM109" s="79" t="s">
        <v>1736</v>
      </c>
      <c r="AN109" s="79" t="b">
        <v>0</v>
      </c>
      <c r="AO109" s="85" t="s">
        <v>1678</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17</v>
      </c>
      <c r="BK109" s="49">
        <v>100</v>
      </c>
      <c r="BL109" s="48">
        <v>17</v>
      </c>
    </row>
    <row r="110" spans="1:64" ht="15">
      <c r="A110" s="64" t="s">
        <v>285</v>
      </c>
      <c r="B110" s="64" t="s">
        <v>285</v>
      </c>
      <c r="C110" s="65"/>
      <c r="D110" s="66"/>
      <c r="E110" s="67"/>
      <c r="F110" s="68"/>
      <c r="G110" s="65"/>
      <c r="H110" s="69"/>
      <c r="I110" s="70"/>
      <c r="J110" s="70"/>
      <c r="K110" s="34" t="s">
        <v>65</v>
      </c>
      <c r="L110" s="77">
        <v>127</v>
      </c>
      <c r="M110" s="77"/>
      <c r="N110" s="72"/>
      <c r="O110" s="79" t="s">
        <v>176</v>
      </c>
      <c r="P110" s="81">
        <v>43632.27918981481</v>
      </c>
      <c r="Q110" s="79" t="s">
        <v>465</v>
      </c>
      <c r="R110" s="83" t="s">
        <v>687</v>
      </c>
      <c r="S110" s="79" t="s">
        <v>732</v>
      </c>
      <c r="T110" s="79" t="s">
        <v>745</v>
      </c>
      <c r="U110" s="79"/>
      <c r="V110" s="83" t="s">
        <v>889</v>
      </c>
      <c r="W110" s="81">
        <v>43632.27918981481</v>
      </c>
      <c r="X110" s="83" t="s">
        <v>1065</v>
      </c>
      <c r="Y110" s="79"/>
      <c r="Z110" s="79"/>
      <c r="AA110" s="85" t="s">
        <v>1436</v>
      </c>
      <c r="AB110" s="79"/>
      <c r="AC110" s="79" t="b">
        <v>0</v>
      </c>
      <c r="AD110" s="79">
        <v>0</v>
      </c>
      <c r="AE110" s="85" t="s">
        <v>1711</v>
      </c>
      <c r="AF110" s="79" t="b">
        <v>0</v>
      </c>
      <c r="AG110" s="79" t="s">
        <v>1727</v>
      </c>
      <c r="AH110" s="79"/>
      <c r="AI110" s="85" t="s">
        <v>1711</v>
      </c>
      <c r="AJ110" s="79" t="b">
        <v>0</v>
      </c>
      <c r="AK110" s="79">
        <v>0</v>
      </c>
      <c r="AL110" s="85" t="s">
        <v>1711</v>
      </c>
      <c r="AM110" s="79" t="s">
        <v>1742</v>
      </c>
      <c r="AN110" s="79" t="b">
        <v>0</v>
      </c>
      <c r="AO110" s="85" t="s">
        <v>1436</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5</v>
      </c>
      <c r="BK110" s="49">
        <v>100</v>
      </c>
      <c r="BL110" s="48">
        <v>5</v>
      </c>
    </row>
    <row r="111" spans="1:64" ht="15">
      <c r="A111" s="64" t="s">
        <v>285</v>
      </c>
      <c r="B111" s="64" t="s">
        <v>285</v>
      </c>
      <c r="C111" s="65"/>
      <c r="D111" s="66"/>
      <c r="E111" s="67"/>
      <c r="F111" s="68"/>
      <c r="G111" s="65"/>
      <c r="H111" s="69"/>
      <c r="I111" s="70"/>
      <c r="J111" s="70"/>
      <c r="K111" s="34" t="s">
        <v>65</v>
      </c>
      <c r="L111" s="77">
        <v>128</v>
      </c>
      <c r="M111" s="77"/>
      <c r="N111" s="72"/>
      <c r="O111" s="79" t="s">
        <v>176</v>
      </c>
      <c r="P111" s="81">
        <v>43634.29361111111</v>
      </c>
      <c r="Q111" s="79" t="s">
        <v>466</v>
      </c>
      <c r="R111" s="83" t="s">
        <v>691</v>
      </c>
      <c r="S111" s="79" t="s">
        <v>732</v>
      </c>
      <c r="T111" s="79" t="s">
        <v>745</v>
      </c>
      <c r="U111" s="79"/>
      <c r="V111" s="83" t="s">
        <v>889</v>
      </c>
      <c r="W111" s="81">
        <v>43634.29361111111</v>
      </c>
      <c r="X111" s="83" t="s">
        <v>1066</v>
      </c>
      <c r="Y111" s="79"/>
      <c r="Z111" s="79"/>
      <c r="AA111" s="85" t="s">
        <v>1437</v>
      </c>
      <c r="AB111" s="79"/>
      <c r="AC111" s="79" t="b">
        <v>0</v>
      </c>
      <c r="AD111" s="79">
        <v>0</v>
      </c>
      <c r="AE111" s="85" t="s">
        <v>1711</v>
      </c>
      <c r="AF111" s="79" t="b">
        <v>0</v>
      </c>
      <c r="AG111" s="79" t="s">
        <v>1727</v>
      </c>
      <c r="AH111" s="79"/>
      <c r="AI111" s="85" t="s">
        <v>1711</v>
      </c>
      <c r="AJ111" s="79" t="b">
        <v>0</v>
      </c>
      <c r="AK111" s="79">
        <v>0</v>
      </c>
      <c r="AL111" s="85" t="s">
        <v>1711</v>
      </c>
      <c r="AM111" s="79" t="s">
        <v>1742</v>
      </c>
      <c r="AN111" s="79" t="b">
        <v>0</v>
      </c>
      <c r="AO111" s="85" t="s">
        <v>1437</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2</v>
      </c>
      <c r="BC111" s="78" t="str">
        <f>REPLACE(INDEX(GroupVertices[Group],MATCH(Edges24[[#This Row],[Vertex 2]],GroupVertices[Vertex],0)),1,1,"")</f>
        <v>2</v>
      </c>
      <c r="BD111" s="48">
        <v>1</v>
      </c>
      <c r="BE111" s="49">
        <v>14.285714285714286</v>
      </c>
      <c r="BF111" s="48">
        <v>0</v>
      </c>
      <c r="BG111" s="49">
        <v>0</v>
      </c>
      <c r="BH111" s="48">
        <v>0</v>
      </c>
      <c r="BI111" s="49">
        <v>0</v>
      </c>
      <c r="BJ111" s="48">
        <v>6</v>
      </c>
      <c r="BK111" s="49">
        <v>85.71428571428571</v>
      </c>
      <c r="BL111" s="48">
        <v>7</v>
      </c>
    </row>
    <row r="112" spans="1:64" ht="15">
      <c r="A112" s="64" t="s">
        <v>286</v>
      </c>
      <c r="B112" s="64" t="s">
        <v>286</v>
      </c>
      <c r="C112" s="65"/>
      <c r="D112" s="66"/>
      <c r="E112" s="67"/>
      <c r="F112" s="68"/>
      <c r="G112" s="65"/>
      <c r="H112" s="69"/>
      <c r="I112" s="70"/>
      <c r="J112" s="70"/>
      <c r="K112" s="34" t="s">
        <v>65</v>
      </c>
      <c r="L112" s="77">
        <v>129</v>
      </c>
      <c r="M112" s="77"/>
      <c r="N112" s="72"/>
      <c r="O112" s="79" t="s">
        <v>176</v>
      </c>
      <c r="P112" s="81">
        <v>43632.27717592593</v>
      </c>
      <c r="Q112" s="79" t="s">
        <v>467</v>
      </c>
      <c r="R112" s="83" t="s">
        <v>687</v>
      </c>
      <c r="S112" s="79" t="s">
        <v>732</v>
      </c>
      <c r="T112" s="79" t="s">
        <v>755</v>
      </c>
      <c r="U112" s="79"/>
      <c r="V112" s="83" t="s">
        <v>890</v>
      </c>
      <c r="W112" s="81">
        <v>43632.27717592593</v>
      </c>
      <c r="X112" s="83" t="s">
        <v>1067</v>
      </c>
      <c r="Y112" s="79"/>
      <c r="Z112" s="79"/>
      <c r="AA112" s="85" t="s">
        <v>1438</v>
      </c>
      <c r="AB112" s="79"/>
      <c r="AC112" s="79" t="b">
        <v>0</v>
      </c>
      <c r="AD112" s="79">
        <v>0</v>
      </c>
      <c r="AE112" s="85" t="s">
        <v>1711</v>
      </c>
      <c r="AF112" s="79" t="b">
        <v>0</v>
      </c>
      <c r="AG112" s="79" t="s">
        <v>1727</v>
      </c>
      <c r="AH112" s="79"/>
      <c r="AI112" s="85" t="s">
        <v>1711</v>
      </c>
      <c r="AJ112" s="79" t="b">
        <v>0</v>
      </c>
      <c r="AK112" s="79">
        <v>0</v>
      </c>
      <c r="AL112" s="85" t="s">
        <v>1711</v>
      </c>
      <c r="AM112" s="79" t="s">
        <v>1742</v>
      </c>
      <c r="AN112" s="79" t="b">
        <v>0</v>
      </c>
      <c r="AO112" s="85" t="s">
        <v>1438</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6</v>
      </c>
      <c r="BK112" s="49">
        <v>100</v>
      </c>
      <c r="BL112" s="48">
        <v>6</v>
      </c>
    </row>
    <row r="113" spans="1:64" ht="15">
      <c r="A113" s="64" t="s">
        <v>286</v>
      </c>
      <c r="B113" s="64" t="s">
        <v>286</v>
      </c>
      <c r="C113" s="65"/>
      <c r="D113" s="66"/>
      <c r="E113" s="67"/>
      <c r="F113" s="68"/>
      <c r="G113" s="65"/>
      <c r="H113" s="69"/>
      <c r="I113" s="70"/>
      <c r="J113" s="70"/>
      <c r="K113" s="34" t="s">
        <v>65</v>
      </c>
      <c r="L113" s="77">
        <v>130</v>
      </c>
      <c r="M113" s="77"/>
      <c r="N113" s="72"/>
      <c r="O113" s="79" t="s">
        <v>176</v>
      </c>
      <c r="P113" s="81">
        <v>43634.29462962963</v>
      </c>
      <c r="Q113" s="79" t="s">
        <v>468</v>
      </c>
      <c r="R113" s="83" t="s">
        <v>691</v>
      </c>
      <c r="S113" s="79" t="s">
        <v>732</v>
      </c>
      <c r="T113" s="79" t="s">
        <v>755</v>
      </c>
      <c r="U113" s="79"/>
      <c r="V113" s="83" t="s">
        <v>890</v>
      </c>
      <c r="W113" s="81">
        <v>43634.29462962963</v>
      </c>
      <c r="X113" s="83" t="s">
        <v>1068</v>
      </c>
      <c r="Y113" s="79"/>
      <c r="Z113" s="79"/>
      <c r="AA113" s="85" t="s">
        <v>1439</v>
      </c>
      <c r="AB113" s="79"/>
      <c r="AC113" s="79" t="b">
        <v>0</v>
      </c>
      <c r="AD113" s="79">
        <v>0</v>
      </c>
      <c r="AE113" s="85" t="s">
        <v>1711</v>
      </c>
      <c r="AF113" s="79" t="b">
        <v>0</v>
      </c>
      <c r="AG113" s="79" t="s">
        <v>1727</v>
      </c>
      <c r="AH113" s="79"/>
      <c r="AI113" s="85" t="s">
        <v>1711</v>
      </c>
      <c r="AJ113" s="79" t="b">
        <v>0</v>
      </c>
      <c r="AK113" s="79">
        <v>0</v>
      </c>
      <c r="AL113" s="85" t="s">
        <v>1711</v>
      </c>
      <c r="AM113" s="79" t="s">
        <v>1742</v>
      </c>
      <c r="AN113" s="79" t="b">
        <v>0</v>
      </c>
      <c r="AO113" s="85" t="s">
        <v>1439</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2</v>
      </c>
      <c r="BC113" s="78" t="str">
        <f>REPLACE(INDEX(GroupVertices[Group],MATCH(Edges24[[#This Row],[Vertex 2]],GroupVertices[Vertex],0)),1,1,"")</f>
        <v>2</v>
      </c>
      <c r="BD113" s="48">
        <v>1</v>
      </c>
      <c r="BE113" s="49">
        <v>12.5</v>
      </c>
      <c r="BF113" s="48">
        <v>0</v>
      </c>
      <c r="BG113" s="49">
        <v>0</v>
      </c>
      <c r="BH113" s="48">
        <v>0</v>
      </c>
      <c r="BI113" s="49">
        <v>0</v>
      </c>
      <c r="BJ113" s="48">
        <v>7</v>
      </c>
      <c r="BK113" s="49">
        <v>87.5</v>
      </c>
      <c r="BL113" s="48">
        <v>8</v>
      </c>
    </row>
    <row r="114" spans="1:64" ht="15">
      <c r="A114" s="64" t="s">
        <v>287</v>
      </c>
      <c r="B114" s="64" t="s">
        <v>287</v>
      </c>
      <c r="C114" s="65"/>
      <c r="D114" s="66"/>
      <c r="E114" s="67"/>
      <c r="F114" s="68"/>
      <c r="G114" s="65"/>
      <c r="H114" s="69"/>
      <c r="I114" s="70"/>
      <c r="J114" s="70"/>
      <c r="K114" s="34" t="s">
        <v>65</v>
      </c>
      <c r="L114" s="77">
        <v>131</v>
      </c>
      <c r="M114" s="77"/>
      <c r="N114" s="72"/>
      <c r="O114" s="79" t="s">
        <v>176</v>
      </c>
      <c r="P114" s="81">
        <v>43632.279340277775</v>
      </c>
      <c r="Q114" s="79" t="s">
        <v>469</v>
      </c>
      <c r="R114" s="83" t="s">
        <v>687</v>
      </c>
      <c r="S114" s="79" t="s">
        <v>732</v>
      </c>
      <c r="T114" s="79" t="s">
        <v>756</v>
      </c>
      <c r="U114" s="79"/>
      <c r="V114" s="83" t="s">
        <v>891</v>
      </c>
      <c r="W114" s="81">
        <v>43632.279340277775</v>
      </c>
      <c r="X114" s="83" t="s">
        <v>1069</v>
      </c>
      <c r="Y114" s="79"/>
      <c r="Z114" s="79"/>
      <c r="AA114" s="85" t="s">
        <v>1440</v>
      </c>
      <c r="AB114" s="79"/>
      <c r="AC114" s="79" t="b">
        <v>0</v>
      </c>
      <c r="AD114" s="79">
        <v>0</v>
      </c>
      <c r="AE114" s="85" t="s">
        <v>1711</v>
      </c>
      <c r="AF114" s="79" t="b">
        <v>0</v>
      </c>
      <c r="AG114" s="79" t="s">
        <v>1727</v>
      </c>
      <c r="AH114" s="79"/>
      <c r="AI114" s="85" t="s">
        <v>1711</v>
      </c>
      <c r="AJ114" s="79" t="b">
        <v>0</v>
      </c>
      <c r="AK114" s="79">
        <v>0</v>
      </c>
      <c r="AL114" s="85" t="s">
        <v>1711</v>
      </c>
      <c r="AM114" s="79" t="s">
        <v>1742</v>
      </c>
      <c r="AN114" s="79" t="b">
        <v>0</v>
      </c>
      <c r="AO114" s="85" t="s">
        <v>1440</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8</v>
      </c>
      <c r="BK114" s="49">
        <v>100</v>
      </c>
      <c r="BL114" s="48">
        <v>8</v>
      </c>
    </row>
    <row r="115" spans="1:64" ht="15">
      <c r="A115" s="64" t="s">
        <v>287</v>
      </c>
      <c r="B115" s="64" t="s">
        <v>287</v>
      </c>
      <c r="C115" s="65"/>
      <c r="D115" s="66"/>
      <c r="E115" s="67"/>
      <c r="F115" s="68"/>
      <c r="G115" s="65"/>
      <c r="H115" s="69"/>
      <c r="I115" s="70"/>
      <c r="J115" s="70"/>
      <c r="K115" s="34" t="s">
        <v>65</v>
      </c>
      <c r="L115" s="77">
        <v>132</v>
      </c>
      <c r="M115" s="77"/>
      <c r="N115" s="72"/>
      <c r="O115" s="79" t="s">
        <v>176</v>
      </c>
      <c r="P115" s="81">
        <v>43634.29560185185</v>
      </c>
      <c r="Q115" s="79" t="s">
        <v>470</v>
      </c>
      <c r="R115" s="83" t="s">
        <v>691</v>
      </c>
      <c r="S115" s="79" t="s">
        <v>732</v>
      </c>
      <c r="T115" s="79" t="s">
        <v>756</v>
      </c>
      <c r="U115" s="79"/>
      <c r="V115" s="83" t="s">
        <v>891</v>
      </c>
      <c r="W115" s="81">
        <v>43634.29560185185</v>
      </c>
      <c r="X115" s="83" t="s">
        <v>1070</v>
      </c>
      <c r="Y115" s="79"/>
      <c r="Z115" s="79"/>
      <c r="AA115" s="85" t="s">
        <v>1441</v>
      </c>
      <c r="AB115" s="79"/>
      <c r="AC115" s="79" t="b">
        <v>0</v>
      </c>
      <c r="AD115" s="79">
        <v>0</v>
      </c>
      <c r="AE115" s="85" t="s">
        <v>1711</v>
      </c>
      <c r="AF115" s="79" t="b">
        <v>0</v>
      </c>
      <c r="AG115" s="79" t="s">
        <v>1727</v>
      </c>
      <c r="AH115" s="79"/>
      <c r="AI115" s="85" t="s">
        <v>1711</v>
      </c>
      <c r="AJ115" s="79" t="b">
        <v>0</v>
      </c>
      <c r="AK115" s="79">
        <v>0</v>
      </c>
      <c r="AL115" s="85" t="s">
        <v>1711</v>
      </c>
      <c r="AM115" s="79" t="s">
        <v>1742</v>
      </c>
      <c r="AN115" s="79" t="b">
        <v>0</v>
      </c>
      <c r="AO115" s="85" t="s">
        <v>1441</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2</v>
      </c>
      <c r="BC115" s="78" t="str">
        <f>REPLACE(INDEX(GroupVertices[Group],MATCH(Edges24[[#This Row],[Vertex 2]],GroupVertices[Vertex],0)),1,1,"")</f>
        <v>2</v>
      </c>
      <c r="BD115" s="48">
        <v>1</v>
      </c>
      <c r="BE115" s="49">
        <v>10</v>
      </c>
      <c r="BF115" s="48">
        <v>0</v>
      </c>
      <c r="BG115" s="49">
        <v>0</v>
      </c>
      <c r="BH115" s="48">
        <v>0</v>
      </c>
      <c r="BI115" s="49">
        <v>0</v>
      </c>
      <c r="BJ115" s="48">
        <v>9</v>
      </c>
      <c r="BK115" s="49">
        <v>90</v>
      </c>
      <c r="BL115" s="48">
        <v>10</v>
      </c>
    </row>
    <row r="116" spans="1:64" ht="15">
      <c r="A116" s="64" t="s">
        <v>288</v>
      </c>
      <c r="B116" s="64" t="s">
        <v>288</v>
      </c>
      <c r="C116" s="65"/>
      <c r="D116" s="66"/>
      <c r="E116" s="67"/>
      <c r="F116" s="68"/>
      <c r="G116" s="65"/>
      <c r="H116" s="69"/>
      <c r="I116" s="70"/>
      <c r="J116" s="70"/>
      <c r="K116" s="34" t="s">
        <v>65</v>
      </c>
      <c r="L116" s="77">
        <v>133</v>
      </c>
      <c r="M116" s="77"/>
      <c r="N116" s="72"/>
      <c r="O116" s="79" t="s">
        <v>176</v>
      </c>
      <c r="P116" s="81">
        <v>43632.27724537037</v>
      </c>
      <c r="Q116" s="79" t="s">
        <v>471</v>
      </c>
      <c r="R116" s="83" t="s">
        <v>687</v>
      </c>
      <c r="S116" s="79" t="s">
        <v>732</v>
      </c>
      <c r="T116" s="79" t="s">
        <v>757</v>
      </c>
      <c r="U116" s="79"/>
      <c r="V116" s="83" t="s">
        <v>892</v>
      </c>
      <c r="W116" s="81">
        <v>43632.27724537037</v>
      </c>
      <c r="X116" s="83" t="s">
        <v>1071</v>
      </c>
      <c r="Y116" s="79"/>
      <c r="Z116" s="79"/>
      <c r="AA116" s="85" t="s">
        <v>1442</v>
      </c>
      <c r="AB116" s="79"/>
      <c r="AC116" s="79" t="b">
        <v>0</v>
      </c>
      <c r="AD116" s="79">
        <v>0</v>
      </c>
      <c r="AE116" s="85" t="s">
        <v>1711</v>
      </c>
      <c r="AF116" s="79" t="b">
        <v>0</v>
      </c>
      <c r="AG116" s="79" t="s">
        <v>1727</v>
      </c>
      <c r="AH116" s="79"/>
      <c r="AI116" s="85" t="s">
        <v>1711</v>
      </c>
      <c r="AJ116" s="79" t="b">
        <v>0</v>
      </c>
      <c r="AK116" s="79">
        <v>0</v>
      </c>
      <c r="AL116" s="85" t="s">
        <v>1711</v>
      </c>
      <c r="AM116" s="79" t="s">
        <v>1742</v>
      </c>
      <c r="AN116" s="79" t="b">
        <v>0</v>
      </c>
      <c r="AO116" s="85" t="s">
        <v>1442</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2</v>
      </c>
      <c r="BC116" s="78" t="str">
        <f>REPLACE(INDEX(GroupVertices[Group],MATCH(Edges24[[#This Row],[Vertex 2]],GroupVertices[Vertex],0)),1,1,"")</f>
        <v>2</v>
      </c>
      <c r="BD116" s="48">
        <v>2</v>
      </c>
      <c r="BE116" s="49">
        <v>6.666666666666667</v>
      </c>
      <c r="BF116" s="48">
        <v>0</v>
      </c>
      <c r="BG116" s="49">
        <v>0</v>
      </c>
      <c r="BH116" s="48">
        <v>0</v>
      </c>
      <c r="BI116" s="49">
        <v>0</v>
      </c>
      <c r="BJ116" s="48">
        <v>28</v>
      </c>
      <c r="BK116" s="49">
        <v>93.33333333333333</v>
      </c>
      <c r="BL116" s="48">
        <v>30</v>
      </c>
    </row>
    <row r="117" spans="1:64" ht="15">
      <c r="A117" s="64" t="s">
        <v>288</v>
      </c>
      <c r="B117" s="64" t="s">
        <v>288</v>
      </c>
      <c r="C117" s="65"/>
      <c r="D117" s="66"/>
      <c r="E117" s="67"/>
      <c r="F117" s="68"/>
      <c r="G117" s="65"/>
      <c r="H117" s="69"/>
      <c r="I117" s="70"/>
      <c r="J117" s="70"/>
      <c r="K117" s="34" t="s">
        <v>65</v>
      </c>
      <c r="L117" s="77">
        <v>134</v>
      </c>
      <c r="M117" s="77"/>
      <c r="N117" s="72"/>
      <c r="O117" s="79" t="s">
        <v>176</v>
      </c>
      <c r="P117" s="81">
        <v>43634.29619212963</v>
      </c>
      <c r="Q117" s="79" t="s">
        <v>472</v>
      </c>
      <c r="R117" s="83" t="s">
        <v>691</v>
      </c>
      <c r="S117" s="79" t="s">
        <v>732</v>
      </c>
      <c r="T117" s="79" t="s">
        <v>757</v>
      </c>
      <c r="U117" s="79"/>
      <c r="V117" s="83" t="s">
        <v>892</v>
      </c>
      <c r="W117" s="81">
        <v>43634.29619212963</v>
      </c>
      <c r="X117" s="83" t="s">
        <v>1072</v>
      </c>
      <c r="Y117" s="79"/>
      <c r="Z117" s="79"/>
      <c r="AA117" s="85" t="s">
        <v>1443</v>
      </c>
      <c r="AB117" s="79"/>
      <c r="AC117" s="79" t="b">
        <v>0</v>
      </c>
      <c r="AD117" s="79">
        <v>0</v>
      </c>
      <c r="AE117" s="85" t="s">
        <v>1711</v>
      </c>
      <c r="AF117" s="79" t="b">
        <v>0</v>
      </c>
      <c r="AG117" s="79" t="s">
        <v>1727</v>
      </c>
      <c r="AH117" s="79"/>
      <c r="AI117" s="85" t="s">
        <v>1711</v>
      </c>
      <c r="AJ117" s="79" t="b">
        <v>0</v>
      </c>
      <c r="AK117" s="79">
        <v>0</v>
      </c>
      <c r="AL117" s="85" t="s">
        <v>1711</v>
      </c>
      <c r="AM117" s="79" t="s">
        <v>1742</v>
      </c>
      <c r="AN117" s="79" t="b">
        <v>0</v>
      </c>
      <c r="AO117" s="85" t="s">
        <v>1443</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2</v>
      </c>
      <c r="BC117" s="78" t="str">
        <f>REPLACE(INDEX(GroupVertices[Group],MATCH(Edges24[[#This Row],[Vertex 2]],GroupVertices[Vertex],0)),1,1,"")</f>
        <v>2</v>
      </c>
      <c r="BD117" s="48">
        <v>1</v>
      </c>
      <c r="BE117" s="49">
        <v>4.3478260869565215</v>
      </c>
      <c r="BF117" s="48">
        <v>0</v>
      </c>
      <c r="BG117" s="49">
        <v>0</v>
      </c>
      <c r="BH117" s="48">
        <v>0</v>
      </c>
      <c r="BI117" s="49">
        <v>0</v>
      </c>
      <c r="BJ117" s="48">
        <v>22</v>
      </c>
      <c r="BK117" s="49">
        <v>95.65217391304348</v>
      </c>
      <c r="BL117" s="48">
        <v>23</v>
      </c>
    </row>
    <row r="118" spans="1:64" ht="15">
      <c r="A118" s="64" t="s">
        <v>289</v>
      </c>
      <c r="B118" s="64" t="s">
        <v>289</v>
      </c>
      <c r="C118" s="65"/>
      <c r="D118" s="66"/>
      <c r="E118" s="67"/>
      <c r="F118" s="68"/>
      <c r="G118" s="65"/>
      <c r="H118" s="69"/>
      <c r="I118" s="70"/>
      <c r="J118" s="70"/>
      <c r="K118" s="34" t="s">
        <v>65</v>
      </c>
      <c r="L118" s="77">
        <v>135</v>
      </c>
      <c r="M118" s="77"/>
      <c r="N118" s="72"/>
      <c r="O118" s="79" t="s">
        <v>176</v>
      </c>
      <c r="P118" s="81">
        <v>43632.27991898148</v>
      </c>
      <c r="Q118" s="79" t="s">
        <v>473</v>
      </c>
      <c r="R118" s="83" t="s">
        <v>686</v>
      </c>
      <c r="S118" s="79" t="s">
        <v>732</v>
      </c>
      <c r="T118" s="79" t="s">
        <v>745</v>
      </c>
      <c r="U118" s="83" t="s">
        <v>799</v>
      </c>
      <c r="V118" s="83" t="s">
        <v>799</v>
      </c>
      <c r="W118" s="81">
        <v>43632.27991898148</v>
      </c>
      <c r="X118" s="83" t="s">
        <v>1073</v>
      </c>
      <c r="Y118" s="79"/>
      <c r="Z118" s="79"/>
      <c r="AA118" s="85" t="s">
        <v>1444</v>
      </c>
      <c r="AB118" s="79"/>
      <c r="AC118" s="79" t="b">
        <v>0</v>
      </c>
      <c r="AD118" s="79">
        <v>0</v>
      </c>
      <c r="AE118" s="85" t="s">
        <v>1711</v>
      </c>
      <c r="AF118" s="79" t="b">
        <v>0</v>
      </c>
      <c r="AG118" s="79" t="s">
        <v>1727</v>
      </c>
      <c r="AH118" s="79"/>
      <c r="AI118" s="85" t="s">
        <v>1711</v>
      </c>
      <c r="AJ118" s="79" t="b">
        <v>0</v>
      </c>
      <c r="AK118" s="79">
        <v>0</v>
      </c>
      <c r="AL118" s="85" t="s">
        <v>1711</v>
      </c>
      <c r="AM118" s="79" t="s">
        <v>737</v>
      </c>
      <c r="AN118" s="79" t="b">
        <v>0</v>
      </c>
      <c r="AO118" s="85" t="s">
        <v>1444</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2</v>
      </c>
      <c r="BC118" s="78" t="str">
        <f>REPLACE(INDEX(GroupVertices[Group],MATCH(Edges24[[#This Row],[Vertex 2]],GroupVertices[Vertex],0)),1,1,"")</f>
        <v>2</v>
      </c>
      <c r="BD118" s="48">
        <v>0</v>
      </c>
      <c r="BE118" s="49">
        <v>0</v>
      </c>
      <c r="BF118" s="48">
        <v>0</v>
      </c>
      <c r="BG118" s="49">
        <v>0</v>
      </c>
      <c r="BH118" s="48">
        <v>0</v>
      </c>
      <c r="BI118" s="49">
        <v>0</v>
      </c>
      <c r="BJ118" s="48">
        <v>5</v>
      </c>
      <c r="BK118" s="49">
        <v>100</v>
      </c>
      <c r="BL118" s="48">
        <v>5</v>
      </c>
    </row>
    <row r="119" spans="1:64" ht="15">
      <c r="A119" s="64" t="s">
        <v>289</v>
      </c>
      <c r="B119" s="64" t="s">
        <v>289</v>
      </c>
      <c r="C119" s="65"/>
      <c r="D119" s="66"/>
      <c r="E119" s="67"/>
      <c r="F119" s="68"/>
      <c r="G119" s="65"/>
      <c r="H119" s="69"/>
      <c r="I119" s="70"/>
      <c r="J119" s="70"/>
      <c r="K119" s="34" t="s">
        <v>65</v>
      </c>
      <c r="L119" s="77">
        <v>136</v>
      </c>
      <c r="M119" s="77"/>
      <c r="N119" s="72"/>
      <c r="O119" s="79" t="s">
        <v>176</v>
      </c>
      <c r="P119" s="81">
        <v>43634.297268518516</v>
      </c>
      <c r="Q119" s="79" t="s">
        <v>474</v>
      </c>
      <c r="R119" s="83" t="s">
        <v>692</v>
      </c>
      <c r="S119" s="79" t="s">
        <v>732</v>
      </c>
      <c r="T119" s="79" t="s">
        <v>745</v>
      </c>
      <c r="U119" s="83" t="s">
        <v>800</v>
      </c>
      <c r="V119" s="83" t="s">
        <v>800</v>
      </c>
      <c r="W119" s="81">
        <v>43634.297268518516</v>
      </c>
      <c r="X119" s="83" t="s">
        <v>1074</v>
      </c>
      <c r="Y119" s="79"/>
      <c r="Z119" s="79"/>
      <c r="AA119" s="85" t="s">
        <v>1445</v>
      </c>
      <c r="AB119" s="79"/>
      <c r="AC119" s="79" t="b">
        <v>0</v>
      </c>
      <c r="AD119" s="79">
        <v>0</v>
      </c>
      <c r="AE119" s="85" t="s">
        <v>1711</v>
      </c>
      <c r="AF119" s="79" t="b">
        <v>0</v>
      </c>
      <c r="AG119" s="79" t="s">
        <v>1727</v>
      </c>
      <c r="AH119" s="79"/>
      <c r="AI119" s="85" t="s">
        <v>1711</v>
      </c>
      <c r="AJ119" s="79" t="b">
        <v>0</v>
      </c>
      <c r="AK119" s="79">
        <v>0</v>
      </c>
      <c r="AL119" s="85" t="s">
        <v>1711</v>
      </c>
      <c r="AM119" s="79" t="s">
        <v>737</v>
      </c>
      <c r="AN119" s="79" t="b">
        <v>0</v>
      </c>
      <c r="AO119" s="85" t="s">
        <v>1445</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2</v>
      </c>
      <c r="BC119" s="78" t="str">
        <f>REPLACE(INDEX(GroupVertices[Group],MATCH(Edges24[[#This Row],[Vertex 2]],GroupVertices[Vertex],0)),1,1,"")</f>
        <v>2</v>
      </c>
      <c r="BD119" s="48">
        <v>1</v>
      </c>
      <c r="BE119" s="49">
        <v>14.285714285714286</v>
      </c>
      <c r="BF119" s="48">
        <v>0</v>
      </c>
      <c r="BG119" s="49">
        <v>0</v>
      </c>
      <c r="BH119" s="48">
        <v>0</v>
      </c>
      <c r="BI119" s="49">
        <v>0</v>
      </c>
      <c r="BJ119" s="48">
        <v>6</v>
      </c>
      <c r="BK119" s="49">
        <v>85.71428571428571</v>
      </c>
      <c r="BL119" s="48">
        <v>7</v>
      </c>
    </row>
    <row r="120" spans="1:64" ht="15">
      <c r="A120" s="64" t="s">
        <v>290</v>
      </c>
      <c r="B120" s="64" t="s">
        <v>290</v>
      </c>
      <c r="C120" s="65"/>
      <c r="D120" s="66"/>
      <c r="E120" s="67"/>
      <c r="F120" s="68"/>
      <c r="G120" s="65"/>
      <c r="H120" s="69"/>
      <c r="I120" s="70"/>
      <c r="J120" s="70"/>
      <c r="K120" s="34" t="s">
        <v>65</v>
      </c>
      <c r="L120" s="77">
        <v>137</v>
      </c>
      <c r="M120" s="77"/>
      <c r="N120" s="72"/>
      <c r="O120" s="79" t="s">
        <v>176</v>
      </c>
      <c r="P120" s="81">
        <v>43601.32925925926</v>
      </c>
      <c r="Q120" s="79" t="s">
        <v>475</v>
      </c>
      <c r="R120" s="83" t="s">
        <v>693</v>
      </c>
      <c r="S120" s="79" t="s">
        <v>732</v>
      </c>
      <c r="T120" s="79" t="s">
        <v>745</v>
      </c>
      <c r="U120" s="83" t="s">
        <v>801</v>
      </c>
      <c r="V120" s="83" t="s">
        <v>801</v>
      </c>
      <c r="W120" s="81">
        <v>43601.32925925926</v>
      </c>
      <c r="X120" s="83" t="s">
        <v>1075</v>
      </c>
      <c r="Y120" s="79"/>
      <c r="Z120" s="79"/>
      <c r="AA120" s="85" t="s">
        <v>1446</v>
      </c>
      <c r="AB120" s="79"/>
      <c r="AC120" s="79" t="b">
        <v>0</v>
      </c>
      <c r="AD120" s="79">
        <v>0</v>
      </c>
      <c r="AE120" s="85" t="s">
        <v>1711</v>
      </c>
      <c r="AF120" s="79" t="b">
        <v>0</v>
      </c>
      <c r="AG120" s="79" t="s">
        <v>1727</v>
      </c>
      <c r="AH120" s="79"/>
      <c r="AI120" s="85" t="s">
        <v>1711</v>
      </c>
      <c r="AJ120" s="79" t="b">
        <v>0</v>
      </c>
      <c r="AK120" s="79">
        <v>1</v>
      </c>
      <c r="AL120" s="85" t="s">
        <v>1711</v>
      </c>
      <c r="AM120" s="79" t="s">
        <v>737</v>
      </c>
      <c r="AN120" s="79" t="b">
        <v>0</v>
      </c>
      <c r="AO120" s="85" t="s">
        <v>1446</v>
      </c>
      <c r="AP120" s="79" t="s">
        <v>1755</v>
      </c>
      <c r="AQ120" s="79">
        <v>0</v>
      </c>
      <c r="AR120" s="79">
        <v>0</v>
      </c>
      <c r="AS120" s="79"/>
      <c r="AT120" s="79"/>
      <c r="AU120" s="79"/>
      <c r="AV120" s="79"/>
      <c r="AW120" s="79"/>
      <c r="AX120" s="79"/>
      <c r="AY120" s="79"/>
      <c r="AZ120" s="79"/>
      <c r="BA120">
        <v>4</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9</v>
      </c>
      <c r="BK120" s="49">
        <v>100</v>
      </c>
      <c r="BL120" s="48">
        <v>9</v>
      </c>
    </row>
    <row r="121" spans="1:64" ht="15">
      <c r="A121" s="64" t="s">
        <v>290</v>
      </c>
      <c r="B121" s="64" t="s">
        <v>290</v>
      </c>
      <c r="C121" s="65"/>
      <c r="D121" s="66"/>
      <c r="E121" s="67"/>
      <c r="F121" s="68"/>
      <c r="G121" s="65"/>
      <c r="H121" s="69"/>
      <c r="I121" s="70"/>
      <c r="J121" s="70"/>
      <c r="K121" s="34" t="s">
        <v>65</v>
      </c>
      <c r="L121" s="77">
        <v>138</v>
      </c>
      <c r="M121" s="77"/>
      <c r="N121" s="72"/>
      <c r="O121" s="79" t="s">
        <v>176</v>
      </c>
      <c r="P121" s="81">
        <v>43631.32890046296</v>
      </c>
      <c r="Q121" s="79" t="s">
        <v>476</v>
      </c>
      <c r="R121" s="83" t="s">
        <v>693</v>
      </c>
      <c r="S121" s="79" t="s">
        <v>732</v>
      </c>
      <c r="T121" s="79" t="s">
        <v>745</v>
      </c>
      <c r="U121" s="83" t="s">
        <v>801</v>
      </c>
      <c r="V121" s="83" t="s">
        <v>801</v>
      </c>
      <c r="W121" s="81">
        <v>43631.32890046296</v>
      </c>
      <c r="X121" s="83" t="s">
        <v>1076</v>
      </c>
      <c r="Y121" s="79"/>
      <c r="Z121" s="79"/>
      <c r="AA121" s="85" t="s">
        <v>1447</v>
      </c>
      <c r="AB121" s="79"/>
      <c r="AC121" s="79" t="b">
        <v>0</v>
      </c>
      <c r="AD121" s="79">
        <v>0</v>
      </c>
      <c r="AE121" s="85" t="s">
        <v>1711</v>
      </c>
      <c r="AF121" s="79" t="b">
        <v>0</v>
      </c>
      <c r="AG121" s="79" t="s">
        <v>1727</v>
      </c>
      <c r="AH121" s="79"/>
      <c r="AI121" s="85" t="s">
        <v>1711</v>
      </c>
      <c r="AJ121" s="79" t="b">
        <v>0</v>
      </c>
      <c r="AK121" s="79">
        <v>1</v>
      </c>
      <c r="AL121" s="85" t="s">
        <v>1446</v>
      </c>
      <c r="AM121" s="79" t="s">
        <v>737</v>
      </c>
      <c r="AN121" s="79" t="b">
        <v>0</v>
      </c>
      <c r="AO121" s="85" t="s">
        <v>1446</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2</v>
      </c>
      <c r="BC121" s="78" t="str">
        <f>REPLACE(INDEX(GroupVertices[Group],MATCH(Edges24[[#This Row],[Vertex 2]],GroupVertices[Vertex],0)),1,1,"")</f>
        <v>2</v>
      </c>
      <c r="BD121" s="48">
        <v>0</v>
      </c>
      <c r="BE121" s="49">
        <v>0</v>
      </c>
      <c r="BF121" s="48">
        <v>0</v>
      </c>
      <c r="BG121" s="49">
        <v>0</v>
      </c>
      <c r="BH121" s="48">
        <v>0</v>
      </c>
      <c r="BI121" s="49">
        <v>0</v>
      </c>
      <c r="BJ121" s="48">
        <v>11</v>
      </c>
      <c r="BK121" s="49">
        <v>100</v>
      </c>
      <c r="BL121" s="48">
        <v>11</v>
      </c>
    </row>
    <row r="122" spans="1:64" ht="15">
      <c r="A122" s="64" t="s">
        <v>290</v>
      </c>
      <c r="B122" s="64" t="s">
        <v>290</v>
      </c>
      <c r="C122" s="65"/>
      <c r="D122" s="66"/>
      <c r="E122" s="67"/>
      <c r="F122" s="68"/>
      <c r="G122" s="65"/>
      <c r="H122" s="69"/>
      <c r="I122" s="70"/>
      <c r="J122" s="70"/>
      <c r="K122" s="34" t="s">
        <v>65</v>
      </c>
      <c r="L122" s="77">
        <v>139</v>
      </c>
      <c r="M122" s="77"/>
      <c r="N122" s="72"/>
      <c r="O122" s="79" t="s">
        <v>176</v>
      </c>
      <c r="P122" s="81">
        <v>43632.27990740741</v>
      </c>
      <c r="Q122" s="79" t="s">
        <v>477</v>
      </c>
      <c r="R122" s="83" t="s">
        <v>686</v>
      </c>
      <c r="S122" s="79" t="s">
        <v>732</v>
      </c>
      <c r="T122" s="79" t="s">
        <v>745</v>
      </c>
      <c r="U122" s="83" t="s">
        <v>802</v>
      </c>
      <c r="V122" s="83" t="s">
        <v>802</v>
      </c>
      <c r="W122" s="81">
        <v>43632.27990740741</v>
      </c>
      <c r="X122" s="83" t="s">
        <v>1077</v>
      </c>
      <c r="Y122" s="79"/>
      <c r="Z122" s="79"/>
      <c r="AA122" s="85" t="s">
        <v>1448</v>
      </c>
      <c r="AB122" s="79"/>
      <c r="AC122" s="79" t="b">
        <v>0</v>
      </c>
      <c r="AD122" s="79">
        <v>0</v>
      </c>
      <c r="AE122" s="85" t="s">
        <v>1711</v>
      </c>
      <c r="AF122" s="79" t="b">
        <v>0</v>
      </c>
      <c r="AG122" s="79" t="s">
        <v>1727</v>
      </c>
      <c r="AH122" s="79"/>
      <c r="AI122" s="85" t="s">
        <v>1711</v>
      </c>
      <c r="AJ122" s="79" t="b">
        <v>0</v>
      </c>
      <c r="AK122" s="79">
        <v>0</v>
      </c>
      <c r="AL122" s="85" t="s">
        <v>1711</v>
      </c>
      <c r="AM122" s="79" t="s">
        <v>737</v>
      </c>
      <c r="AN122" s="79" t="b">
        <v>0</v>
      </c>
      <c r="AO122" s="85" t="s">
        <v>1448</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2</v>
      </c>
      <c r="BC122" s="78" t="str">
        <f>REPLACE(INDEX(GroupVertices[Group],MATCH(Edges24[[#This Row],[Vertex 2]],GroupVertices[Vertex],0)),1,1,"")</f>
        <v>2</v>
      </c>
      <c r="BD122" s="48">
        <v>0</v>
      </c>
      <c r="BE122" s="49">
        <v>0</v>
      </c>
      <c r="BF122" s="48">
        <v>0</v>
      </c>
      <c r="BG122" s="49">
        <v>0</v>
      </c>
      <c r="BH122" s="48">
        <v>0</v>
      </c>
      <c r="BI122" s="49">
        <v>0</v>
      </c>
      <c r="BJ122" s="48">
        <v>5</v>
      </c>
      <c r="BK122" s="49">
        <v>100</v>
      </c>
      <c r="BL122" s="48">
        <v>5</v>
      </c>
    </row>
    <row r="123" spans="1:64" ht="15">
      <c r="A123" s="64" t="s">
        <v>290</v>
      </c>
      <c r="B123" s="64" t="s">
        <v>290</v>
      </c>
      <c r="C123" s="65"/>
      <c r="D123" s="66"/>
      <c r="E123" s="67"/>
      <c r="F123" s="68"/>
      <c r="G123" s="65"/>
      <c r="H123" s="69"/>
      <c r="I123" s="70"/>
      <c r="J123" s="70"/>
      <c r="K123" s="34" t="s">
        <v>65</v>
      </c>
      <c r="L123" s="77">
        <v>140</v>
      </c>
      <c r="M123" s="77"/>
      <c r="N123" s="72"/>
      <c r="O123" s="79" t="s">
        <v>176</v>
      </c>
      <c r="P123" s="81">
        <v>43634.297268518516</v>
      </c>
      <c r="Q123" s="79" t="s">
        <v>478</v>
      </c>
      <c r="R123" s="83" t="s">
        <v>692</v>
      </c>
      <c r="S123" s="79" t="s">
        <v>732</v>
      </c>
      <c r="T123" s="79" t="s">
        <v>745</v>
      </c>
      <c r="U123" s="83" t="s">
        <v>803</v>
      </c>
      <c r="V123" s="83" t="s">
        <v>803</v>
      </c>
      <c r="W123" s="81">
        <v>43634.297268518516</v>
      </c>
      <c r="X123" s="83" t="s">
        <v>1078</v>
      </c>
      <c r="Y123" s="79"/>
      <c r="Z123" s="79"/>
      <c r="AA123" s="85" t="s">
        <v>1449</v>
      </c>
      <c r="AB123" s="79"/>
      <c r="AC123" s="79" t="b">
        <v>0</v>
      </c>
      <c r="AD123" s="79">
        <v>0</v>
      </c>
      <c r="AE123" s="85" t="s">
        <v>1711</v>
      </c>
      <c r="AF123" s="79" t="b">
        <v>0</v>
      </c>
      <c r="AG123" s="79" t="s">
        <v>1727</v>
      </c>
      <c r="AH123" s="79"/>
      <c r="AI123" s="85" t="s">
        <v>1711</v>
      </c>
      <c r="AJ123" s="79" t="b">
        <v>0</v>
      </c>
      <c r="AK123" s="79">
        <v>0</v>
      </c>
      <c r="AL123" s="85" t="s">
        <v>1711</v>
      </c>
      <c r="AM123" s="79" t="s">
        <v>737</v>
      </c>
      <c r="AN123" s="79" t="b">
        <v>0</v>
      </c>
      <c r="AO123" s="85" t="s">
        <v>1449</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2</v>
      </c>
      <c r="BC123" s="78" t="str">
        <f>REPLACE(INDEX(GroupVertices[Group],MATCH(Edges24[[#This Row],[Vertex 2]],GroupVertices[Vertex],0)),1,1,"")</f>
        <v>2</v>
      </c>
      <c r="BD123" s="48">
        <v>1</v>
      </c>
      <c r="BE123" s="49">
        <v>14.285714285714286</v>
      </c>
      <c r="BF123" s="48">
        <v>0</v>
      </c>
      <c r="BG123" s="49">
        <v>0</v>
      </c>
      <c r="BH123" s="48">
        <v>0</v>
      </c>
      <c r="BI123" s="49">
        <v>0</v>
      </c>
      <c r="BJ123" s="48">
        <v>6</v>
      </c>
      <c r="BK123" s="49">
        <v>85.71428571428571</v>
      </c>
      <c r="BL123" s="48">
        <v>7</v>
      </c>
    </row>
    <row r="124" spans="1:64" ht="15">
      <c r="A124" s="64" t="s">
        <v>291</v>
      </c>
      <c r="B124" s="64" t="s">
        <v>291</v>
      </c>
      <c r="C124" s="65"/>
      <c r="D124" s="66"/>
      <c r="E124" s="67"/>
      <c r="F124" s="68"/>
      <c r="G124" s="65"/>
      <c r="H124" s="69"/>
      <c r="I124" s="70"/>
      <c r="J124" s="70"/>
      <c r="K124" s="34" t="s">
        <v>65</v>
      </c>
      <c r="L124" s="77">
        <v>141</v>
      </c>
      <c r="M124" s="77"/>
      <c r="N124" s="72"/>
      <c r="O124" s="79" t="s">
        <v>176</v>
      </c>
      <c r="P124" s="81">
        <v>43632.29951388889</v>
      </c>
      <c r="Q124" s="79" t="s">
        <v>479</v>
      </c>
      <c r="R124" s="83" t="s">
        <v>687</v>
      </c>
      <c r="S124" s="79" t="s">
        <v>732</v>
      </c>
      <c r="T124" s="79" t="s">
        <v>745</v>
      </c>
      <c r="U124" s="79"/>
      <c r="V124" s="83" t="s">
        <v>893</v>
      </c>
      <c r="W124" s="81">
        <v>43632.29951388889</v>
      </c>
      <c r="X124" s="83" t="s">
        <v>1079</v>
      </c>
      <c r="Y124" s="79"/>
      <c r="Z124" s="79"/>
      <c r="AA124" s="85" t="s">
        <v>1450</v>
      </c>
      <c r="AB124" s="79"/>
      <c r="AC124" s="79" t="b">
        <v>0</v>
      </c>
      <c r="AD124" s="79">
        <v>0</v>
      </c>
      <c r="AE124" s="85" t="s">
        <v>1711</v>
      </c>
      <c r="AF124" s="79" t="b">
        <v>0</v>
      </c>
      <c r="AG124" s="79" t="s">
        <v>1727</v>
      </c>
      <c r="AH124" s="79"/>
      <c r="AI124" s="85" t="s">
        <v>1711</v>
      </c>
      <c r="AJ124" s="79" t="b">
        <v>0</v>
      </c>
      <c r="AK124" s="79">
        <v>0</v>
      </c>
      <c r="AL124" s="85" t="s">
        <v>1711</v>
      </c>
      <c r="AM124" s="79" t="s">
        <v>1742</v>
      </c>
      <c r="AN124" s="79" t="b">
        <v>0</v>
      </c>
      <c r="AO124" s="85" t="s">
        <v>1450</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2</v>
      </c>
      <c r="BC124" s="78" t="str">
        <f>REPLACE(INDEX(GroupVertices[Group],MATCH(Edges24[[#This Row],[Vertex 2]],GroupVertices[Vertex],0)),1,1,"")</f>
        <v>2</v>
      </c>
      <c r="BD124" s="48">
        <v>0</v>
      </c>
      <c r="BE124" s="49">
        <v>0</v>
      </c>
      <c r="BF124" s="48">
        <v>0</v>
      </c>
      <c r="BG124" s="49">
        <v>0</v>
      </c>
      <c r="BH124" s="48">
        <v>0</v>
      </c>
      <c r="BI124" s="49">
        <v>0</v>
      </c>
      <c r="BJ124" s="48">
        <v>5</v>
      </c>
      <c r="BK124" s="49">
        <v>100</v>
      </c>
      <c r="BL124" s="48">
        <v>5</v>
      </c>
    </row>
    <row r="125" spans="1:64" ht="15">
      <c r="A125" s="64" t="s">
        <v>291</v>
      </c>
      <c r="B125" s="64" t="s">
        <v>291</v>
      </c>
      <c r="C125" s="65"/>
      <c r="D125" s="66"/>
      <c r="E125" s="67"/>
      <c r="F125" s="68"/>
      <c r="G125" s="65"/>
      <c r="H125" s="69"/>
      <c r="I125" s="70"/>
      <c r="J125" s="70"/>
      <c r="K125" s="34" t="s">
        <v>65</v>
      </c>
      <c r="L125" s="77">
        <v>142</v>
      </c>
      <c r="M125" s="77"/>
      <c r="N125" s="72"/>
      <c r="O125" s="79" t="s">
        <v>176</v>
      </c>
      <c r="P125" s="81">
        <v>43634.29956018519</v>
      </c>
      <c r="Q125" s="79" t="s">
        <v>480</v>
      </c>
      <c r="R125" s="83" t="s">
        <v>691</v>
      </c>
      <c r="S125" s="79" t="s">
        <v>732</v>
      </c>
      <c r="T125" s="79" t="s">
        <v>745</v>
      </c>
      <c r="U125" s="79"/>
      <c r="V125" s="83" t="s">
        <v>893</v>
      </c>
      <c r="W125" s="81">
        <v>43634.29956018519</v>
      </c>
      <c r="X125" s="83" t="s">
        <v>1080</v>
      </c>
      <c r="Y125" s="79"/>
      <c r="Z125" s="79"/>
      <c r="AA125" s="85" t="s">
        <v>1451</v>
      </c>
      <c r="AB125" s="79"/>
      <c r="AC125" s="79" t="b">
        <v>0</v>
      </c>
      <c r="AD125" s="79">
        <v>0</v>
      </c>
      <c r="AE125" s="85" t="s">
        <v>1711</v>
      </c>
      <c r="AF125" s="79" t="b">
        <v>0</v>
      </c>
      <c r="AG125" s="79" t="s">
        <v>1727</v>
      </c>
      <c r="AH125" s="79"/>
      <c r="AI125" s="85" t="s">
        <v>1711</v>
      </c>
      <c r="AJ125" s="79" t="b">
        <v>0</v>
      </c>
      <c r="AK125" s="79">
        <v>0</v>
      </c>
      <c r="AL125" s="85" t="s">
        <v>1711</v>
      </c>
      <c r="AM125" s="79" t="s">
        <v>1742</v>
      </c>
      <c r="AN125" s="79" t="b">
        <v>0</v>
      </c>
      <c r="AO125" s="85" t="s">
        <v>1451</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2</v>
      </c>
      <c r="BC125" s="78" t="str">
        <f>REPLACE(INDEX(GroupVertices[Group],MATCH(Edges24[[#This Row],[Vertex 2]],GroupVertices[Vertex],0)),1,1,"")</f>
        <v>2</v>
      </c>
      <c r="BD125" s="48">
        <v>1</v>
      </c>
      <c r="BE125" s="49">
        <v>14.285714285714286</v>
      </c>
      <c r="BF125" s="48">
        <v>0</v>
      </c>
      <c r="BG125" s="49">
        <v>0</v>
      </c>
      <c r="BH125" s="48">
        <v>0</v>
      </c>
      <c r="BI125" s="49">
        <v>0</v>
      </c>
      <c r="BJ125" s="48">
        <v>6</v>
      </c>
      <c r="BK125" s="49">
        <v>85.71428571428571</v>
      </c>
      <c r="BL125" s="48">
        <v>7</v>
      </c>
    </row>
    <row r="126" spans="1:64" ht="15">
      <c r="A126" s="64" t="s">
        <v>292</v>
      </c>
      <c r="B126" s="64" t="s">
        <v>292</v>
      </c>
      <c r="C126" s="65"/>
      <c r="D126" s="66"/>
      <c r="E126" s="67"/>
      <c r="F126" s="68"/>
      <c r="G126" s="65"/>
      <c r="H126" s="69"/>
      <c r="I126" s="70"/>
      <c r="J126" s="70"/>
      <c r="K126" s="34" t="s">
        <v>65</v>
      </c>
      <c r="L126" s="77">
        <v>143</v>
      </c>
      <c r="M126" s="77"/>
      <c r="N126" s="72"/>
      <c r="O126" s="79" t="s">
        <v>176</v>
      </c>
      <c r="P126" s="81">
        <v>43632.33143518519</v>
      </c>
      <c r="Q126" s="79" t="s">
        <v>481</v>
      </c>
      <c r="R126" s="83" t="s">
        <v>687</v>
      </c>
      <c r="S126" s="79" t="s">
        <v>732</v>
      </c>
      <c r="T126" s="79" t="s">
        <v>745</v>
      </c>
      <c r="U126" s="79"/>
      <c r="V126" s="83" t="s">
        <v>894</v>
      </c>
      <c r="W126" s="81">
        <v>43632.33143518519</v>
      </c>
      <c r="X126" s="83" t="s">
        <v>1081</v>
      </c>
      <c r="Y126" s="79"/>
      <c r="Z126" s="79"/>
      <c r="AA126" s="85" t="s">
        <v>1452</v>
      </c>
      <c r="AB126" s="79"/>
      <c r="AC126" s="79" t="b">
        <v>0</v>
      </c>
      <c r="AD126" s="79">
        <v>0</v>
      </c>
      <c r="AE126" s="85" t="s">
        <v>1711</v>
      </c>
      <c r="AF126" s="79" t="b">
        <v>0</v>
      </c>
      <c r="AG126" s="79" t="s">
        <v>1727</v>
      </c>
      <c r="AH126" s="79"/>
      <c r="AI126" s="85" t="s">
        <v>1711</v>
      </c>
      <c r="AJ126" s="79" t="b">
        <v>0</v>
      </c>
      <c r="AK126" s="79">
        <v>0</v>
      </c>
      <c r="AL126" s="85" t="s">
        <v>1711</v>
      </c>
      <c r="AM126" s="79" t="s">
        <v>1742</v>
      </c>
      <c r="AN126" s="79" t="b">
        <v>0</v>
      </c>
      <c r="AO126" s="85" t="s">
        <v>1452</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2</v>
      </c>
      <c r="BC126" s="78" t="str">
        <f>REPLACE(INDEX(GroupVertices[Group],MATCH(Edges24[[#This Row],[Vertex 2]],GroupVertices[Vertex],0)),1,1,"")</f>
        <v>2</v>
      </c>
      <c r="BD126" s="48">
        <v>0</v>
      </c>
      <c r="BE126" s="49">
        <v>0</v>
      </c>
      <c r="BF126" s="48">
        <v>0</v>
      </c>
      <c r="BG126" s="49">
        <v>0</v>
      </c>
      <c r="BH126" s="48">
        <v>0</v>
      </c>
      <c r="BI126" s="49">
        <v>0</v>
      </c>
      <c r="BJ126" s="48">
        <v>5</v>
      </c>
      <c r="BK126" s="49">
        <v>100</v>
      </c>
      <c r="BL126" s="48">
        <v>5</v>
      </c>
    </row>
    <row r="127" spans="1:64" ht="15">
      <c r="A127" s="64" t="s">
        <v>292</v>
      </c>
      <c r="B127" s="64" t="s">
        <v>292</v>
      </c>
      <c r="C127" s="65"/>
      <c r="D127" s="66"/>
      <c r="E127" s="67"/>
      <c r="F127" s="68"/>
      <c r="G127" s="65"/>
      <c r="H127" s="69"/>
      <c r="I127" s="70"/>
      <c r="J127" s="70"/>
      <c r="K127" s="34" t="s">
        <v>65</v>
      </c>
      <c r="L127" s="77">
        <v>144</v>
      </c>
      <c r="M127" s="77"/>
      <c r="N127" s="72"/>
      <c r="O127" s="79" t="s">
        <v>176</v>
      </c>
      <c r="P127" s="81">
        <v>43634.33158564815</v>
      </c>
      <c r="Q127" s="79" t="s">
        <v>482</v>
      </c>
      <c r="R127" s="83" t="s">
        <v>691</v>
      </c>
      <c r="S127" s="79" t="s">
        <v>732</v>
      </c>
      <c r="T127" s="79" t="s">
        <v>745</v>
      </c>
      <c r="U127" s="79"/>
      <c r="V127" s="83" t="s">
        <v>894</v>
      </c>
      <c r="W127" s="81">
        <v>43634.33158564815</v>
      </c>
      <c r="X127" s="83" t="s">
        <v>1082</v>
      </c>
      <c r="Y127" s="79"/>
      <c r="Z127" s="79"/>
      <c r="AA127" s="85" t="s">
        <v>1453</v>
      </c>
      <c r="AB127" s="79"/>
      <c r="AC127" s="79" t="b">
        <v>0</v>
      </c>
      <c r="AD127" s="79">
        <v>0</v>
      </c>
      <c r="AE127" s="85" t="s">
        <v>1711</v>
      </c>
      <c r="AF127" s="79" t="b">
        <v>0</v>
      </c>
      <c r="AG127" s="79" t="s">
        <v>1727</v>
      </c>
      <c r="AH127" s="79"/>
      <c r="AI127" s="85" t="s">
        <v>1711</v>
      </c>
      <c r="AJ127" s="79" t="b">
        <v>0</v>
      </c>
      <c r="AK127" s="79">
        <v>0</v>
      </c>
      <c r="AL127" s="85" t="s">
        <v>1711</v>
      </c>
      <c r="AM127" s="79" t="s">
        <v>1742</v>
      </c>
      <c r="AN127" s="79" t="b">
        <v>0</v>
      </c>
      <c r="AO127" s="85" t="s">
        <v>1453</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2</v>
      </c>
      <c r="BD127" s="48">
        <v>1</v>
      </c>
      <c r="BE127" s="49">
        <v>14.285714285714286</v>
      </c>
      <c r="BF127" s="48">
        <v>0</v>
      </c>
      <c r="BG127" s="49">
        <v>0</v>
      </c>
      <c r="BH127" s="48">
        <v>0</v>
      </c>
      <c r="BI127" s="49">
        <v>0</v>
      </c>
      <c r="BJ127" s="48">
        <v>6</v>
      </c>
      <c r="BK127" s="49">
        <v>85.71428571428571</v>
      </c>
      <c r="BL127" s="48">
        <v>7</v>
      </c>
    </row>
    <row r="128" spans="1:64" ht="15">
      <c r="A128" s="64" t="s">
        <v>293</v>
      </c>
      <c r="B128" s="64" t="s">
        <v>293</v>
      </c>
      <c r="C128" s="65"/>
      <c r="D128" s="66"/>
      <c r="E128" s="67"/>
      <c r="F128" s="68"/>
      <c r="G128" s="65"/>
      <c r="H128" s="69"/>
      <c r="I128" s="70"/>
      <c r="J128" s="70"/>
      <c r="K128" s="34" t="s">
        <v>65</v>
      </c>
      <c r="L128" s="77">
        <v>145</v>
      </c>
      <c r="M128" s="77"/>
      <c r="N128" s="72"/>
      <c r="O128" s="79" t="s">
        <v>176</v>
      </c>
      <c r="P128" s="81">
        <v>43634.33443287037</v>
      </c>
      <c r="Q128" s="79" t="s">
        <v>483</v>
      </c>
      <c r="R128" s="83" t="s">
        <v>692</v>
      </c>
      <c r="S128" s="79" t="s">
        <v>732</v>
      </c>
      <c r="T128" s="79" t="s">
        <v>745</v>
      </c>
      <c r="U128" s="83" t="s">
        <v>804</v>
      </c>
      <c r="V128" s="83" t="s">
        <v>804</v>
      </c>
      <c r="W128" s="81">
        <v>43634.33443287037</v>
      </c>
      <c r="X128" s="83" t="s">
        <v>1083</v>
      </c>
      <c r="Y128" s="79"/>
      <c r="Z128" s="79"/>
      <c r="AA128" s="85" t="s">
        <v>1454</v>
      </c>
      <c r="AB128" s="79"/>
      <c r="AC128" s="79" t="b">
        <v>0</v>
      </c>
      <c r="AD128" s="79">
        <v>0</v>
      </c>
      <c r="AE128" s="85" t="s">
        <v>1711</v>
      </c>
      <c r="AF128" s="79" t="b">
        <v>0</v>
      </c>
      <c r="AG128" s="79" t="s">
        <v>1727</v>
      </c>
      <c r="AH128" s="79"/>
      <c r="AI128" s="85" t="s">
        <v>1711</v>
      </c>
      <c r="AJ128" s="79" t="b">
        <v>0</v>
      </c>
      <c r="AK128" s="79">
        <v>0</v>
      </c>
      <c r="AL128" s="85" t="s">
        <v>1711</v>
      </c>
      <c r="AM128" s="79" t="s">
        <v>737</v>
      </c>
      <c r="AN128" s="79" t="b">
        <v>0</v>
      </c>
      <c r="AO128" s="85" t="s">
        <v>1454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v>1</v>
      </c>
      <c r="BE128" s="49">
        <v>14.285714285714286</v>
      </c>
      <c r="BF128" s="48">
        <v>0</v>
      </c>
      <c r="BG128" s="49">
        <v>0</v>
      </c>
      <c r="BH128" s="48">
        <v>0</v>
      </c>
      <c r="BI128" s="49">
        <v>0</v>
      </c>
      <c r="BJ128" s="48">
        <v>6</v>
      </c>
      <c r="BK128" s="49">
        <v>85.71428571428571</v>
      </c>
      <c r="BL128" s="48">
        <v>7</v>
      </c>
    </row>
    <row r="129" spans="1:64" ht="15">
      <c r="A129" s="64" t="s">
        <v>294</v>
      </c>
      <c r="B129" s="64" t="s">
        <v>294</v>
      </c>
      <c r="C129" s="65"/>
      <c r="D129" s="66"/>
      <c r="E129" s="67"/>
      <c r="F129" s="68"/>
      <c r="G129" s="65"/>
      <c r="H129" s="69"/>
      <c r="I129" s="70"/>
      <c r="J129" s="70"/>
      <c r="K129" s="34" t="s">
        <v>65</v>
      </c>
      <c r="L129" s="77">
        <v>146</v>
      </c>
      <c r="M129" s="77"/>
      <c r="N129" s="72"/>
      <c r="O129" s="79" t="s">
        <v>176</v>
      </c>
      <c r="P129" s="81">
        <v>43632.37540509259</v>
      </c>
      <c r="Q129" s="79" t="s">
        <v>484</v>
      </c>
      <c r="R129" s="83" t="s">
        <v>686</v>
      </c>
      <c r="S129" s="79" t="s">
        <v>732</v>
      </c>
      <c r="T129" s="79" t="s">
        <v>745</v>
      </c>
      <c r="U129" s="83" t="s">
        <v>805</v>
      </c>
      <c r="V129" s="83" t="s">
        <v>805</v>
      </c>
      <c r="W129" s="81">
        <v>43632.37540509259</v>
      </c>
      <c r="X129" s="83" t="s">
        <v>1084</v>
      </c>
      <c r="Y129" s="79"/>
      <c r="Z129" s="79"/>
      <c r="AA129" s="85" t="s">
        <v>1455</v>
      </c>
      <c r="AB129" s="79"/>
      <c r="AC129" s="79" t="b">
        <v>0</v>
      </c>
      <c r="AD129" s="79">
        <v>0</v>
      </c>
      <c r="AE129" s="85" t="s">
        <v>1711</v>
      </c>
      <c r="AF129" s="79" t="b">
        <v>0</v>
      </c>
      <c r="AG129" s="79" t="s">
        <v>1727</v>
      </c>
      <c r="AH129" s="79"/>
      <c r="AI129" s="85" t="s">
        <v>1711</v>
      </c>
      <c r="AJ129" s="79" t="b">
        <v>0</v>
      </c>
      <c r="AK129" s="79">
        <v>0</v>
      </c>
      <c r="AL129" s="85" t="s">
        <v>1711</v>
      </c>
      <c r="AM129" s="79" t="s">
        <v>737</v>
      </c>
      <c r="AN129" s="79" t="b">
        <v>0</v>
      </c>
      <c r="AO129" s="85" t="s">
        <v>1455</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5</v>
      </c>
      <c r="BK129" s="49">
        <v>100</v>
      </c>
      <c r="BL129" s="48">
        <v>5</v>
      </c>
    </row>
    <row r="130" spans="1:64" ht="15">
      <c r="A130" s="64" t="s">
        <v>294</v>
      </c>
      <c r="B130" s="64" t="s">
        <v>294</v>
      </c>
      <c r="C130" s="65"/>
      <c r="D130" s="66"/>
      <c r="E130" s="67"/>
      <c r="F130" s="68"/>
      <c r="G130" s="65"/>
      <c r="H130" s="69"/>
      <c r="I130" s="70"/>
      <c r="J130" s="70"/>
      <c r="K130" s="34" t="s">
        <v>65</v>
      </c>
      <c r="L130" s="77">
        <v>147</v>
      </c>
      <c r="M130" s="77"/>
      <c r="N130" s="72"/>
      <c r="O130" s="79" t="s">
        <v>176</v>
      </c>
      <c r="P130" s="81">
        <v>43634.34172453704</v>
      </c>
      <c r="Q130" s="79" t="s">
        <v>485</v>
      </c>
      <c r="R130" s="83" t="s">
        <v>692</v>
      </c>
      <c r="S130" s="79" t="s">
        <v>732</v>
      </c>
      <c r="T130" s="79" t="s">
        <v>745</v>
      </c>
      <c r="U130" s="83" t="s">
        <v>806</v>
      </c>
      <c r="V130" s="83" t="s">
        <v>806</v>
      </c>
      <c r="W130" s="81">
        <v>43634.34172453704</v>
      </c>
      <c r="X130" s="83" t="s">
        <v>1085</v>
      </c>
      <c r="Y130" s="79"/>
      <c r="Z130" s="79"/>
      <c r="AA130" s="85" t="s">
        <v>1456</v>
      </c>
      <c r="AB130" s="79"/>
      <c r="AC130" s="79" t="b">
        <v>0</v>
      </c>
      <c r="AD130" s="79">
        <v>0</v>
      </c>
      <c r="AE130" s="85" t="s">
        <v>1711</v>
      </c>
      <c r="AF130" s="79" t="b">
        <v>0</v>
      </c>
      <c r="AG130" s="79" t="s">
        <v>1727</v>
      </c>
      <c r="AH130" s="79"/>
      <c r="AI130" s="85" t="s">
        <v>1711</v>
      </c>
      <c r="AJ130" s="79" t="b">
        <v>0</v>
      </c>
      <c r="AK130" s="79">
        <v>0</v>
      </c>
      <c r="AL130" s="85" t="s">
        <v>1711</v>
      </c>
      <c r="AM130" s="79" t="s">
        <v>737</v>
      </c>
      <c r="AN130" s="79" t="b">
        <v>0</v>
      </c>
      <c r="AO130" s="85" t="s">
        <v>1456</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2</v>
      </c>
      <c r="BC130" s="78" t="str">
        <f>REPLACE(INDEX(GroupVertices[Group],MATCH(Edges24[[#This Row],[Vertex 2]],GroupVertices[Vertex],0)),1,1,"")</f>
        <v>2</v>
      </c>
      <c r="BD130" s="48">
        <v>1</v>
      </c>
      <c r="BE130" s="49">
        <v>14.285714285714286</v>
      </c>
      <c r="BF130" s="48">
        <v>0</v>
      </c>
      <c r="BG130" s="49">
        <v>0</v>
      </c>
      <c r="BH130" s="48">
        <v>0</v>
      </c>
      <c r="BI130" s="49">
        <v>0</v>
      </c>
      <c r="BJ130" s="48">
        <v>6</v>
      </c>
      <c r="BK130" s="49">
        <v>85.71428571428571</v>
      </c>
      <c r="BL130" s="48">
        <v>7</v>
      </c>
    </row>
    <row r="131" spans="1:64" ht="15">
      <c r="A131" s="64" t="s">
        <v>295</v>
      </c>
      <c r="B131" s="64" t="s">
        <v>295</v>
      </c>
      <c r="C131" s="65"/>
      <c r="D131" s="66"/>
      <c r="E131" s="67"/>
      <c r="F131" s="68"/>
      <c r="G131" s="65"/>
      <c r="H131" s="69"/>
      <c r="I131" s="70"/>
      <c r="J131" s="70"/>
      <c r="K131" s="34" t="s">
        <v>65</v>
      </c>
      <c r="L131" s="77">
        <v>148</v>
      </c>
      <c r="M131" s="77"/>
      <c r="N131" s="72"/>
      <c r="O131" s="79" t="s">
        <v>176</v>
      </c>
      <c r="P131" s="81">
        <v>43632.34539351852</v>
      </c>
      <c r="Q131" s="79" t="s">
        <v>486</v>
      </c>
      <c r="R131" s="83" t="s">
        <v>687</v>
      </c>
      <c r="S131" s="79" t="s">
        <v>732</v>
      </c>
      <c r="T131" s="79" t="s">
        <v>745</v>
      </c>
      <c r="U131" s="79"/>
      <c r="V131" s="83" t="s">
        <v>895</v>
      </c>
      <c r="W131" s="81">
        <v>43632.34539351852</v>
      </c>
      <c r="X131" s="83" t="s">
        <v>1086</v>
      </c>
      <c r="Y131" s="79"/>
      <c r="Z131" s="79"/>
      <c r="AA131" s="85" t="s">
        <v>1457</v>
      </c>
      <c r="AB131" s="79"/>
      <c r="AC131" s="79" t="b">
        <v>0</v>
      </c>
      <c r="AD131" s="79">
        <v>0</v>
      </c>
      <c r="AE131" s="85" t="s">
        <v>1711</v>
      </c>
      <c r="AF131" s="79" t="b">
        <v>0</v>
      </c>
      <c r="AG131" s="79" t="s">
        <v>1727</v>
      </c>
      <c r="AH131" s="79"/>
      <c r="AI131" s="85" t="s">
        <v>1711</v>
      </c>
      <c r="AJ131" s="79" t="b">
        <v>0</v>
      </c>
      <c r="AK131" s="79">
        <v>0</v>
      </c>
      <c r="AL131" s="85" t="s">
        <v>1711</v>
      </c>
      <c r="AM131" s="79" t="s">
        <v>1746</v>
      </c>
      <c r="AN131" s="79" t="b">
        <v>0</v>
      </c>
      <c r="AO131" s="85" t="s">
        <v>1457</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5</v>
      </c>
      <c r="BK131" s="49">
        <v>100</v>
      </c>
      <c r="BL131" s="48">
        <v>5</v>
      </c>
    </row>
    <row r="132" spans="1:64" ht="15">
      <c r="A132" s="64" t="s">
        <v>295</v>
      </c>
      <c r="B132" s="64" t="s">
        <v>295</v>
      </c>
      <c r="C132" s="65"/>
      <c r="D132" s="66"/>
      <c r="E132" s="67"/>
      <c r="F132" s="68"/>
      <c r="G132" s="65"/>
      <c r="H132" s="69"/>
      <c r="I132" s="70"/>
      <c r="J132" s="70"/>
      <c r="K132" s="34" t="s">
        <v>65</v>
      </c>
      <c r="L132" s="77">
        <v>149</v>
      </c>
      <c r="M132" s="77"/>
      <c r="N132" s="72"/>
      <c r="O132" s="79" t="s">
        <v>176</v>
      </c>
      <c r="P132" s="81">
        <v>43634.346967592595</v>
      </c>
      <c r="Q132" s="79" t="s">
        <v>487</v>
      </c>
      <c r="R132" s="83" t="s">
        <v>691</v>
      </c>
      <c r="S132" s="79" t="s">
        <v>732</v>
      </c>
      <c r="T132" s="79" t="s">
        <v>745</v>
      </c>
      <c r="U132" s="79"/>
      <c r="V132" s="83" t="s">
        <v>895</v>
      </c>
      <c r="W132" s="81">
        <v>43634.346967592595</v>
      </c>
      <c r="X132" s="83" t="s">
        <v>1087</v>
      </c>
      <c r="Y132" s="79"/>
      <c r="Z132" s="79"/>
      <c r="AA132" s="85" t="s">
        <v>1458</v>
      </c>
      <c r="AB132" s="79"/>
      <c r="AC132" s="79" t="b">
        <v>0</v>
      </c>
      <c r="AD132" s="79">
        <v>0</v>
      </c>
      <c r="AE132" s="85" t="s">
        <v>1711</v>
      </c>
      <c r="AF132" s="79" t="b">
        <v>0</v>
      </c>
      <c r="AG132" s="79" t="s">
        <v>1727</v>
      </c>
      <c r="AH132" s="79"/>
      <c r="AI132" s="85" t="s">
        <v>1711</v>
      </c>
      <c r="AJ132" s="79" t="b">
        <v>0</v>
      </c>
      <c r="AK132" s="79">
        <v>0</v>
      </c>
      <c r="AL132" s="85" t="s">
        <v>1711</v>
      </c>
      <c r="AM132" s="79" t="s">
        <v>1746</v>
      </c>
      <c r="AN132" s="79" t="b">
        <v>0</v>
      </c>
      <c r="AO132" s="85" t="s">
        <v>1458</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2</v>
      </c>
      <c r="BD132" s="48">
        <v>1</v>
      </c>
      <c r="BE132" s="49">
        <v>14.285714285714286</v>
      </c>
      <c r="BF132" s="48">
        <v>0</v>
      </c>
      <c r="BG132" s="49">
        <v>0</v>
      </c>
      <c r="BH132" s="48">
        <v>0</v>
      </c>
      <c r="BI132" s="49">
        <v>0</v>
      </c>
      <c r="BJ132" s="48">
        <v>6</v>
      </c>
      <c r="BK132" s="49">
        <v>85.71428571428571</v>
      </c>
      <c r="BL132" s="48">
        <v>7</v>
      </c>
    </row>
    <row r="133" spans="1:64" ht="15">
      <c r="A133" s="64" t="s">
        <v>296</v>
      </c>
      <c r="B133" s="64" t="s">
        <v>354</v>
      </c>
      <c r="C133" s="65"/>
      <c r="D133" s="66"/>
      <c r="E133" s="67"/>
      <c r="F133" s="68"/>
      <c r="G133" s="65"/>
      <c r="H133" s="69"/>
      <c r="I133" s="70"/>
      <c r="J133" s="70"/>
      <c r="K133" s="34" t="s">
        <v>65</v>
      </c>
      <c r="L133" s="77">
        <v>150</v>
      </c>
      <c r="M133" s="77"/>
      <c r="N133" s="72"/>
      <c r="O133" s="79" t="s">
        <v>378</v>
      </c>
      <c r="P133" s="81">
        <v>43634.35534722222</v>
      </c>
      <c r="Q133" s="79" t="s">
        <v>488</v>
      </c>
      <c r="R133" s="83" t="s">
        <v>694</v>
      </c>
      <c r="S133" s="79" t="s">
        <v>732</v>
      </c>
      <c r="T133" s="79" t="s">
        <v>745</v>
      </c>
      <c r="U133" s="79"/>
      <c r="V133" s="83" t="s">
        <v>896</v>
      </c>
      <c r="W133" s="81">
        <v>43634.35534722222</v>
      </c>
      <c r="X133" s="83" t="s">
        <v>1088</v>
      </c>
      <c r="Y133" s="79"/>
      <c r="Z133" s="79"/>
      <c r="AA133" s="85" t="s">
        <v>1459</v>
      </c>
      <c r="AB133" s="79"/>
      <c r="AC133" s="79" t="b">
        <v>0</v>
      </c>
      <c r="AD133" s="79">
        <v>0</v>
      </c>
      <c r="AE133" s="85" t="s">
        <v>1711</v>
      </c>
      <c r="AF133" s="79" t="b">
        <v>0</v>
      </c>
      <c r="AG133" s="79" t="s">
        <v>1727</v>
      </c>
      <c r="AH133" s="79"/>
      <c r="AI133" s="85" t="s">
        <v>1711</v>
      </c>
      <c r="AJ133" s="79" t="b">
        <v>0</v>
      </c>
      <c r="AK133" s="79">
        <v>0</v>
      </c>
      <c r="AL133" s="85" t="s">
        <v>1711</v>
      </c>
      <c r="AM133" s="79" t="s">
        <v>1735</v>
      </c>
      <c r="AN133" s="79" t="b">
        <v>0</v>
      </c>
      <c r="AO133" s="85" t="s">
        <v>1459</v>
      </c>
      <c r="AP133" s="79" t="s">
        <v>176</v>
      </c>
      <c r="AQ133" s="79">
        <v>0</v>
      </c>
      <c r="AR133" s="79">
        <v>0</v>
      </c>
      <c r="AS133" s="79" t="s">
        <v>1757</v>
      </c>
      <c r="AT133" s="79" t="s">
        <v>1760</v>
      </c>
      <c r="AU133" s="79" t="s">
        <v>1763</v>
      </c>
      <c r="AV133" s="79" t="s">
        <v>1766</v>
      </c>
      <c r="AW133" s="79" t="s">
        <v>1769</v>
      </c>
      <c r="AX133" s="79" t="s">
        <v>1772</v>
      </c>
      <c r="AY133" s="79" t="s">
        <v>1774</v>
      </c>
      <c r="AZ133" s="83" t="s">
        <v>1776</v>
      </c>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7</v>
      </c>
      <c r="BK133" s="49">
        <v>100</v>
      </c>
      <c r="BL133" s="48">
        <v>7</v>
      </c>
    </row>
    <row r="134" spans="1:64" ht="15">
      <c r="A134" s="64" t="s">
        <v>297</v>
      </c>
      <c r="B134" s="64" t="s">
        <v>297</v>
      </c>
      <c r="C134" s="65"/>
      <c r="D134" s="66"/>
      <c r="E134" s="67"/>
      <c r="F134" s="68"/>
      <c r="G134" s="65"/>
      <c r="H134" s="69"/>
      <c r="I134" s="70"/>
      <c r="J134" s="70"/>
      <c r="K134" s="34" t="s">
        <v>65</v>
      </c>
      <c r="L134" s="77">
        <v>151</v>
      </c>
      <c r="M134" s="77"/>
      <c r="N134" s="72"/>
      <c r="O134" s="79" t="s">
        <v>176</v>
      </c>
      <c r="P134" s="81">
        <v>43632.29822916666</v>
      </c>
      <c r="Q134" s="79" t="s">
        <v>489</v>
      </c>
      <c r="R134" s="83" t="s">
        <v>687</v>
      </c>
      <c r="S134" s="79" t="s">
        <v>732</v>
      </c>
      <c r="T134" s="79" t="s">
        <v>758</v>
      </c>
      <c r="U134" s="79"/>
      <c r="V134" s="83" t="s">
        <v>897</v>
      </c>
      <c r="W134" s="81">
        <v>43632.29822916666</v>
      </c>
      <c r="X134" s="83" t="s">
        <v>1089</v>
      </c>
      <c r="Y134" s="79"/>
      <c r="Z134" s="79"/>
      <c r="AA134" s="85" t="s">
        <v>1460</v>
      </c>
      <c r="AB134" s="79"/>
      <c r="AC134" s="79" t="b">
        <v>0</v>
      </c>
      <c r="AD134" s="79">
        <v>0</v>
      </c>
      <c r="AE134" s="85" t="s">
        <v>1711</v>
      </c>
      <c r="AF134" s="79" t="b">
        <v>0</v>
      </c>
      <c r="AG134" s="79" t="s">
        <v>1727</v>
      </c>
      <c r="AH134" s="79"/>
      <c r="AI134" s="85" t="s">
        <v>1711</v>
      </c>
      <c r="AJ134" s="79" t="b">
        <v>0</v>
      </c>
      <c r="AK134" s="79">
        <v>0</v>
      </c>
      <c r="AL134" s="85" t="s">
        <v>1711</v>
      </c>
      <c r="AM134" s="79" t="s">
        <v>1747</v>
      </c>
      <c r="AN134" s="79" t="b">
        <v>0</v>
      </c>
      <c r="AO134" s="85" t="s">
        <v>1460</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9</v>
      </c>
      <c r="BC134" s="78" t="str">
        <f>REPLACE(INDEX(GroupVertices[Group],MATCH(Edges24[[#This Row],[Vertex 2]],GroupVertices[Vertex],0)),1,1,"")</f>
        <v>9</v>
      </c>
      <c r="BD134" s="48">
        <v>0</v>
      </c>
      <c r="BE134" s="49">
        <v>0</v>
      </c>
      <c r="BF134" s="48">
        <v>0</v>
      </c>
      <c r="BG134" s="49">
        <v>0</v>
      </c>
      <c r="BH134" s="48">
        <v>0</v>
      </c>
      <c r="BI134" s="49">
        <v>0</v>
      </c>
      <c r="BJ134" s="48">
        <v>8</v>
      </c>
      <c r="BK134" s="49">
        <v>100</v>
      </c>
      <c r="BL134" s="48">
        <v>8</v>
      </c>
    </row>
    <row r="135" spans="1:64" ht="15">
      <c r="A135" s="64" t="s">
        <v>297</v>
      </c>
      <c r="B135" s="64" t="s">
        <v>297</v>
      </c>
      <c r="C135" s="65"/>
      <c r="D135" s="66"/>
      <c r="E135" s="67"/>
      <c r="F135" s="68"/>
      <c r="G135" s="65"/>
      <c r="H135" s="69"/>
      <c r="I135" s="70"/>
      <c r="J135" s="70"/>
      <c r="K135" s="34" t="s">
        <v>65</v>
      </c>
      <c r="L135" s="77">
        <v>152</v>
      </c>
      <c r="M135" s="77"/>
      <c r="N135" s="72"/>
      <c r="O135" s="79" t="s">
        <v>176</v>
      </c>
      <c r="P135" s="81">
        <v>43634.360810185186</v>
      </c>
      <c r="Q135" s="79" t="s">
        <v>490</v>
      </c>
      <c r="R135" s="83" t="s">
        <v>691</v>
      </c>
      <c r="S135" s="79" t="s">
        <v>732</v>
      </c>
      <c r="T135" s="79" t="s">
        <v>758</v>
      </c>
      <c r="U135" s="79"/>
      <c r="V135" s="83" t="s">
        <v>897</v>
      </c>
      <c r="W135" s="81">
        <v>43634.360810185186</v>
      </c>
      <c r="X135" s="83" t="s">
        <v>1090</v>
      </c>
      <c r="Y135" s="79"/>
      <c r="Z135" s="79"/>
      <c r="AA135" s="85" t="s">
        <v>1461</v>
      </c>
      <c r="AB135" s="79"/>
      <c r="AC135" s="79" t="b">
        <v>0</v>
      </c>
      <c r="AD135" s="79">
        <v>0</v>
      </c>
      <c r="AE135" s="85" t="s">
        <v>1711</v>
      </c>
      <c r="AF135" s="79" t="b">
        <v>0</v>
      </c>
      <c r="AG135" s="79" t="s">
        <v>1727</v>
      </c>
      <c r="AH135" s="79"/>
      <c r="AI135" s="85" t="s">
        <v>1711</v>
      </c>
      <c r="AJ135" s="79" t="b">
        <v>0</v>
      </c>
      <c r="AK135" s="79">
        <v>0</v>
      </c>
      <c r="AL135" s="85" t="s">
        <v>1711</v>
      </c>
      <c r="AM135" s="79" t="s">
        <v>1747</v>
      </c>
      <c r="AN135" s="79" t="b">
        <v>0</v>
      </c>
      <c r="AO135" s="85" t="s">
        <v>1461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9</v>
      </c>
      <c r="BC135" s="78" t="str">
        <f>REPLACE(INDEX(GroupVertices[Group],MATCH(Edges24[[#This Row],[Vertex 2]],GroupVertices[Vertex],0)),1,1,"")</f>
        <v>9</v>
      </c>
      <c r="BD135" s="48">
        <v>1</v>
      </c>
      <c r="BE135" s="49">
        <v>10</v>
      </c>
      <c r="BF135" s="48">
        <v>0</v>
      </c>
      <c r="BG135" s="49">
        <v>0</v>
      </c>
      <c r="BH135" s="48">
        <v>0</v>
      </c>
      <c r="BI135" s="49">
        <v>0</v>
      </c>
      <c r="BJ135" s="48">
        <v>9</v>
      </c>
      <c r="BK135" s="49">
        <v>90</v>
      </c>
      <c r="BL135" s="48">
        <v>10</v>
      </c>
    </row>
    <row r="136" spans="1:64" ht="15">
      <c r="A136" s="64" t="s">
        <v>298</v>
      </c>
      <c r="B136" s="64" t="s">
        <v>297</v>
      </c>
      <c r="C136" s="65"/>
      <c r="D136" s="66"/>
      <c r="E136" s="67"/>
      <c r="F136" s="68"/>
      <c r="G136" s="65"/>
      <c r="H136" s="69"/>
      <c r="I136" s="70"/>
      <c r="J136" s="70"/>
      <c r="K136" s="34" t="s">
        <v>65</v>
      </c>
      <c r="L136" s="77">
        <v>153</v>
      </c>
      <c r="M136" s="77"/>
      <c r="N136" s="72"/>
      <c r="O136" s="79" t="s">
        <v>378</v>
      </c>
      <c r="P136" s="81">
        <v>43634.36158564815</v>
      </c>
      <c r="Q136" s="79" t="s">
        <v>491</v>
      </c>
      <c r="R136" s="83" t="s">
        <v>691</v>
      </c>
      <c r="S136" s="79" t="s">
        <v>732</v>
      </c>
      <c r="T136" s="79" t="s">
        <v>758</v>
      </c>
      <c r="U136" s="79"/>
      <c r="V136" s="83" t="s">
        <v>898</v>
      </c>
      <c r="W136" s="81">
        <v>43634.36158564815</v>
      </c>
      <c r="X136" s="83" t="s">
        <v>1091</v>
      </c>
      <c r="Y136" s="79"/>
      <c r="Z136" s="79"/>
      <c r="AA136" s="85" t="s">
        <v>1462</v>
      </c>
      <c r="AB136" s="79"/>
      <c r="AC136" s="79" t="b">
        <v>0</v>
      </c>
      <c r="AD136" s="79">
        <v>0</v>
      </c>
      <c r="AE136" s="85" t="s">
        <v>1711</v>
      </c>
      <c r="AF136" s="79" t="b">
        <v>0</v>
      </c>
      <c r="AG136" s="79" t="s">
        <v>1727</v>
      </c>
      <c r="AH136" s="79"/>
      <c r="AI136" s="85" t="s">
        <v>1711</v>
      </c>
      <c r="AJ136" s="79" t="b">
        <v>0</v>
      </c>
      <c r="AK136" s="79">
        <v>0</v>
      </c>
      <c r="AL136" s="85" t="s">
        <v>1711</v>
      </c>
      <c r="AM136" s="79" t="s">
        <v>1742</v>
      </c>
      <c r="AN136" s="79" t="b">
        <v>0</v>
      </c>
      <c r="AO136" s="85" t="s">
        <v>1462</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9</v>
      </c>
      <c r="BC136" s="78" t="str">
        <f>REPLACE(INDEX(GroupVertices[Group],MATCH(Edges24[[#This Row],[Vertex 2]],GroupVertices[Vertex],0)),1,1,"")</f>
        <v>9</v>
      </c>
      <c r="BD136" s="48">
        <v>1</v>
      </c>
      <c r="BE136" s="49">
        <v>8.333333333333334</v>
      </c>
      <c r="BF136" s="48">
        <v>0</v>
      </c>
      <c r="BG136" s="49">
        <v>0</v>
      </c>
      <c r="BH136" s="48">
        <v>0</v>
      </c>
      <c r="BI136" s="49">
        <v>0</v>
      </c>
      <c r="BJ136" s="48">
        <v>11</v>
      </c>
      <c r="BK136" s="49">
        <v>91.66666666666667</v>
      </c>
      <c r="BL136" s="48">
        <v>12</v>
      </c>
    </row>
    <row r="137" spans="1:64" ht="15">
      <c r="A137" s="64" t="s">
        <v>299</v>
      </c>
      <c r="B137" s="64" t="s">
        <v>299</v>
      </c>
      <c r="C137" s="65"/>
      <c r="D137" s="66"/>
      <c r="E137" s="67"/>
      <c r="F137" s="68"/>
      <c r="G137" s="65"/>
      <c r="H137" s="69"/>
      <c r="I137" s="70"/>
      <c r="J137" s="70"/>
      <c r="K137" s="34" t="s">
        <v>65</v>
      </c>
      <c r="L137" s="77">
        <v>154</v>
      </c>
      <c r="M137" s="77"/>
      <c r="N137" s="72"/>
      <c r="O137" s="79" t="s">
        <v>176</v>
      </c>
      <c r="P137" s="81">
        <v>43634.376435185186</v>
      </c>
      <c r="Q137" s="79" t="s">
        <v>492</v>
      </c>
      <c r="R137" s="83" t="s">
        <v>692</v>
      </c>
      <c r="S137" s="79" t="s">
        <v>732</v>
      </c>
      <c r="T137" s="79" t="s">
        <v>745</v>
      </c>
      <c r="U137" s="83" t="s">
        <v>807</v>
      </c>
      <c r="V137" s="83" t="s">
        <v>807</v>
      </c>
      <c r="W137" s="81">
        <v>43634.376435185186</v>
      </c>
      <c r="X137" s="83" t="s">
        <v>1092</v>
      </c>
      <c r="Y137" s="79"/>
      <c r="Z137" s="79"/>
      <c r="AA137" s="85" t="s">
        <v>1463</v>
      </c>
      <c r="AB137" s="79"/>
      <c r="AC137" s="79" t="b">
        <v>0</v>
      </c>
      <c r="AD137" s="79">
        <v>0</v>
      </c>
      <c r="AE137" s="85" t="s">
        <v>1711</v>
      </c>
      <c r="AF137" s="79" t="b">
        <v>0</v>
      </c>
      <c r="AG137" s="79" t="s">
        <v>1727</v>
      </c>
      <c r="AH137" s="79"/>
      <c r="AI137" s="85" t="s">
        <v>1711</v>
      </c>
      <c r="AJ137" s="79" t="b">
        <v>0</v>
      </c>
      <c r="AK137" s="79">
        <v>0</v>
      </c>
      <c r="AL137" s="85" t="s">
        <v>1711</v>
      </c>
      <c r="AM137" s="79" t="s">
        <v>737</v>
      </c>
      <c r="AN137" s="79" t="b">
        <v>0</v>
      </c>
      <c r="AO137" s="85" t="s">
        <v>1463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1</v>
      </c>
      <c r="BE137" s="49">
        <v>14.285714285714286</v>
      </c>
      <c r="BF137" s="48">
        <v>0</v>
      </c>
      <c r="BG137" s="49">
        <v>0</v>
      </c>
      <c r="BH137" s="48">
        <v>0</v>
      </c>
      <c r="BI137" s="49">
        <v>0</v>
      </c>
      <c r="BJ137" s="48">
        <v>6</v>
      </c>
      <c r="BK137" s="49">
        <v>85.71428571428571</v>
      </c>
      <c r="BL137" s="48">
        <v>7</v>
      </c>
    </row>
    <row r="138" spans="1:64" ht="15">
      <c r="A138" s="64" t="s">
        <v>300</v>
      </c>
      <c r="B138" s="64" t="s">
        <v>300</v>
      </c>
      <c r="C138" s="65"/>
      <c r="D138" s="66"/>
      <c r="E138" s="67"/>
      <c r="F138" s="68"/>
      <c r="G138" s="65"/>
      <c r="H138" s="69"/>
      <c r="I138" s="70"/>
      <c r="J138" s="70"/>
      <c r="K138" s="34" t="s">
        <v>65</v>
      </c>
      <c r="L138" s="77">
        <v>155</v>
      </c>
      <c r="M138" s="77"/>
      <c r="N138" s="72"/>
      <c r="O138" s="79" t="s">
        <v>176</v>
      </c>
      <c r="P138" s="81">
        <v>43632.34027777778</v>
      </c>
      <c r="Q138" s="79" t="s">
        <v>493</v>
      </c>
      <c r="R138" s="83" t="s">
        <v>687</v>
      </c>
      <c r="S138" s="79" t="s">
        <v>732</v>
      </c>
      <c r="T138" s="79" t="s">
        <v>745</v>
      </c>
      <c r="U138" s="79"/>
      <c r="V138" s="83" t="s">
        <v>899</v>
      </c>
      <c r="W138" s="81">
        <v>43632.34027777778</v>
      </c>
      <c r="X138" s="83" t="s">
        <v>1093</v>
      </c>
      <c r="Y138" s="79"/>
      <c r="Z138" s="79"/>
      <c r="AA138" s="85" t="s">
        <v>1464</v>
      </c>
      <c r="AB138" s="79"/>
      <c r="AC138" s="79" t="b">
        <v>0</v>
      </c>
      <c r="AD138" s="79">
        <v>1</v>
      </c>
      <c r="AE138" s="85" t="s">
        <v>1711</v>
      </c>
      <c r="AF138" s="79" t="b">
        <v>0</v>
      </c>
      <c r="AG138" s="79" t="s">
        <v>1727</v>
      </c>
      <c r="AH138" s="79"/>
      <c r="AI138" s="85" t="s">
        <v>1711</v>
      </c>
      <c r="AJ138" s="79" t="b">
        <v>0</v>
      </c>
      <c r="AK138" s="79">
        <v>0</v>
      </c>
      <c r="AL138" s="85" t="s">
        <v>1711</v>
      </c>
      <c r="AM138" s="79" t="s">
        <v>1744</v>
      </c>
      <c r="AN138" s="79" t="b">
        <v>0</v>
      </c>
      <c r="AO138" s="85" t="s">
        <v>1464</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2</v>
      </c>
      <c r="BC138" s="78" t="str">
        <f>REPLACE(INDEX(GroupVertices[Group],MATCH(Edges24[[#This Row],[Vertex 2]],GroupVertices[Vertex],0)),1,1,"")</f>
        <v>2</v>
      </c>
      <c r="BD138" s="48">
        <v>0</v>
      </c>
      <c r="BE138" s="49">
        <v>0</v>
      </c>
      <c r="BF138" s="48">
        <v>0</v>
      </c>
      <c r="BG138" s="49">
        <v>0</v>
      </c>
      <c r="BH138" s="48">
        <v>0</v>
      </c>
      <c r="BI138" s="49">
        <v>0</v>
      </c>
      <c r="BJ138" s="48">
        <v>5</v>
      </c>
      <c r="BK138" s="49">
        <v>100</v>
      </c>
      <c r="BL138" s="48">
        <v>5</v>
      </c>
    </row>
    <row r="139" spans="1:64" ht="15">
      <c r="A139" s="64" t="s">
        <v>300</v>
      </c>
      <c r="B139" s="64" t="s">
        <v>300</v>
      </c>
      <c r="C139" s="65"/>
      <c r="D139" s="66"/>
      <c r="E139" s="67"/>
      <c r="F139" s="68"/>
      <c r="G139" s="65"/>
      <c r="H139" s="69"/>
      <c r="I139" s="70"/>
      <c r="J139" s="70"/>
      <c r="K139" s="34" t="s">
        <v>65</v>
      </c>
      <c r="L139" s="77">
        <v>156</v>
      </c>
      <c r="M139" s="77"/>
      <c r="N139" s="72"/>
      <c r="O139" s="79" t="s">
        <v>176</v>
      </c>
      <c r="P139" s="81">
        <v>43634.38195601852</v>
      </c>
      <c r="Q139" s="79" t="s">
        <v>494</v>
      </c>
      <c r="R139" s="83" t="s">
        <v>691</v>
      </c>
      <c r="S139" s="79" t="s">
        <v>732</v>
      </c>
      <c r="T139" s="79" t="s">
        <v>745</v>
      </c>
      <c r="U139" s="79"/>
      <c r="V139" s="83" t="s">
        <v>899</v>
      </c>
      <c r="W139" s="81">
        <v>43634.38195601852</v>
      </c>
      <c r="X139" s="83" t="s">
        <v>1094</v>
      </c>
      <c r="Y139" s="79"/>
      <c r="Z139" s="79"/>
      <c r="AA139" s="85" t="s">
        <v>1465</v>
      </c>
      <c r="AB139" s="79"/>
      <c r="AC139" s="79" t="b">
        <v>0</v>
      </c>
      <c r="AD139" s="79">
        <v>0</v>
      </c>
      <c r="AE139" s="85" t="s">
        <v>1711</v>
      </c>
      <c r="AF139" s="79" t="b">
        <v>0</v>
      </c>
      <c r="AG139" s="79" t="s">
        <v>1727</v>
      </c>
      <c r="AH139" s="79"/>
      <c r="AI139" s="85" t="s">
        <v>1711</v>
      </c>
      <c r="AJ139" s="79" t="b">
        <v>0</v>
      </c>
      <c r="AK139" s="79">
        <v>0</v>
      </c>
      <c r="AL139" s="85" t="s">
        <v>1711</v>
      </c>
      <c r="AM139" s="79" t="s">
        <v>1744</v>
      </c>
      <c r="AN139" s="79" t="b">
        <v>0</v>
      </c>
      <c r="AO139" s="85" t="s">
        <v>1465</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2</v>
      </c>
      <c r="BC139" s="78" t="str">
        <f>REPLACE(INDEX(GroupVertices[Group],MATCH(Edges24[[#This Row],[Vertex 2]],GroupVertices[Vertex],0)),1,1,"")</f>
        <v>2</v>
      </c>
      <c r="BD139" s="48">
        <v>1</v>
      </c>
      <c r="BE139" s="49">
        <v>14.285714285714286</v>
      </c>
      <c r="BF139" s="48">
        <v>0</v>
      </c>
      <c r="BG139" s="49">
        <v>0</v>
      </c>
      <c r="BH139" s="48">
        <v>0</v>
      </c>
      <c r="BI139" s="49">
        <v>0</v>
      </c>
      <c r="BJ139" s="48">
        <v>6</v>
      </c>
      <c r="BK139" s="49">
        <v>85.71428571428571</v>
      </c>
      <c r="BL139" s="48">
        <v>7</v>
      </c>
    </row>
    <row r="140" spans="1:64" ht="15">
      <c r="A140" s="64" t="s">
        <v>301</v>
      </c>
      <c r="B140" s="64" t="s">
        <v>301</v>
      </c>
      <c r="C140" s="65"/>
      <c r="D140" s="66"/>
      <c r="E140" s="67"/>
      <c r="F140" s="68"/>
      <c r="G140" s="65"/>
      <c r="H140" s="69"/>
      <c r="I140" s="70"/>
      <c r="J140" s="70"/>
      <c r="K140" s="34" t="s">
        <v>65</v>
      </c>
      <c r="L140" s="77">
        <v>157</v>
      </c>
      <c r="M140" s="77"/>
      <c r="N140" s="72"/>
      <c r="O140" s="79" t="s">
        <v>176</v>
      </c>
      <c r="P140" s="81">
        <v>43632.37988425926</v>
      </c>
      <c r="Q140" s="79" t="s">
        <v>495</v>
      </c>
      <c r="R140" s="83" t="s">
        <v>687</v>
      </c>
      <c r="S140" s="79" t="s">
        <v>732</v>
      </c>
      <c r="T140" s="79" t="s">
        <v>759</v>
      </c>
      <c r="U140" s="79"/>
      <c r="V140" s="83" t="s">
        <v>900</v>
      </c>
      <c r="W140" s="81">
        <v>43632.37988425926</v>
      </c>
      <c r="X140" s="83" t="s">
        <v>1095</v>
      </c>
      <c r="Y140" s="79"/>
      <c r="Z140" s="79"/>
      <c r="AA140" s="85" t="s">
        <v>1466</v>
      </c>
      <c r="AB140" s="79"/>
      <c r="AC140" s="79" t="b">
        <v>0</v>
      </c>
      <c r="AD140" s="79">
        <v>0</v>
      </c>
      <c r="AE140" s="85" t="s">
        <v>1711</v>
      </c>
      <c r="AF140" s="79" t="b">
        <v>0</v>
      </c>
      <c r="AG140" s="79" t="s">
        <v>1727</v>
      </c>
      <c r="AH140" s="79"/>
      <c r="AI140" s="85" t="s">
        <v>1711</v>
      </c>
      <c r="AJ140" s="79" t="b">
        <v>0</v>
      </c>
      <c r="AK140" s="79">
        <v>0</v>
      </c>
      <c r="AL140" s="85" t="s">
        <v>1711</v>
      </c>
      <c r="AM140" s="79" t="s">
        <v>1732</v>
      </c>
      <c r="AN140" s="79" t="b">
        <v>0</v>
      </c>
      <c r="AO140" s="85" t="s">
        <v>1466</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2</v>
      </c>
      <c r="BC140" s="78" t="str">
        <f>REPLACE(INDEX(GroupVertices[Group],MATCH(Edges24[[#This Row],[Vertex 2]],GroupVertices[Vertex],0)),1,1,"")</f>
        <v>2</v>
      </c>
      <c r="BD140" s="48">
        <v>0</v>
      </c>
      <c r="BE140" s="49">
        <v>0</v>
      </c>
      <c r="BF140" s="48">
        <v>0</v>
      </c>
      <c r="BG140" s="49">
        <v>0</v>
      </c>
      <c r="BH140" s="48">
        <v>0</v>
      </c>
      <c r="BI140" s="49">
        <v>0</v>
      </c>
      <c r="BJ140" s="48">
        <v>5</v>
      </c>
      <c r="BK140" s="49">
        <v>100</v>
      </c>
      <c r="BL140" s="48">
        <v>5</v>
      </c>
    </row>
    <row r="141" spans="1:64" ht="15">
      <c r="A141" s="64" t="s">
        <v>301</v>
      </c>
      <c r="B141" s="64" t="s">
        <v>301</v>
      </c>
      <c r="C141" s="65"/>
      <c r="D141" s="66"/>
      <c r="E141" s="67"/>
      <c r="F141" s="68"/>
      <c r="G141" s="65"/>
      <c r="H141" s="69"/>
      <c r="I141" s="70"/>
      <c r="J141" s="70"/>
      <c r="K141" s="34" t="s">
        <v>65</v>
      </c>
      <c r="L141" s="77">
        <v>158</v>
      </c>
      <c r="M141" s="77"/>
      <c r="N141" s="72"/>
      <c r="O141" s="79" t="s">
        <v>176</v>
      </c>
      <c r="P141" s="81">
        <v>43634.39376157407</v>
      </c>
      <c r="Q141" s="79" t="s">
        <v>496</v>
      </c>
      <c r="R141" s="83" t="s">
        <v>691</v>
      </c>
      <c r="S141" s="79" t="s">
        <v>732</v>
      </c>
      <c r="T141" s="79" t="s">
        <v>759</v>
      </c>
      <c r="U141" s="79"/>
      <c r="V141" s="83" t="s">
        <v>900</v>
      </c>
      <c r="W141" s="81">
        <v>43634.39376157407</v>
      </c>
      <c r="X141" s="83" t="s">
        <v>1096</v>
      </c>
      <c r="Y141" s="79"/>
      <c r="Z141" s="79"/>
      <c r="AA141" s="85" t="s">
        <v>1467</v>
      </c>
      <c r="AB141" s="79"/>
      <c r="AC141" s="79" t="b">
        <v>0</v>
      </c>
      <c r="AD141" s="79">
        <v>1</v>
      </c>
      <c r="AE141" s="85" t="s">
        <v>1711</v>
      </c>
      <c r="AF141" s="79" t="b">
        <v>0</v>
      </c>
      <c r="AG141" s="79" t="s">
        <v>1727</v>
      </c>
      <c r="AH141" s="79"/>
      <c r="AI141" s="85" t="s">
        <v>1711</v>
      </c>
      <c r="AJ141" s="79" t="b">
        <v>0</v>
      </c>
      <c r="AK141" s="79">
        <v>0</v>
      </c>
      <c r="AL141" s="85" t="s">
        <v>1711</v>
      </c>
      <c r="AM141" s="79" t="s">
        <v>1732</v>
      </c>
      <c r="AN141" s="79" t="b">
        <v>0</v>
      </c>
      <c r="AO141" s="85" t="s">
        <v>1467</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2</v>
      </c>
      <c r="BD141" s="48">
        <v>1</v>
      </c>
      <c r="BE141" s="49">
        <v>14.285714285714286</v>
      </c>
      <c r="BF141" s="48">
        <v>0</v>
      </c>
      <c r="BG141" s="49">
        <v>0</v>
      </c>
      <c r="BH141" s="48">
        <v>0</v>
      </c>
      <c r="BI141" s="49">
        <v>0</v>
      </c>
      <c r="BJ141" s="48">
        <v>6</v>
      </c>
      <c r="BK141" s="49">
        <v>85.71428571428571</v>
      </c>
      <c r="BL141" s="48">
        <v>7</v>
      </c>
    </row>
    <row r="142" spans="1:64" ht="15">
      <c r="A142" s="64" t="s">
        <v>302</v>
      </c>
      <c r="B142" s="64" t="s">
        <v>302</v>
      </c>
      <c r="C142" s="65"/>
      <c r="D142" s="66"/>
      <c r="E142" s="67"/>
      <c r="F142" s="68"/>
      <c r="G142" s="65"/>
      <c r="H142" s="69"/>
      <c r="I142" s="70"/>
      <c r="J142" s="70"/>
      <c r="K142" s="34" t="s">
        <v>65</v>
      </c>
      <c r="L142" s="77">
        <v>159</v>
      </c>
      <c r="M142" s="77"/>
      <c r="N142" s="72"/>
      <c r="O142" s="79" t="s">
        <v>176</v>
      </c>
      <c r="P142" s="81">
        <v>43632.28858796296</v>
      </c>
      <c r="Q142" s="79" t="s">
        <v>497</v>
      </c>
      <c r="R142" s="83" t="s">
        <v>686</v>
      </c>
      <c r="S142" s="79" t="s">
        <v>732</v>
      </c>
      <c r="T142" s="79" t="s">
        <v>745</v>
      </c>
      <c r="U142" s="83" t="s">
        <v>808</v>
      </c>
      <c r="V142" s="83" t="s">
        <v>808</v>
      </c>
      <c r="W142" s="81">
        <v>43632.28858796296</v>
      </c>
      <c r="X142" s="83" t="s">
        <v>1097</v>
      </c>
      <c r="Y142" s="79"/>
      <c r="Z142" s="79"/>
      <c r="AA142" s="85" t="s">
        <v>1468</v>
      </c>
      <c r="AB142" s="79"/>
      <c r="AC142" s="79" t="b">
        <v>0</v>
      </c>
      <c r="AD142" s="79">
        <v>0</v>
      </c>
      <c r="AE142" s="85" t="s">
        <v>1711</v>
      </c>
      <c r="AF142" s="79" t="b">
        <v>0</v>
      </c>
      <c r="AG142" s="79" t="s">
        <v>1727</v>
      </c>
      <c r="AH142" s="79"/>
      <c r="AI142" s="85" t="s">
        <v>1711</v>
      </c>
      <c r="AJ142" s="79" t="b">
        <v>0</v>
      </c>
      <c r="AK142" s="79">
        <v>0</v>
      </c>
      <c r="AL142" s="85" t="s">
        <v>1711</v>
      </c>
      <c r="AM142" s="79" t="s">
        <v>737</v>
      </c>
      <c r="AN142" s="79" t="b">
        <v>0</v>
      </c>
      <c r="AO142" s="85" t="s">
        <v>1468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2</v>
      </c>
      <c r="BD142" s="48">
        <v>0</v>
      </c>
      <c r="BE142" s="49">
        <v>0</v>
      </c>
      <c r="BF142" s="48">
        <v>0</v>
      </c>
      <c r="BG142" s="49">
        <v>0</v>
      </c>
      <c r="BH142" s="48">
        <v>0</v>
      </c>
      <c r="BI142" s="49">
        <v>0</v>
      </c>
      <c r="BJ142" s="48">
        <v>5</v>
      </c>
      <c r="BK142" s="49">
        <v>100</v>
      </c>
      <c r="BL142" s="48">
        <v>5</v>
      </c>
    </row>
    <row r="143" spans="1:64" ht="15">
      <c r="A143" s="64" t="s">
        <v>302</v>
      </c>
      <c r="B143" s="64" t="s">
        <v>302</v>
      </c>
      <c r="C143" s="65"/>
      <c r="D143" s="66"/>
      <c r="E143" s="67"/>
      <c r="F143" s="68"/>
      <c r="G143" s="65"/>
      <c r="H143" s="69"/>
      <c r="I143" s="70"/>
      <c r="J143" s="70"/>
      <c r="K143" s="34" t="s">
        <v>65</v>
      </c>
      <c r="L143" s="77">
        <v>160</v>
      </c>
      <c r="M143" s="77"/>
      <c r="N143" s="72"/>
      <c r="O143" s="79" t="s">
        <v>176</v>
      </c>
      <c r="P143" s="81">
        <v>43634.40283564815</v>
      </c>
      <c r="Q143" s="79" t="s">
        <v>498</v>
      </c>
      <c r="R143" s="83" t="s">
        <v>692</v>
      </c>
      <c r="S143" s="79" t="s">
        <v>732</v>
      </c>
      <c r="T143" s="79" t="s">
        <v>745</v>
      </c>
      <c r="U143" s="83" t="s">
        <v>809</v>
      </c>
      <c r="V143" s="83" t="s">
        <v>809</v>
      </c>
      <c r="W143" s="81">
        <v>43634.40283564815</v>
      </c>
      <c r="X143" s="83" t="s">
        <v>1098</v>
      </c>
      <c r="Y143" s="79"/>
      <c r="Z143" s="79"/>
      <c r="AA143" s="85" t="s">
        <v>1469</v>
      </c>
      <c r="AB143" s="79"/>
      <c r="AC143" s="79" t="b">
        <v>0</v>
      </c>
      <c r="AD143" s="79">
        <v>0</v>
      </c>
      <c r="AE143" s="85" t="s">
        <v>1711</v>
      </c>
      <c r="AF143" s="79" t="b">
        <v>0</v>
      </c>
      <c r="AG143" s="79" t="s">
        <v>1727</v>
      </c>
      <c r="AH143" s="79"/>
      <c r="AI143" s="85" t="s">
        <v>1711</v>
      </c>
      <c r="AJ143" s="79" t="b">
        <v>0</v>
      </c>
      <c r="AK143" s="79">
        <v>0</v>
      </c>
      <c r="AL143" s="85" t="s">
        <v>1711</v>
      </c>
      <c r="AM143" s="79" t="s">
        <v>737</v>
      </c>
      <c r="AN143" s="79" t="b">
        <v>0</v>
      </c>
      <c r="AO143" s="85" t="s">
        <v>1469</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2</v>
      </c>
      <c r="BC143" s="78" t="str">
        <f>REPLACE(INDEX(GroupVertices[Group],MATCH(Edges24[[#This Row],[Vertex 2]],GroupVertices[Vertex],0)),1,1,"")</f>
        <v>2</v>
      </c>
      <c r="BD143" s="48">
        <v>1</v>
      </c>
      <c r="BE143" s="49">
        <v>14.285714285714286</v>
      </c>
      <c r="BF143" s="48">
        <v>0</v>
      </c>
      <c r="BG143" s="49">
        <v>0</v>
      </c>
      <c r="BH143" s="48">
        <v>0</v>
      </c>
      <c r="BI143" s="49">
        <v>0</v>
      </c>
      <c r="BJ143" s="48">
        <v>6</v>
      </c>
      <c r="BK143" s="49">
        <v>85.71428571428571</v>
      </c>
      <c r="BL143" s="48">
        <v>7</v>
      </c>
    </row>
    <row r="144" spans="1:64" ht="15">
      <c r="A144" s="64" t="s">
        <v>303</v>
      </c>
      <c r="B144" s="64" t="s">
        <v>354</v>
      </c>
      <c r="C144" s="65"/>
      <c r="D144" s="66"/>
      <c r="E144" s="67"/>
      <c r="F144" s="68"/>
      <c r="G144" s="65"/>
      <c r="H144" s="69"/>
      <c r="I144" s="70"/>
      <c r="J144" s="70"/>
      <c r="K144" s="34" t="s">
        <v>65</v>
      </c>
      <c r="L144" s="77">
        <v>161</v>
      </c>
      <c r="M144" s="77"/>
      <c r="N144" s="72"/>
      <c r="O144" s="79" t="s">
        <v>378</v>
      </c>
      <c r="P144" s="81">
        <v>43634.4693287037</v>
      </c>
      <c r="Q144" s="79" t="s">
        <v>499</v>
      </c>
      <c r="R144" s="79"/>
      <c r="S144" s="79"/>
      <c r="T144" s="79"/>
      <c r="U144" s="79"/>
      <c r="V144" s="83" t="s">
        <v>901</v>
      </c>
      <c r="W144" s="81">
        <v>43634.4693287037</v>
      </c>
      <c r="X144" s="83" t="s">
        <v>1099</v>
      </c>
      <c r="Y144" s="79"/>
      <c r="Z144" s="79"/>
      <c r="AA144" s="85" t="s">
        <v>1470</v>
      </c>
      <c r="AB144" s="79"/>
      <c r="AC144" s="79" t="b">
        <v>0</v>
      </c>
      <c r="AD144" s="79">
        <v>0</v>
      </c>
      <c r="AE144" s="85" t="s">
        <v>1711</v>
      </c>
      <c r="AF144" s="79" t="b">
        <v>0</v>
      </c>
      <c r="AG144" s="79" t="s">
        <v>1727</v>
      </c>
      <c r="AH144" s="79"/>
      <c r="AI144" s="85" t="s">
        <v>1711</v>
      </c>
      <c r="AJ144" s="79" t="b">
        <v>0</v>
      </c>
      <c r="AK144" s="79">
        <v>8</v>
      </c>
      <c r="AL144" s="85" t="s">
        <v>1689</v>
      </c>
      <c r="AM144" s="79" t="s">
        <v>1735</v>
      </c>
      <c r="AN144" s="79" t="b">
        <v>0</v>
      </c>
      <c r="AO144" s="85" t="s">
        <v>1689</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24</v>
      </c>
      <c r="BK144" s="49">
        <v>100</v>
      </c>
      <c r="BL144" s="48">
        <v>24</v>
      </c>
    </row>
    <row r="145" spans="1:64" ht="15">
      <c r="A145" s="64" t="s">
        <v>304</v>
      </c>
      <c r="B145" s="64" t="s">
        <v>354</v>
      </c>
      <c r="C145" s="65"/>
      <c r="D145" s="66"/>
      <c r="E145" s="67"/>
      <c r="F145" s="68"/>
      <c r="G145" s="65"/>
      <c r="H145" s="69"/>
      <c r="I145" s="70"/>
      <c r="J145" s="70"/>
      <c r="K145" s="34" t="s">
        <v>65</v>
      </c>
      <c r="L145" s="77">
        <v>162</v>
      </c>
      <c r="M145" s="77"/>
      <c r="N145" s="72"/>
      <c r="O145" s="79" t="s">
        <v>378</v>
      </c>
      <c r="P145" s="81">
        <v>43634.47025462963</v>
      </c>
      <c r="Q145" s="79" t="s">
        <v>499</v>
      </c>
      <c r="R145" s="79"/>
      <c r="S145" s="79"/>
      <c r="T145" s="79"/>
      <c r="U145" s="79"/>
      <c r="V145" s="83" t="s">
        <v>902</v>
      </c>
      <c r="W145" s="81">
        <v>43634.47025462963</v>
      </c>
      <c r="X145" s="83" t="s">
        <v>1100</v>
      </c>
      <c r="Y145" s="79"/>
      <c r="Z145" s="79"/>
      <c r="AA145" s="85" t="s">
        <v>1471</v>
      </c>
      <c r="AB145" s="79"/>
      <c r="AC145" s="79" t="b">
        <v>0</v>
      </c>
      <c r="AD145" s="79">
        <v>0</v>
      </c>
      <c r="AE145" s="85" t="s">
        <v>1711</v>
      </c>
      <c r="AF145" s="79" t="b">
        <v>0</v>
      </c>
      <c r="AG145" s="79" t="s">
        <v>1727</v>
      </c>
      <c r="AH145" s="79"/>
      <c r="AI145" s="85" t="s">
        <v>1711</v>
      </c>
      <c r="AJ145" s="79" t="b">
        <v>0</v>
      </c>
      <c r="AK145" s="79">
        <v>8</v>
      </c>
      <c r="AL145" s="85" t="s">
        <v>1689</v>
      </c>
      <c r="AM145" s="79" t="s">
        <v>1735</v>
      </c>
      <c r="AN145" s="79" t="b">
        <v>0</v>
      </c>
      <c r="AO145" s="85" t="s">
        <v>1689</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24</v>
      </c>
      <c r="BK145" s="49">
        <v>100</v>
      </c>
      <c r="BL145" s="48">
        <v>24</v>
      </c>
    </row>
    <row r="146" spans="1:64" ht="15">
      <c r="A146" s="64" t="s">
        <v>305</v>
      </c>
      <c r="B146" s="64" t="s">
        <v>354</v>
      </c>
      <c r="C146" s="65"/>
      <c r="D146" s="66"/>
      <c r="E146" s="67"/>
      <c r="F146" s="68"/>
      <c r="G146" s="65"/>
      <c r="H146" s="69"/>
      <c r="I146" s="70"/>
      <c r="J146" s="70"/>
      <c r="K146" s="34" t="s">
        <v>65</v>
      </c>
      <c r="L146" s="77">
        <v>163</v>
      </c>
      <c r="M146" s="77"/>
      <c r="N146" s="72"/>
      <c r="O146" s="79" t="s">
        <v>378</v>
      </c>
      <c r="P146" s="81">
        <v>43634.471087962964</v>
      </c>
      <c r="Q146" s="79" t="s">
        <v>499</v>
      </c>
      <c r="R146" s="79"/>
      <c r="S146" s="79"/>
      <c r="T146" s="79"/>
      <c r="U146" s="79"/>
      <c r="V146" s="83" t="s">
        <v>903</v>
      </c>
      <c r="W146" s="81">
        <v>43634.471087962964</v>
      </c>
      <c r="X146" s="83" t="s">
        <v>1101</v>
      </c>
      <c r="Y146" s="79"/>
      <c r="Z146" s="79"/>
      <c r="AA146" s="85" t="s">
        <v>1472</v>
      </c>
      <c r="AB146" s="79"/>
      <c r="AC146" s="79" t="b">
        <v>0</v>
      </c>
      <c r="AD146" s="79">
        <v>0</v>
      </c>
      <c r="AE146" s="85" t="s">
        <v>1711</v>
      </c>
      <c r="AF146" s="79" t="b">
        <v>0</v>
      </c>
      <c r="AG146" s="79" t="s">
        <v>1727</v>
      </c>
      <c r="AH146" s="79"/>
      <c r="AI146" s="85" t="s">
        <v>1711</v>
      </c>
      <c r="AJ146" s="79" t="b">
        <v>0</v>
      </c>
      <c r="AK146" s="79">
        <v>8</v>
      </c>
      <c r="AL146" s="85" t="s">
        <v>1689</v>
      </c>
      <c r="AM146" s="79" t="s">
        <v>1737</v>
      </c>
      <c r="AN146" s="79" t="b">
        <v>0</v>
      </c>
      <c r="AO146" s="85" t="s">
        <v>1689</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24</v>
      </c>
      <c r="BK146" s="49">
        <v>100</v>
      </c>
      <c r="BL146" s="48">
        <v>24</v>
      </c>
    </row>
    <row r="147" spans="1:64" ht="15">
      <c r="A147" s="64" t="s">
        <v>306</v>
      </c>
      <c r="B147" s="64" t="s">
        <v>354</v>
      </c>
      <c r="C147" s="65"/>
      <c r="D147" s="66"/>
      <c r="E147" s="67"/>
      <c r="F147" s="68"/>
      <c r="G147" s="65"/>
      <c r="H147" s="69"/>
      <c r="I147" s="70"/>
      <c r="J147" s="70"/>
      <c r="K147" s="34" t="s">
        <v>65</v>
      </c>
      <c r="L147" s="77">
        <v>164</v>
      </c>
      <c r="M147" s="77"/>
      <c r="N147" s="72"/>
      <c r="O147" s="79" t="s">
        <v>378</v>
      </c>
      <c r="P147" s="81">
        <v>43634.47399305556</v>
      </c>
      <c r="Q147" s="79" t="s">
        <v>499</v>
      </c>
      <c r="R147" s="79"/>
      <c r="S147" s="79"/>
      <c r="T147" s="79"/>
      <c r="U147" s="79"/>
      <c r="V147" s="83" t="s">
        <v>904</v>
      </c>
      <c r="W147" s="81">
        <v>43634.47399305556</v>
      </c>
      <c r="X147" s="83" t="s">
        <v>1102</v>
      </c>
      <c r="Y147" s="79"/>
      <c r="Z147" s="79"/>
      <c r="AA147" s="85" t="s">
        <v>1473</v>
      </c>
      <c r="AB147" s="79"/>
      <c r="AC147" s="79" t="b">
        <v>0</v>
      </c>
      <c r="AD147" s="79">
        <v>0</v>
      </c>
      <c r="AE147" s="85" t="s">
        <v>1711</v>
      </c>
      <c r="AF147" s="79" t="b">
        <v>0</v>
      </c>
      <c r="AG147" s="79" t="s">
        <v>1727</v>
      </c>
      <c r="AH147" s="79"/>
      <c r="AI147" s="85" t="s">
        <v>1711</v>
      </c>
      <c r="AJ147" s="79" t="b">
        <v>0</v>
      </c>
      <c r="AK147" s="79">
        <v>8</v>
      </c>
      <c r="AL147" s="85" t="s">
        <v>1689</v>
      </c>
      <c r="AM147" s="79" t="s">
        <v>1735</v>
      </c>
      <c r="AN147" s="79" t="b">
        <v>0</v>
      </c>
      <c r="AO147" s="85" t="s">
        <v>1689</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24</v>
      </c>
      <c r="BK147" s="49">
        <v>100</v>
      </c>
      <c r="BL147" s="48">
        <v>24</v>
      </c>
    </row>
    <row r="148" spans="1:64" ht="15">
      <c r="A148" s="64" t="s">
        <v>307</v>
      </c>
      <c r="B148" s="64" t="s">
        <v>307</v>
      </c>
      <c r="C148" s="65"/>
      <c r="D148" s="66"/>
      <c r="E148" s="67"/>
      <c r="F148" s="68"/>
      <c r="G148" s="65"/>
      <c r="H148" s="69"/>
      <c r="I148" s="70"/>
      <c r="J148" s="70"/>
      <c r="K148" s="34" t="s">
        <v>65</v>
      </c>
      <c r="L148" s="77">
        <v>165</v>
      </c>
      <c r="M148" s="77"/>
      <c r="N148" s="72"/>
      <c r="O148" s="79" t="s">
        <v>176</v>
      </c>
      <c r="P148" s="81">
        <v>43632.35487268519</v>
      </c>
      <c r="Q148" s="79" t="s">
        <v>500</v>
      </c>
      <c r="R148" s="83" t="s">
        <v>687</v>
      </c>
      <c r="S148" s="79" t="s">
        <v>732</v>
      </c>
      <c r="T148" s="79" t="s">
        <v>745</v>
      </c>
      <c r="U148" s="79"/>
      <c r="V148" s="83" t="s">
        <v>905</v>
      </c>
      <c r="W148" s="81">
        <v>43632.35487268519</v>
      </c>
      <c r="X148" s="83" t="s">
        <v>1103</v>
      </c>
      <c r="Y148" s="79"/>
      <c r="Z148" s="79"/>
      <c r="AA148" s="85" t="s">
        <v>1474</v>
      </c>
      <c r="AB148" s="79"/>
      <c r="AC148" s="79" t="b">
        <v>0</v>
      </c>
      <c r="AD148" s="79">
        <v>0</v>
      </c>
      <c r="AE148" s="85" t="s">
        <v>1711</v>
      </c>
      <c r="AF148" s="79" t="b">
        <v>0</v>
      </c>
      <c r="AG148" s="79" t="s">
        <v>1727</v>
      </c>
      <c r="AH148" s="79"/>
      <c r="AI148" s="85" t="s">
        <v>1711</v>
      </c>
      <c r="AJ148" s="79" t="b">
        <v>0</v>
      </c>
      <c r="AK148" s="79">
        <v>0</v>
      </c>
      <c r="AL148" s="85" t="s">
        <v>1711</v>
      </c>
      <c r="AM148" s="79" t="s">
        <v>1748</v>
      </c>
      <c r="AN148" s="79" t="b">
        <v>0</v>
      </c>
      <c r="AO148" s="85" t="s">
        <v>1474</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5</v>
      </c>
      <c r="BK148" s="49">
        <v>100</v>
      </c>
      <c r="BL148" s="48">
        <v>5</v>
      </c>
    </row>
    <row r="149" spans="1:64" ht="15">
      <c r="A149" s="64" t="s">
        <v>307</v>
      </c>
      <c r="B149" s="64" t="s">
        <v>307</v>
      </c>
      <c r="C149" s="65"/>
      <c r="D149" s="66"/>
      <c r="E149" s="67"/>
      <c r="F149" s="68"/>
      <c r="G149" s="65"/>
      <c r="H149" s="69"/>
      <c r="I149" s="70"/>
      <c r="J149" s="70"/>
      <c r="K149" s="34" t="s">
        <v>65</v>
      </c>
      <c r="L149" s="77">
        <v>166</v>
      </c>
      <c r="M149" s="77"/>
      <c r="N149" s="72"/>
      <c r="O149" s="79" t="s">
        <v>176</v>
      </c>
      <c r="P149" s="81">
        <v>43633.252962962964</v>
      </c>
      <c r="Q149" s="79" t="s">
        <v>501</v>
      </c>
      <c r="R149" s="83" t="s">
        <v>687</v>
      </c>
      <c r="S149" s="79" t="s">
        <v>732</v>
      </c>
      <c r="T149" s="79" t="s">
        <v>745</v>
      </c>
      <c r="U149" s="79"/>
      <c r="V149" s="83" t="s">
        <v>905</v>
      </c>
      <c r="W149" s="81">
        <v>43633.252962962964</v>
      </c>
      <c r="X149" s="83" t="s">
        <v>1104</v>
      </c>
      <c r="Y149" s="79"/>
      <c r="Z149" s="79"/>
      <c r="AA149" s="85" t="s">
        <v>1475</v>
      </c>
      <c r="AB149" s="79"/>
      <c r="AC149" s="79" t="b">
        <v>0</v>
      </c>
      <c r="AD149" s="79">
        <v>0</v>
      </c>
      <c r="AE149" s="85" t="s">
        <v>1711</v>
      </c>
      <c r="AF149" s="79" t="b">
        <v>0</v>
      </c>
      <c r="AG149" s="79" t="s">
        <v>1727</v>
      </c>
      <c r="AH149" s="79"/>
      <c r="AI149" s="85" t="s">
        <v>1711</v>
      </c>
      <c r="AJ149" s="79" t="b">
        <v>0</v>
      </c>
      <c r="AK149" s="79">
        <v>0</v>
      </c>
      <c r="AL149" s="85" t="s">
        <v>1711</v>
      </c>
      <c r="AM149" s="79" t="s">
        <v>1748</v>
      </c>
      <c r="AN149" s="79" t="b">
        <v>0</v>
      </c>
      <c r="AO149" s="85" t="s">
        <v>1475</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5</v>
      </c>
      <c r="BK149" s="49">
        <v>100</v>
      </c>
      <c r="BL149" s="48">
        <v>5</v>
      </c>
    </row>
    <row r="150" spans="1:64" ht="15">
      <c r="A150" s="64" t="s">
        <v>307</v>
      </c>
      <c r="B150" s="64" t="s">
        <v>307</v>
      </c>
      <c r="C150" s="65"/>
      <c r="D150" s="66"/>
      <c r="E150" s="67"/>
      <c r="F150" s="68"/>
      <c r="G150" s="65"/>
      <c r="H150" s="69"/>
      <c r="I150" s="70"/>
      <c r="J150" s="70"/>
      <c r="K150" s="34" t="s">
        <v>65</v>
      </c>
      <c r="L150" s="77">
        <v>167</v>
      </c>
      <c r="M150" s="77"/>
      <c r="N150" s="72"/>
      <c r="O150" s="79" t="s">
        <v>176</v>
      </c>
      <c r="P150" s="81">
        <v>43634.59878472222</v>
      </c>
      <c r="Q150" s="79" t="s">
        <v>502</v>
      </c>
      <c r="R150" s="83" t="s">
        <v>691</v>
      </c>
      <c r="S150" s="79" t="s">
        <v>732</v>
      </c>
      <c r="T150" s="79" t="s">
        <v>745</v>
      </c>
      <c r="U150" s="79"/>
      <c r="V150" s="83" t="s">
        <v>905</v>
      </c>
      <c r="W150" s="81">
        <v>43634.59878472222</v>
      </c>
      <c r="X150" s="83" t="s">
        <v>1105</v>
      </c>
      <c r="Y150" s="79"/>
      <c r="Z150" s="79"/>
      <c r="AA150" s="85" t="s">
        <v>1476</v>
      </c>
      <c r="AB150" s="79"/>
      <c r="AC150" s="79" t="b">
        <v>0</v>
      </c>
      <c r="AD150" s="79">
        <v>0</v>
      </c>
      <c r="AE150" s="85" t="s">
        <v>1711</v>
      </c>
      <c r="AF150" s="79" t="b">
        <v>0</v>
      </c>
      <c r="AG150" s="79" t="s">
        <v>1727</v>
      </c>
      <c r="AH150" s="79"/>
      <c r="AI150" s="85" t="s">
        <v>1711</v>
      </c>
      <c r="AJ150" s="79" t="b">
        <v>0</v>
      </c>
      <c r="AK150" s="79">
        <v>0</v>
      </c>
      <c r="AL150" s="85" t="s">
        <v>1711</v>
      </c>
      <c r="AM150" s="79" t="s">
        <v>1748</v>
      </c>
      <c r="AN150" s="79" t="b">
        <v>0</v>
      </c>
      <c r="AO150" s="85" t="s">
        <v>1476</v>
      </c>
      <c r="AP150" s="79" t="s">
        <v>176</v>
      </c>
      <c r="AQ150" s="79">
        <v>0</v>
      </c>
      <c r="AR150" s="79">
        <v>0</v>
      </c>
      <c r="AS150" s="79"/>
      <c r="AT150" s="79"/>
      <c r="AU150" s="79"/>
      <c r="AV150" s="79"/>
      <c r="AW150" s="79"/>
      <c r="AX150" s="79"/>
      <c r="AY150" s="79"/>
      <c r="AZ150" s="79"/>
      <c r="BA150">
        <v>3</v>
      </c>
      <c r="BB150" s="78" t="str">
        <f>REPLACE(INDEX(GroupVertices[Group],MATCH(Edges24[[#This Row],[Vertex 1]],GroupVertices[Vertex],0)),1,1,"")</f>
        <v>2</v>
      </c>
      <c r="BC150" s="78" t="str">
        <f>REPLACE(INDEX(GroupVertices[Group],MATCH(Edges24[[#This Row],[Vertex 2]],GroupVertices[Vertex],0)),1,1,"")</f>
        <v>2</v>
      </c>
      <c r="BD150" s="48">
        <v>1</v>
      </c>
      <c r="BE150" s="49">
        <v>14.285714285714286</v>
      </c>
      <c r="BF150" s="48">
        <v>0</v>
      </c>
      <c r="BG150" s="49">
        <v>0</v>
      </c>
      <c r="BH150" s="48">
        <v>0</v>
      </c>
      <c r="BI150" s="49">
        <v>0</v>
      </c>
      <c r="BJ150" s="48">
        <v>6</v>
      </c>
      <c r="BK150" s="49">
        <v>85.71428571428571</v>
      </c>
      <c r="BL150" s="48">
        <v>7</v>
      </c>
    </row>
    <row r="151" spans="1:64" ht="15">
      <c r="A151" s="64" t="s">
        <v>308</v>
      </c>
      <c r="B151" s="64" t="s">
        <v>308</v>
      </c>
      <c r="C151" s="65"/>
      <c r="D151" s="66"/>
      <c r="E151" s="67"/>
      <c r="F151" s="68"/>
      <c r="G151" s="65"/>
      <c r="H151" s="69"/>
      <c r="I151" s="70"/>
      <c r="J151" s="70"/>
      <c r="K151" s="34" t="s">
        <v>65</v>
      </c>
      <c r="L151" s="77">
        <v>168</v>
      </c>
      <c r="M151" s="77"/>
      <c r="N151" s="72"/>
      <c r="O151" s="79" t="s">
        <v>176</v>
      </c>
      <c r="P151" s="81">
        <v>43632.380833333336</v>
      </c>
      <c r="Q151" s="79" t="s">
        <v>503</v>
      </c>
      <c r="R151" s="83" t="s">
        <v>687</v>
      </c>
      <c r="S151" s="79" t="s">
        <v>732</v>
      </c>
      <c r="T151" s="79" t="s">
        <v>745</v>
      </c>
      <c r="U151" s="79"/>
      <c r="V151" s="83" t="s">
        <v>906</v>
      </c>
      <c r="W151" s="81">
        <v>43632.380833333336</v>
      </c>
      <c r="X151" s="83" t="s">
        <v>1106</v>
      </c>
      <c r="Y151" s="79"/>
      <c r="Z151" s="79"/>
      <c r="AA151" s="85" t="s">
        <v>1477</v>
      </c>
      <c r="AB151" s="79"/>
      <c r="AC151" s="79" t="b">
        <v>0</v>
      </c>
      <c r="AD151" s="79">
        <v>0</v>
      </c>
      <c r="AE151" s="85" t="s">
        <v>1711</v>
      </c>
      <c r="AF151" s="79" t="b">
        <v>0</v>
      </c>
      <c r="AG151" s="79" t="s">
        <v>1727</v>
      </c>
      <c r="AH151" s="79"/>
      <c r="AI151" s="85" t="s">
        <v>1711</v>
      </c>
      <c r="AJ151" s="79" t="b">
        <v>0</v>
      </c>
      <c r="AK151" s="79">
        <v>0</v>
      </c>
      <c r="AL151" s="85" t="s">
        <v>1711</v>
      </c>
      <c r="AM151" s="79" t="s">
        <v>1748</v>
      </c>
      <c r="AN151" s="79" t="b">
        <v>0</v>
      </c>
      <c r="AO151" s="85" t="s">
        <v>1477</v>
      </c>
      <c r="AP151" s="79" t="s">
        <v>176</v>
      </c>
      <c r="AQ151" s="79">
        <v>0</v>
      </c>
      <c r="AR151" s="79">
        <v>0</v>
      </c>
      <c r="AS151" s="79"/>
      <c r="AT151" s="79"/>
      <c r="AU151" s="79"/>
      <c r="AV151" s="79"/>
      <c r="AW151" s="79"/>
      <c r="AX151" s="79"/>
      <c r="AY151" s="79"/>
      <c r="AZ151" s="79"/>
      <c r="BA151">
        <v>3</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5</v>
      </c>
      <c r="BK151" s="49">
        <v>100</v>
      </c>
      <c r="BL151" s="48">
        <v>5</v>
      </c>
    </row>
    <row r="152" spans="1:64" ht="15">
      <c r="A152" s="64" t="s">
        <v>308</v>
      </c>
      <c r="B152" s="64" t="s">
        <v>308</v>
      </c>
      <c r="C152" s="65"/>
      <c r="D152" s="66"/>
      <c r="E152" s="67"/>
      <c r="F152" s="68"/>
      <c r="G152" s="65"/>
      <c r="H152" s="69"/>
      <c r="I152" s="70"/>
      <c r="J152" s="70"/>
      <c r="K152" s="34" t="s">
        <v>65</v>
      </c>
      <c r="L152" s="77">
        <v>169</v>
      </c>
      <c r="M152" s="77"/>
      <c r="N152" s="72"/>
      <c r="O152" s="79" t="s">
        <v>176</v>
      </c>
      <c r="P152" s="81">
        <v>43633.08925925926</v>
      </c>
      <c r="Q152" s="79" t="s">
        <v>504</v>
      </c>
      <c r="R152" s="83" t="s">
        <v>687</v>
      </c>
      <c r="S152" s="79" t="s">
        <v>732</v>
      </c>
      <c r="T152" s="79" t="s">
        <v>745</v>
      </c>
      <c r="U152" s="79"/>
      <c r="V152" s="83" t="s">
        <v>906</v>
      </c>
      <c r="W152" s="81">
        <v>43633.08925925926</v>
      </c>
      <c r="X152" s="83" t="s">
        <v>1107</v>
      </c>
      <c r="Y152" s="79"/>
      <c r="Z152" s="79"/>
      <c r="AA152" s="85" t="s">
        <v>1478</v>
      </c>
      <c r="AB152" s="79"/>
      <c r="AC152" s="79" t="b">
        <v>0</v>
      </c>
      <c r="AD152" s="79">
        <v>0</v>
      </c>
      <c r="AE152" s="85" t="s">
        <v>1711</v>
      </c>
      <c r="AF152" s="79" t="b">
        <v>0</v>
      </c>
      <c r="AG152" s="79" t="s">
        <v>1727</v>
      </c>
      <c r="AH152" s="79"/>
      <c r="AI152" s="85" t="s">
        <v>1711</v>
      </c>
      <c r="AJ152" s="79" t="b">
        <v>0</v>
      </c>
      <c r="AK152" s="79">
        <v>0</v>
      </c>
      <c r="AL152" s="85" t="s">
        <v>1711</v>
      </c>
      <c r="AM152" s="79" t="s">
        <v>1748</v>
      </c>
      <c r="AN152" s="79" t="b">
        <v>0</v>
      </c>
      <c r="AO152" s="85" t="s">
        <v>1478</v>
      </c>
      <c r="AP152" s="79" t="s">
        <v>176</v>
      </c>
      <c r="AQ152" s="79">
        <v>0</v>
      </c>
      <c r="AR152" s="79">
        <v>0</v>
      </c>
      <c r="AS152" s="79"/>
      <c r="AT152" s="79"/>
      <c r="AU152" s="79"/>
      <c r="AV152" s="79"/>
      <c r="AW152" s="79"/>
      <c r="AX152" s="79"/>
      <c r="AY152" s="79"/>
      <c r="AZ152" s="79"/>
      <c r="BA152">
        <v>3</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5</v>
      </c>
      <c r="BK152" s="49">
        <v>100</v>
      </c>
      <c r="BL152" s="48">
        <v>5</v>
      </c>
    </row>
    <row r="153" spans="1:64" ht="15">
      <c r="A153" s="64" t="s">
        <v>308</v>
      </c>
      <c r="B153" s="64" t="s">
        <v>308</v>
      </c>
      <c r="C153" s="65"/>
      <c r="D153" s="66"/>
      <c r="E153" s="67"/>
      <c r="F153" s="68"/>
      <c r="G153" s="65"/>
      <c r="H153" s="69"/>
      <c r="I153" s="70"/>
      <c r="J153" s="70"/>
      <c r="K153" s="34" t="s">
        <v>65</v>
      </c>
      <c r="L153" s="77">
        <v>170</v>
      </c>
      <c r="M153" s="77"/>
      <c r="N153" s="72"/>
      <c r="O153" s="79" t="s">
        <v>176</v>
      </c>
      <c r="P153" s="81">
        <v>43634.60449074074</v>
      </c>
      <c r="Q153" s="79" t="s">
        <v>505</v>
      </c>
      <c r="R153" s="83" t="s">
        <v>691</v>
      </c>
      <c r="S153" s="79" t="s">
        <v>732</v>
      </c>
      <c r="T153" s="79" t="s">
        <v>745</v>
      </c>
      <c r="U153" s="79"/>
      <c r="V153" s="83" t="s">
        <v>906</v>
      </c>
      <c r="W153" s="81">
        <v>43634.60449074074</v>
      </c>
      <c r="X153" s="83" t="s">
        <v>1108</v>
      </c>
      <c r="Y153" s="79"/>
      <c r="Z153" s="79"/>
      <c r="AA153" s="85" t="s">
        <v>1479</v>
      </c>
      <c r="AB153" s="79"/>
      <c r="AC153" s="79" t="b">
        <v>0</v>
      </c>
      <c r="AD153" s="79">
        <v>0</v>
      </c>
      <c r="AE153" s="85" t="s">
        <v>1711</v>
      </c>
      <c r="AF153" s="79" t="b">
        <v>0</v>
      </c>
      <c r="AG153" s="79" t="s">
        <v>1727</v>
      </c>
      <c r="AH153" s="79"/>
      <c r="AI153" s="85" t="s">
        <v>1711</v>
      </c>
      <c r="AJ153" s="79" t="b">
        <v>0</v>
      </c>
      <c r="AK153" s="79">
        <v>0</v>
      </c>
      <c r="AL153" s="85" t="s">
        <v>1711</v>
      </c>
      <c r="AM153" s="79" t="s">
        <v>1748</v>
      </c>
      <c r="AN153" s="79" t="b">
        <v>0</v>
      </c>
      <c r="AO153" s="85" t="s">
        <v>1479</v>
      </c>
      <c r="AP153" s="79" t="s">
        <v>176</v>
      </c>
      <c r="AQ153" s="79">
        <v>0</v>
      </c>
      <c r="AR153" s="79">
        <v>0</v>
      </c>
      <c r="AS153" s="79"/>
      <c r="AT153" s="79"/>
      <c r="AU153" s="79"/>
      <c r="AV153" s="79"/>
      <c r="AW153" s="79"/>
      <c r="AX153" s="79"/>
      <c r="AY153" s="79"/>
      <c r="AZ153" s="79"/>
      <c r="BA153">
        <v>3</v>
      </c>
      <c r="BB153" s="78" t="str">
        <f>REPLACE(INDEX(GroupVertices[Group],MATCH(Edges24[[#This Row],[Vertex 1]],GroupVertices[Vertex],0)),1,1,"")</f>
        <v>2</v>
      </c>
      <c r="BC153" s="78" t="str">
        <f>REPLACE(INDEX(GroupVertices[Group],MATCH(Edges24[[#This Row],[Vertex 2]],GroupVertices[Vertex],0)),1,1,"")</f>
        <v>2</v>
      </c>
      <c r="BD153" s="48">
        <v>1</v>
      </c>
      <c r="BE153" s="49">
        <v>14.285714285714286</v>
      </c>
      <c r="BF153" s="48">
        <v>0</v>
      </c>
      <c r="BG153" s="49">
        <v>0</v>
      </c>
      <c r="BH153" s="48">
        <v>0</v>
      </c>
      <c r="BI153" s="49">
        <v>0</v>
      </c>
      <c r="BJ153" s="48">
        <v>6</v>
      </c>
      <c r="BK153" s="49">
        <v>85.71428571428571</v>
      </c>
      <c r="BL153" s="48">
        <v>7</v>
      </c>
    </row>
    <row r="154" spans="1:64" ht="15">
      <c r="A154" s="64" t="s">
        <v>309</v>
      </c>
      <c r="B154" s="64" t="s">
        <v>354</v>
      </c>
      <c r="C154" s="65"/>
      <c r="D154" s="66"/>
      <c r="E154" s="67"/>
      <c r="F154" s="68"/>
      <c r="G154" s="65"/>
      <c r="H154" s="69"/>
      <c r="I154" s="70"/>
      <c r="J154" s="70"/>
      <c r="K154" s="34" t="s">
        <v>65</v>
      </c>
      <c r="L154" s="77">
        <v>171</v>
      </c>
      <c r="M154" s="77"/>
      <c r="N154" s="72"/>
      <c r="O154" s="79" t="s">
        <v>378</v>
      </c>
      <c r="P154" s="81">
        <v>43634.60928240741</v>
      </c>
      <c r="Q154" s="79" t="s">
        <v>499</v>
      </c>
      <c r="R154" s="79"/>
      <c r="S154" s="79"/>
      <c r="T154" s="79"/>
      <c r="U154" s="79"/>
      <c r="V154" s="83" t="s">
        <v>907</v>
      </c>
      <c r="W154" s="81">
        <v>43634.60928240741</v>
      </c>
      <c r="X154" s="83" t="s">
        <v>1109</v>
      </c>
      <c r="Y154" s="79"/>
      <c r="Z154" s="79"/>
      <c r="AA154" s="85" t="s">
        <v>1480</v>
      </c>
      <c r="AB154" s="79"/>
      <c r="AC154" s="79" t="b">
        <v>0</v>
      </c>
      <c r="AD154" s="79">
        <v>0</v>
      </c>
      <c r="AE154" s="85" t="s">
        <v>1711</v>
      </c>
      <c r="AF154" s="79" t="b">
        <v>0</v>
      </c>
      <c r="AG154" s="79" t="s">
        <v>1727</v>
      </c>
      <c r="AH154" s="79"/>
      <c r="AI154" s="85" t="s">
        <v>1711</v>
      </c>
      <c r="AJ154" s="79" t="b">
        <v>0</v>
      </c>
      <c r="AK154" s="79">
        <v>8</v>
      </c>
      <c r="AL154" s="85" t="s">
        <v>1689</v>
      </c>
      <c r="AM154" s="79" t="s">
        <v>1735</v>
      </c>
      <c r="AN154" s="79" t="b">
        <v>0</v>
      </c>
      <c r="AO154" s="85" t="s">
        <v>1689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24</v>
      </c>
      <c r="BK154" s="49">
        <v>100</v>
      </c>
      <c r="BL154" s="48">
        <v>24</v>
      </c>
    </row>
    <row r="155" spans="1:64" ht="15">
      <c r="A155" s="64" t="s">
        <v>310</v>
      </c>
      <c r="B155" s="64" t="s">
        <v>354</v>
      </c>
      <c r="C155" s="65"/>
      <c r="D155" s="66"/>
      <c r="E155" s="67"/>
      <c r="F155" s="68"/>
      <c r="G155" s="65"/>
      <c r="H155" s="69"/>
      <c r="I155" s="70"/>
      <c r="J155" s="70"/>
      <c r="K155" s="34" t="s">
        <v>65</v>
      </c>
      <c r="L155" s="77">
        <v>172</v>
      </c>
      <c r="M155" s="77"/>
      <c r="N155" s="72"/>
      <c r="O155" s="79" t="s">
        <v>378</v>
      </c>
      <c r="P155" s="81">
        <v>43634.67653935185</v>
      </c>
      <c r="Q155" s="79" t="s">
        <v>499</v>
      </c>
      <c r="R155" s="79"/>
      <c r="S155" s="79"/>
      <c r="T155" s="79"/>
      <c r="U155" s="79"/>
      <c r="V155" s="83" t="s">
        <v>908</v>
      </c>
      <c r="W155" s="81">
        <v>43634.67653935185</v>
      </c>
      <c r="X155" s="83" t="s">
        <v>1110</v>
      </c>
      <c r="Y155" s="79"/>
      <c r="Z155" s="79"/>
      <c r="AA155" s="85" t="s">
        <v>1481</v>
      </c>
      <c r="AB155" s="79"/>
      <c r="AC155" s="79" t="b">
        <v>0</v>
      </c>
      <c r="AD155" s="79">
        <v>0</v>
      </c>
      <c r="AE155" s="85" t="s">
        <v>1711</v>
      </c>
      <c r="AF155" s="79" t="b">
        <v>0</v>
      </c>
      <c r="AG155" s="79" t="s">
        <v>1727</v>
      </c>
      <c r="AH155" s="79"/>
      <c r="AI155" s="85" t="s">
        <v>1711</v>
      </c>
      <c r="AJ155" s="79" t="b">
        <v>0</v>
      </c>
      <c r="AK155" s="79">
        <v>8</v>
      </c>
      <c r="AL155" s="85" t="s">
        <v>1689</v>
      </c>
      <c r="AM155" s="79" t="s">
        <v>1733</v>
      </c>
      <c r="AN155" s="79" t="b">
        <v>0</v>
      </c>
      <c r="AO155" s="85" t="s">
        <v>1689</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24</v>
      </c>
      <c r="BK155" s="49">
        <v>100</v>
      </c>
      <c r="BL155" s="48">
        <v>24</v>
      </c>
    </row>
    <row r="156" spans="1:64" ht="15">
      <c r="A156" s="64" t="s">
        <v>311</v>
      </c>
      <c r="B156" s="64" t="s">
        <v>354</v>
      </c>
      <c r="C156" s="65"/>
      <c r="D156" s="66"/>
      <c r="E156" s="67"/>
      <c r="F156" s="68"/>
      <c r="G156" s="65"/>
      <c r="H156" s="69"/>
      <c r="I156" s="70"/>
      <c r="J156" s="70"/>
      <c r="K156" s="34" t="s">
        <v>65</v>
      </c>
      <c r="L156" s="77">
        <v>173</v>
      </c>
      <c r="M156" s="77"/>
      <c r="N156" s="72"/>
      <c r="O156" s="79" t="s">
        <v>378</v>
      </c>
      <c r="P156" s="81">
        <v>43634.67936342592</v>
      </c>
      <c r="Q156" s="79" t="s">
        <v>499</v>
      </c>
      <c r="R156" s="79"/>
      <c r="S156" s="79"/>
      <c r="T156" s="79"/>
      <c r="U156" s="79"/>
      <c r="V156" s="83" t="s">
        <v>909</v>
      </c>
      <c r="W156" s="81">
        <v>43634.67936342592</v>
      </c>
      <c r="X156" s="83" t="s">
        <v>1111</v>
      </c>
      <c r="Y156" s="79"/>
      <c r="Z156" s="79"/>
      <c r="AA156" s="85" t="s">
        <v>1482</v>
      </c>
      <c r="AB156" s="79"/>
      <c r="AC156" s="79" t="b">
        <v>0</v>
      </c>
      <c r="AD156" s="79">
        <v>0</v>
      </c>
      <c r="AE156" s="85" t="s">
        <v>1711</v>
      </c>
      <c r="AF156" s="79" t="b">
        <v>0</v>
      </c>
      <c r="AG156" s="79" t="s">
        <v>1727</v>
      </c>
      <c r="AH156" s="79"/>
      <c r="AI156" s="85" t="s">
        <v>1711</v>
      </c>
      <c r="AJ156" s="79" t="b">
        <v>0</v>
      </c>
      <c r="AK156" s="79">
        <v>8</v>
      </c>
      <c r="AL156" s="85" t="s">
        <v>1689</v>
      </c>
      <c r="AM156" s="79" t="s">
        <v>1737</v>
      </c>
      <c r="AN156" s="79" t="b">
        <v>0</v>
      </c>
      <c r="AO156" s="85" t="s">
        <v>1689</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24</v>
      </c>
      <c r="BK156" s="49">
        <v>100</v>
      </c>
      <c r="BL156" s="48">
        <v>24</v>
      </c>
    </row>
    <row r="157" spans="1:64" ht="15">
      <c r="A157" s="64" t="s">
        <v>312</v>
      </c>
      <c r="B157" s="64" t="s">
        <v>312</v>
      </c>
      <c r="C157" s="65"/>
      <c r="D157" s="66"/>
      <c r="E157" s="67"/>
      <c r="F157" s="68"/>
      <c r="G157" s="65"/>
      <c r="H157" s="69"/>
      <c r="I157" s="70"/>
      <c r="J157" s="70"/>
      <c r="K157" s="34" t="s">
        <v>65</v>
      </c>
      <c r="L157" s="77">
        <v>174</v>
      </c>
      <c r="M157" s="77"/>
      <c r="N157" s="72"/>
      <c r="O157" s="79" t="s">
        <v>176</v>
      </c>
      <c r="P157" s="81">
        <v>43634.68047453704</v>
      </c>
      <c r="Q157" s="79" t="s">
        <v>506</v>
      </c>
      <c r="R157" s="83" t="s">
        <v>691</v>
      </c>
      <c r="S157" s="79" t="s">
        <v>732</v>
      </c>
      <c r="T157" s="79" t="s">
        <v>760</v>
      </c>
      <c r="U157" s="79"/>
      <c r="V157" s="83" t="s">
        <v>910</v>
      </c>
      <c r="W157" s="81">
        <v>43634.68047453704</v>
      </c>
      <c r="X157" s="83" t="s">
        <v>1112</v>
      </c>
      <c r="Y157" s="79"/>
      <c r="Z157" s="79"/>
      <c r="AA157" s="85" t="s">
        <v>1483</v>
      </c>
      <c r="AB157" s="79"/>
      <c r="AC157" s="79" t="b">
        <v>0</v>
      </c>
      <c r="AD157" s="79">
        <v>0</v>
      </c>
      <c r="AE157" s="85" t="s">
        <v>1711</v>
      </c>
      <c r="AF157" s="79" t="b">
        <v>0</v>
      </c>
      <c r="AG157" s="79" t="s">
        <v>1727</v>
      </c>
      <c r="AH157" s="79"/>
      <c r="AI157" s="85" t="s">
        <v>1711</v>
      </c>
      <c r="AJ157" s="79" t="b">
        <v>0</v>
      </c>
      <c r="AK157" s="79">
        <v>0</v>
      </c>
      <c r="AL157" s="85" t="s">
        <v>1711</v>
      </c>
      <c r="AM157" s="79" t="s">
        <v>1736</v>
      </c>
      <c r="AN157" s="79" t="b">
        <v>0</v>
      </c>
      <c r="AO157" s="85" t="s">
        <v>1483</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1</v>
      </c>
      <c r="BE157" s="49">
        <v>11.11111111111111</v>
      </c>
      <c r="BF157" s="48">
        <v>0</v>
      </c>
      <c r="BG157" s="49">
        <v>0</v>
      </c>
      <c r="BH157" s="48">
        <v>0</v>
      </c>
      <c r="BI157" s="49">
        <v>0</v>
      </c>
      <c r="BJ157" s="48">
        <v>8</v>
      </c>
      <c r="BK157" s="49">
        <v>88.88888888888889</v>
      </c>
      <c r="BL157" s="48">
        <v>9</v>
      </c>
    </row>
    <row r="158" spans="1:64" ht="15">
      <c r="A158" s="64" t="s">
        <v>313</v>
      </c>
      <c r="B158" s="64" t="s">
        <v>354</v>
      </c>
      <c r="C158" s="65"/>
      <c r="D158" s="66"/>
      <c r="E158" s="67"/>
      <c r="F158" s="68"/>
      <c r="G158" s="65"/>
      <c r="H158" s="69"/>
      <c r="I158" s="70"/>
      <c r="J158" s="70"/>
      <c r="K158" s="34" t="s">
        <v>65</v>
      </c>
      <c r="L158" s="77">
        <v>175</v>
      </c>
      <c r="M158" s="77"/>
      <c r="N158" s="72"/>
      <c r="O158" s="79" t="s">
        <v>378</v>
      </c>
      <c r="P158" s="81">
        <v>43634.7690625</v>
      </c>
      <c r="Q158" s="79" t="s">
        <v>499</v>
      </c>
      <c r="R158" s="79"/>
      <c r="S158" s="79"/>
      <c r="T158" s="79"/>
      <c r="U158" s="79"/>
      <c r="V158" s="83" t="s">
        <v>911</v>
      </c>
      <c r="W158" s="81">
        <v>43634.7690625</v>
      </c>
      <c r="X158" s="83" t="s">
        <v>1113</v>
      </c>
      <c r="Y158" s="79"/>
      <c r="Z158" s="79"/>
      <c r="AA158" s="85" t="s">
        <v>1484</v>
      </c>
      <c r="AB158" s="79"/>
      <c r="AC158" s="79" t="b">
        <v>0</v>
      </c>
      <c r="AD158" s="79">
        <v>0</v>
      </c>
      <c r="AE158" s="85" t="s">
        <v>1711</v>
      </c>
      <c r="AF158" s="79" t="b">
        <v>0</v>
      </c>
      <c r="AG158" s="79" t="s">
        <v>1727</v>
      </c>
      <c r="AH158" s="79"/>
      <c r="AI158" s="85" t="s">
        <v>1711</v>
      </c>
      <c r="AJ158" s="79" t="b">
        <v>0</v>
      </c>
      <c r="AK158" s="79">
        <v>8</v>
      </c>
      <c r="AL158" s="85" t="s">
        <v>1689</v>
      </c>
      <c r="AM158" s="79" t="s">
        <v>1738</v>
      </c>
      <c r="AN158" s="79" t="b">
        <v>0</v>
      </c>
      <c r="AO158" s="85" t="s">
        <v>1689</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24</v>
      </c>
      <c r="BK158" s="49">
        <v>100</v>
      </c>
      <c r="BL158" s="48">
        <v>24</v>
      </c>
    </row>
    <row r="159" spans="1:64" ht="15">
      <c r="A159" s="64" t="s">
        <v>314</v>
      </c>
      <c r="B159" s="64" t="s">
        <v>314</v>
      </c>
      <c r="C159" s="65"/>
      <c r="D159" s="66"/>
      <c r="E159" s="67"/>
      <c r="F159" s="68"/>
      <c r="G159" s="65"/>
      <c r="H159" s="69"/>
      <c r="I159" s="70"/>
      <c r="J159" s="70"/>
      <c r="K159" s="34" t="s">
        <v>65</v>
      </c>
      <c r="L159" s="77">
        <v>176</v>
      </c>
      <c r="M159" s="77"/>
      <c r="N159" s="72"/>
      <c r="O159" s="79" t="s">
        <v>176</v>
      </c>
      <c r="P159" s="81">
        <v>43634.80229166667</v>
      </c>
      <c r="Q159" s="79" t="s">
        <v>507</v>
      </c>
      <c r="R159" s="83" t="s">
        <v>691</v>
      </c>
      <c r="S159" s="79" t="s">
        <v>732</v>
      </c>
      <c r="T159" s="79" t="s">
        <v>761</v>
      </c>
      <c r="U159" s="79"/>
      <c r="V159" s="83" t="s">
        <v>912</v>
      </c>
      <c r="W159" s="81">
        <v>43634.80229166667</v>
      </c>
      <c r="X159" s="83" t="s">
        <v>1114</v>
      </c>
      <c r="Y159" s="79"/>
      <c r="Z159" s="79"/>
      <c r="AA159" s="85" t="s">
        <v>1485</v>
      </c>
      <c r="AB159" s="79"/>
      <c r="AC159" s="79" t="b">
        <v>0</v>
      </c>
      <c r="AD159" s="79">
        <v>0</v>
      </c>
      <c r="AE159" s="85" t="s">
        <v>1711</v>
      </c>
      <c r="AF159" s="79" t="b">
        <v>0</v>
      </c>
      <c r="AG159" s="79" t="s">
        <v>1727</v>
      </c>
      <c r="AH159" s="79"/>
      <c r="AI159" s="85" t="s">
        <v>1711</v>
      </c>
      <c r="AJ159" s="79" t="b">
        <v>0</v>
      </c>
      <c r="AK159" s="79">
        <v>0</v>
      </c>
      <c r="AL159" s="85" t="s">
        <v>1711</v>
      </c>
      <c r="AM159" s="79" t="s">
        <v>1749</v>
      </c>
      <c r="AN159" s="79" t="b">
        <v>0</v>
      </c>
      <c r="AO159" s="85" t="s">
        <v>1485</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1</v>
      </c>
      <c r="BE159" s="49">
        <v>11.11111111111111</v>
      </c>
      <c r="BF159" s="48">
        <v>0</v>
      </c>
      <c r="BG159" s="49">
        <v>0</v>
      </c>
      <c r="BH159" s="48">
        <v>0</v>
      </c>
      <c r="BI159" s="49">
        <v>0</v>
      </c>
      <c r="BJ159" s="48">
        <v>8</v>
      </c>
      <c r="BK159" s="49">
        <v>88.88888888888889</v>
      </c>
      <c r="BL159" s="48">
        <v>9</v>
      </c>
    </row>
    <row r="160" spans="1:64" ht="15">
      <c r="A160" s="64" t="s">
        <v>315</v>
      </c>
      <c r="B160" s="64" t="s">
        <v>354</v>
      </c>
      <c r="C160" s="65"/>
      <c r="D160" s="66"/>
      <c r="E160" s="67"/>
      <c r="F160" s="68"/>
      <c r="G160" s="65"/>
      <c r="H160" s="69"/>
      <c r="I160" s="70"/>
      <c r="J160" s="70"/>
      <c r="K160" s="34" t="s">
        <v>65</v>
      </c>
      <c r="L160" s="77">
        <v>177</v>
      </c>
      <c r="M160" s="77"/>
      <c r="N160" s="72"/>
      <c r="O160" s="79" t="s">
        <v>378</v>
      </c>
      <c r="P160" s="81">
        <v>43634.802615740744</v>
      </c>
      <c r="Q160" s="79" t="s">
        <v>508</v>
      </c>
      <c r="R160" s="79"/>
      <c r="S160" s="79"/>
      <c r="T160" s="79" t="s">
        <v>745</v>
      </c>
      <c r="U160" s="79"/>
      <c r="V160" s="83" t="s">
        <v>913</v>
      </c>
      <c r="W160" s="81">
        <v>43634.802615740744</v>
      </c>
      <c r="X160" s="83" t="s">
        <v>1115</v>
      </c>
      <c r="Y160" s="79"/>
      <c r="Z160" s="79"/>
      <c r="AA160" s="85" t="s">
        <v>1486</v>
      </c>
      <c r="AB160" s="79"/>
      <c r="AC160" s="79" t="b">
        <v>0</v>
      </c>
      <c r="AD160" s="79">
        <v>0</v>
      </c>
      <c r="AE160" s="85" t="s">
        <v>1711</v>
      </c>
      <c r="AF160" s="79" t="b">
        <v>0</v>
      </c>
      <c r="AG160" s="79" t="s">
        <v>1727</v>
      </c>
      <c r="AH160" s="79"/>
      <c r="AI160" s="85" t="s">
        <v>1711</v>
      </c>
      <c r="AJ160" s="79" t="b">
        <v>0</v>
      </c>
      <c r="AK160" s="79">
        <v>3</v>
      </c>
      <c r="AL160" s="85" t="s">
        <v>1690</v>
      </c>
      <c r="AM160" s="79" t="s">
        <v>1736</v>
      </c>
      <c r="AN160" s="79" t="b">
        <v>0</v>
      </c>
      <c r="AO160" s="85" t="s">
        <v>1690</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316</v>
      </c>
      <c r="B161" s="64" t="s">
        <v>354</v>
      </c>
      <c r="C161" s="65"/>
      <c r="D161" s="66"/>
      <c r="E161" s="67"/>
      <c r="F161" s="68"/>
      <c r="G161" s="65"/>
      <c r="H161" s="69"/>
      <c r="I161" s="70"/>
      <c r="J161" s="70"/>
      <c r="K161" s="34" t="s">
        <v>65</v>
      </c>
      <c r="L161" s="77">
        <v>178</v>
      </c>
      <c r="M161" s="77"/>
      <c r="N161" s="72"/>
      <c r="O161" s="79" t="s">
        <v>378</v>
      </c>
      <c r="P161" s="81">
        <v>43634.805972222224</v>
      </c>
      <c r="Q161" s="79" t="s">
        <v>508</v>
      </c>
      <c r="R161" s="79"/>
      <c r="S161" s="79"/>
      <c r="T161" s="79" t="s">
        <v>745</v>
      </c>
      <c r="U161" s="79"/>
      <c r="V161" s="83" t="s">
        <v>914</v>
      </c>
      <c r="W161" s="81">
        <v>43634.805972222224</v>
      </c>
      <c r="X161" s="83" t="s">
        <v>1116</v>
      </c>
      <c r="Y161" s="79"/>
      <c r="Z161" s="79"/>
      <c r="AA161" s="85" t="s">
        <v>1487</v>
      </c>
      <c r="AB161" s="79"/>
      <c r="AC161" s="79" t="b">
        <v>0</v>
      </c>
      <c r="AD161" s="79">
        <v>0</v>
      </c>
      <c r="AE161" s="85" t="s">
        <v>1711</v>
      </c>
      <c r="AF161" s="79" t="b">
        <v>0</v>
      </c>
      <c r="AG161" s="79" t="s">
        <v>1727</v>
      </c>
      <c r="AH161" s="79"/>
      <c r="AI161" s="85" t="s">
        <v>1711</v>
      </c>
      <c r="AJ161" s="79" t="b">
        <v>0</v>
      </c>
      <c r="AK161" s="79">
        <v>3</v>
      </c>
      <c r="AL161" s="85" t="s">
        <v>1690</v>
      </c>
      <c r="AM161" s="79" t="s">
        <v>1736</v>
      </c>
      <c r="AN161" s="79" t="b">
        <v>0</v>
      </c>
      <c r="AO161" s="85" t="s">
        <v>1690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4.761904761904762</v>
      </c>
      <c r="BF161" s="48">
        <v>0</v>
      </c>
      <c r="BG161" s="49">
        <v>0</v>
      </c>
      <c r="BH161" s="48">
        <v>0</v>
      </c>
      <c r="BI161" s="49">
        <v>0</v>
      </c>
      <c r="BJ161" s="48">
        <v>20</v>
      </c>
      <c r="BK161" s="49">
        <v>95.23809523809524</v>
      </c>
      <c r="BL161" s="48">
        <v>21</v>
      </c>
    </row>
    <row r="162" spans="1:64" ht="15">
      <c r="A162" s="64" t="s">
        <v>317</v>
      </c>
      <c r="B162" s="64" t="s">
        <v>317</v>
      </c>
      <c r="C162" s="65"/>
      <c r="D162" s="66"/>
      <c r="E162" s="67"/>
      <c r="F162" s="68"/>
      <c r="G162" s="65"/>
      <c r="H162" s="69"/>
      <c r="I162" s="70"/>
      <c r="J162" s="70"/>
      <c r="K162" s="34" t="s">
        <v>65</v>
      </c>
      <c r="L162" s="77">
        <v>179</v>
      </c>
      <c r="M162" s="77"/>
      <c r="N162" s="72"/>
      <c r="O162" s="79" t="s">
        <v>176</v>
      </c>
      <c r="P162" s="81">
        <v>43632.31741898148</v>
      </c>
      <c r="Q162" s="79" t="s">
        <v>509</v>
      </c>
      <c r="R162" s="83" t="s">
        <v>686</v>
      </c>
      <c r="S162" s="79" t="s">
        <v>732</v>
      </c>
      <c r="T162" s="79" t="s">
        <v>745</v>
      </c>
      <c r="U162" s="83" t="s">
        <v>810</v>
      </c>
      <c r="V162" s="83" t="s">
        <v>810</v>
      </c>
      <c r="W162" s="81">
        <v>43632.31741898148</v>
      </c>
      <c r="X162" s="83" t="s">
        <v>1117</v>
      </c>
      <c r="Y162" s="79"/>
      <c r="Z162" s="79"/>
      <c r="AA162" s="85" t="s">
        <v>1488</v>
      </c>
      <c r="AB162" s="79"/>
      <c r="AC162" s="79" t="b">
        <v>0</v>
      </c>
      <c r="AD162" s="79">
        <v>0</v>
      </c>
      <c r="AE162" s="85" t="s">
        <v>1711</v>
      </c>
      <c r="AF162" s="79" t="b">
        <v>0</v>
      </c>
      <c r="AG162" s="79" t="s">
        <v>1727</v>
      </c>
      <c r="AH162" s="79"/>
      <c r="AI162" s="85" t="s">
        <v>1711</v>
      </c>
      <c r="AJ162" s="79" t="b">
        <v>0</v>
      </c>
      <c r="AK162" s="79">
        <v>0</v>
      </c>
      <c r="AL162" s="85" t="s">
        <v>1711</v>
      </c>
      <c r="AM162" s="79" t="s">
        <v>737</v>
      </c>
      <c r="AN162" s="79" t="b">
        <v>0</v>
      </c>
      <c r="AO162" s="85" t="s">
        <v>1488</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8</v>
      </c>
      <c r="BC162" s="78" t="str">
        <f>REPLACE(INDEX(GroupVertices[Group],MATCH(Edges24[[#This Row],[Vertex 2]],GroupVertices[Vertex],0)),1,1,"")</f>
        <v>8</v>
      </c>
      <c r="BD162" s="48">
        <v>0</v>
      </c>
      <c r="BE162" s="49">
        <v>0</v>
      </c>
      <c r="BF162" s="48">
        <v>0</v>
      </c>
      <c r="BG162" s="49">
        <v>0</v>
      </c>
      <c r="BH162" s="48">
        <v>0</v>
      </c>
      <c r="BI162" s="49">
        <v>0</v>
      </c>
      <c r="BJ162" s="48">
        <v>5</v>
      </c>
      <c r="BK162" s="49">
        <v>100</v>
      </c>
      <c r="BL162" s="48">
        <v>5</v>
      </c>
    </row>
    <row r="163" spans="1:64" ht="15">
      <c r="A163" s="64" t="s">
        <v>317</v>
      </c>
      <c r="B163" s="64" t="s">
        <v>317</v>
      </c>
      <c r="C163" s="65"/>
      <c r="D163" s="66"/>
      <c r="E163" s="67"/>
      <c r="F163" s="68"/>
      <c r="G163" s="65"/>
      <c r="H163" s="69"/>
      <c r="I163" s="70"/>
      <c r="J163" s="70"/>
      <c r="K163" s="34" t="s">
        <v>65</v>
      </c>
      <c r="L163" s="77">
        <v>180</v>
      </c>
      <c r="M163" s="77"/>
      <c r="N163" s="72"/>
      <c r="O163" s="79" t="s">
        <v>176</v>
      </c>
      <c r="P163" s="81">
        <v>43634.31115740741</v>
      </c>
      <c r="Q163" s="79" t="s">
        <v>510</v>
      </c>
      <c r="R163" s="83" t="s">
        <v>692</v>
      </c>
      <c r="S163" s="79" t="s">
        <v>732</v>
      </c>
      <c r="T163" s="79" t="s">
        <v>745</v>
      </c>
      <c r="U163" s="83" t="s">
        <v>811</v>
      </c>
      <c r="V163" s="83" t="s">
        <v>811</v>
      </c>
      <c r="W163" s="81">
        <v>43634.31115740741</v>
      </c>
      <c r="X163" s="83" t="s">
        <v>1118</v>
      </c>
      <c r="Y163" s="79"/>
      <c r="Z163" s="79"/>
      <c r="AA163" s="85" t="s">
        <v>1489</v>
      </c>
      <c r="AB163" s="79"/>
      <c r="AC163" s="79" t="b">
        <v>0</v>
      </c>
      <c r="AD163" s="79">
        <v>1</v>
      </c>
      <c r="AE163" s="85" t="s">
        <v>1711</v>
      </c>
      <c r="AF163" s="79" t="b">
        <v>0</v>
      </c>
      <c r="AG163" s="79" t="s">
        <v>1727</v>
      </c>
      <c r="AH163" s="79"/>
      <c r="AI163" s="85" t="s">
        <v>1711</v>
      </c>
      <c r="AJ163" s="79" t="b">
        <v>0</v>
      </c>
      <c r="AK163" s="79">
        <v>1</v>
      </c>
      <c r="AL163" s="85" t="s">
        <v>1711</v>
      </c>
      <c r="AM163" s="79" t="s">
        <v>737</v>
      </c>
      <c r="AN163" s="79" t="b">
        <v>0</v>
      </c>
      <c r="AO163" s="85" t="s">
        <v>1489</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8</v>
      </c>
      <c r="BC163" s="78" t="str">
        <f>REPLACE(INDEX(GroupVertices[Group],MATCH(Edges24[[#This Row],[Vertex 2]],GroupVertices[Vertex],0)),1,1,"")</f>
        <v>8</v>
      </c>
      <c r="BD163" s="48">
        <v>1</v>
      </c>
      <c r="BE163" s="49">
        <v>14.285714285714286</v>
      </c>
      <c r="BF163" s="48">
        <v>0</v>
      </c>
      <c r="BG163" s="49">
        <v>0</v>
      </c>
      <c r="BH163" s="48">
        <v>0</v>
      </c>
      <c r="BI163" s="49">
        <v>0</v>
      </c>
      <c r="BJ163" s="48">
        <v>6</v>
      </c>
      <c r="BK163" s="49">
        <v>85.71428571428571</v>
      </c>
      <c r="BL163" s="48">
        <v>7</v>
      </c>
    </row>
    <row r="164" spans="1:64" ht="15">
      <c r="A164" s="64" t="s">
        <v>318</v>
      </c>
      <c r="B164" s="64" t="s">
        <v>317</v>
      </c>
      <c r="C164" s="65"/>
      <c r="D164" s="66"/>
      <c r="E164" s="67"/>
      <c r="F164" s="68"/>
      <c r="G164" s="65"/>
      <c r="H164" s="69"/>
      <c r="I164" s="70"/>
      <c r="J164" s="70"/>
      <c r="K164" s="34" t="s">
        <v>65</v>
      </c>
      <c r="L164" s="77">
        <v>181</v>
      </c>
      <c r="M164" s="77"/>
      <c r="N164" s="72"/>
      <c r="O164" s="79" t="s">
        <v>378</v>
      </c>
      <c r="P164" s="81">
        <v>43634.91280092593</v>
      </c>
      <c r="Q164" s="79" t="s">
        <v>511</v>
      </c>
      <c r="R164" s="83" t="s">
        <v>692</v>
      </c>
      <c r="S164" s="79" t="s">
        <v>732</v>
      </c>
      <c r="T164" s="79" t="s">
        <v>745</v>
      </c>
      <c r="U164" s="83" t="s">
        <v>811</v>
      </c>
      <c r="V164" s="83" t="s">
        <v>811</v>
      </c>
      <c r="W164" s="81">
        <v>43634.91280092593</v>
      </c>
      <c r="X164" s="83" t="s">
        <v>1119</v>
      </c>
      <c r="Y164" s="79"/>
      <c r="Z164" s="79"/>
      <c r="AA164" s="85" t="s">
        <v>1490</v>
      </c>
      <c r="AB164" s="79"/>
      <c r="AC164" s="79" t="b">
        <v>0</v>
      </c>
      <c r="AD164" s="79">
        <v>0</v>
      </c>
      <c r="AE164" s="85" t="s">
        <v>1711</v>
      </c>
      <c r="AF164" s="79" t="b">
        <v>0</v>
      </c>
      <c r="AG164" s="79" t="s">
        <v>1727</v>
      </c>
      <c r="AH164" s="79"/>
      <c r="AI164" s="85" t="s">
        <v>1711</v>
      </c>
      <c r="AJ164" s="79" t="b">
        <v>0</v>
      </c>
      <c r="AK164" s="79">
        <v>1</v>
      </c>
      <c r="AL164" s="85" t="s">
        <v>1489</v>
      </c>
      <c r="AM164" s="79" t="s">
        <v>1736</v>
      </c>
      <c r="AN164" s="79" t="b">
        <v>0</v>
      </c>
      <c r="AO164" s="85" t="s">
        <v>1489</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8</v>
      </c>
      <c r="BC164" s="78" t="str">
        <f>REPLACE(INDEX(GroupVertices[Group],MATCH(Edges24[[#This Row],[Vertex 2]],GroupVertices[Vertex],0)),1,1,"")</f>
        <v>8</v>
      </c>
      <c r="BD164" s="48">
        <v>1</v>
      </c>
      <c r="BE164" s="49">
        <v>11.11111111111111</v>
      </c>
      <c r="BF164" s="48">
        <v>0</v>
      </c>
      <c r="BG164" s="49">
        <v>0</v>
      </c>
      <c r="BH164" s="48">
        <v>0</v>
      </c>
      <c r="BI164" s="49">
        <v>0</v>
      </c>
      <c r="BJ164" s="48">
        <v>8</v>
      </c>
      <c r="BK164" s="49">
        <v>88.88888888888889</v>
      </c>
      <c r="BL164" s="48">
        <v>9</v>
      </c>
    </row>
    <row r="165" spans="1:64" ht="15">
      <c r="A165" s="64" t="s">
        <v>319</v>
      </c>
      <c r="B165" s="64" t="s">
        <v>354</v>
      </c>
      <c r="C165" s="65"/>
      <c r="D165" s="66"/>
      <c r="E165" s="67"/>
      <c r="F165" s="68"/>
      <c r="G165" s="65"/>
      <c r="H165" s="69"/>
      <c r="I165" s="70"/>
      <c r="J165" s="70"/>
      <c r="K165" s="34" t="s">
        <v>65</v>
      </c>
      <c r="L165" s="77">
        <v>182</v>
      </c>
      <c r="M165" s="77"/>
      <c r="N165" s="72"/>
      <c r="O165" s="79" t="s">
        <v>378</v>
      </c>
      <c r="P165" s="81">
        <v>43635.00613425926</v>
      </c>
      <c r="Q165" s="79" t="s">
        <v>454</v>
      </c>
      <c r="R165" s="79"/>
      <c r="S165" s="79"/>
      <c r="T165" s="79" t="s">
        <v>745</v>
      </c>
      <c r="U165" s="79"/>
      <c r="V165" s="83" t="s">
        <v>915</v>
      </c>
      <c r="W165" s="81">
        <v>43635.00613425926</v>
      </c>
      <c r="X165" s="83" t="s">
        <v>1120</v>
      </c>
      <c r="Y165" s="79"/>
      <c r="Z165" s="79"/>
      <c r="AA165" s="85" t="s">
        <v>1491</v>
      </c>
      <c r="AB165" s="79"/>
      <c r="AC165" s="79" t="b">
        <v>0</v>
      </c>
      <c r="AD165" s="79">
        <v>0</v>
      </c>
      <c r="AE165" s="85" t="s">
        <v>1711</v>
      </c>
      <c r="AF165" s="79" t="b">
        <v>0</v>
      </c>
      <c r="AG165" s="79" t="s">
        <v>1727</v>
      </c>
      <c r="AH165" s="79"/>
      <c r="AI165" s="85" t="s">
        <v>1711</v>
      </c>
      <c r="AJ165" s="79" t="b">
        <v>0</v>
      </c>
      <c r="AK165" s="79">
        <v>1</v>
      </c>
      <c r="AL165" s="85" t="s">
        <v>1691</v>
      </c>
      <c r="AM165" s="79" t="s">
        <v>1736</v>
      </c>
      <c r="AN165" s="79" t="b">
        <v>0</v>
      </c>
      <c r="AO165" s="85" t="s">
        <v>1691</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4</v>
      </c>
      <c r="BF165" s="48">
        <v>0</v>
      </c>
      <c r="BG165" s="49">
        <v>0</v>
      </c>
      <c r="BH165" s="48">
        <v>0</v>
      </c>
      <c r="BI165" s="49">
        <v>0</v>
      </c>
      <c r="BJ165" s="48">
        <v>24</v>
      </c>
      <c r="BK165" s="49">
        <v>96</v>
      </c>
      <c r="BL165" s="48">
        <v>25</v>
      </c>
    </row>
    <row r="166" spans="1:64" ht="15">
      <c r="A166" s="64" t="s">
        <v>320</v>
      </c>
      <c r="B166" s="64" t="s">
        <v>320</v>
      </c>
      <c r="C166" s="65"/>
      <c r="D166" s="66"/>
      <c r="E166" s="67"/>
      <c r="F166" s="68"/>
      <c r="G166" s="65"/>
      <c r="H166" s="69"/>
      <c r="I166" s="70"/>
      <c r="J166" s="70"/>
      <c r="K166" s="34" t="s">
        <v>65</v>
      </c>
      <c r="L166" s="77">
        <v>183</v>
      </c>
      <c r="M166" s="77"/>
      <c r="N166" s="72"/>
      <c r="O166" s="79" t="s">
        <v>176</v>
      </c>
      <c r="P166" s="81">
        <v>43632.50230324074</v>
      </c>
      <c r="Q166" s="79" t="s">
        <v>512</v>
      </c>
      <c r="R166" s="83" t="s">
        <v>695</v>
      </c>
      <c r="S166" s="79" t="s">
        <v>736</v>
      </c>
      <c r="T166" s="79" t="s">
        <v>745</v>
      </c>
      <c r="U166" s="79"/>
      <c r="V166" s="83" t="s">
        <v>916</v>
      </c>
      <c r="W166" s="81">
        <v>43632.50230324074</v>
      </c>
      <c r="X166" s="83" t="s">
        <v>1121</v>
      </c>
      <c r="Y166" s="79"/>
      <c r="Z166" s="79"/>
      <c r="AA166" s="85" t="s">
        <v>1492</v>
      </c>
      <c r="AB166" s="79"/>
      <c r="AC166" s="79" t="b">
        <v>0</v>
      </c>
      <c r="AD166" s="79">
        <v>0</v>
      </c>
      <c r="AE166" s="85" t="s">
        <v>1711</v>
      </c>
      <c r="AF166" s="79" t="b">
        <v>0</v>
      </c>
      <c r="AG166" s="79" t="s">
        <v>1727</v>
      </c>
      <c r="AH166" s="79"/>
      <c r="AI166" s="85" t="s">
        <v>1711</v>
      </c>
      <c r="AJ166" s="79" t="b">
        <v>0</v>
      </c>
      <c r="AK166" s="79">
        <v>0</v>
      </c>
      <c r="AL166" s="85" t="s">
        <v>1711</v>
      </c>
      <c r="AM166" s="79" t="s">
        <v>1750</v>
      </c>
      <c r="AN166" s="79" t="b">
        <v>0</v>
      </c>
      <c r="AO166" s="85" t="s">
        <v>1492</v>
      </c>
      <c r="AP166" s="79" t="s">
        <v>176</v>
      </c>
      <c r="AQ166" s="79">
        <v>0</v>
      </c>
      <c r="AR166" s="79">
        <v>0</v>
      </c>
      <c r="AS166" s="79"/>
      <c r="AT166" s="79"/>
      <c r="AU166" s="79"/>
      <c r="AV166" s="79"/>
      <c r="AW166" s="79"/>
      <c r="AX166" s="79"/>
      <c r="AY166" s="79"/>
      <c r="AZ166" s="79"/>
      <c r="BA166">
        <v>3</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5</v>
      </c>
      <c r="BK166" s="49">
        <v>100</v>
      </c>
      <c r="BL166" s="48">
        <v>5</v>
      </c>
    </row>
    <row r="167" spans="1:64" ht="15">
      <c r="A167" s="64" t="s">
        <v>320</v>
      </c>
      <c r="B167" s="64" t="s">
        <v>320</v>
      </c>
      <c r="C167" s="65"/>
      <c r="D167" s="66"/>
      <c r="E167" s="67"/>
      <c r="F167" s="68"/>
      <c r="G167" s="65"/>
      <c r="H167" s="69"/>
      <c r="I167" s="70"/>
      <c r="J167" s="70"/>
      <c r="K167" s="34" t="s">
        <v>65</v>
      </c>
      <c r="L167" s="77">
        <v>184</v>
      </c>
      <c r="M167" s="77"/>
      <c r="N167" s="72"/>
      <c r="O167" s="79" t="s">
        <v>176</v>
      </c>
      <c r="P167" s="81">
        <v>43632.94662037037</v>
      </c>
      <c r="Q167" s="79" t="s">
        <v>513</v>
      </c>
      <c r="R167" s="83" t="s">
        <v>696</v>
      </c>
      <c r="S167" s="79" t="s">
        <v>736</v>
      </c>
      <c r="T167" s="79" t="s">
        <v>745</v>
      </c>
      <c r="U167" s="79"/>
      <c r="V167" s="83" t="s">
        <v>916</v>
      </c>
      <c r="W167" s="81">
        <v>43632.94662037037</v>
      </c>
      <c r="X167" s="83" t="s">
        <v>1122</v>
      </c>
      <c r="Y167" s="79"/>
      <c r="Z167" s="79"/>
      <c r="AA167" s="85" t="s">
        <v>1493</v>
      </c>
      <c r="AB167" s="79"/>
      <c r="AC167" s="79" t="b">
        <v>0</v>
      </c>
      <c r="AD167" s="79">
        <v>0</v>
      </c>
      <c r="AE167" s="85" t="s">
        <v>1711</v>
      </c>
      <c r="AF167" s="79" t="b">
        <v>0</v>
      </c>
      <c r="AG167" s="79" t="s">
        <v>1727</v>
      </c>
      <c r="AH167" s="79"/>
      <c r="AI167" s="85" t="s">
        <v>1711</v>
      </c>
      <c r="AJ167" s="79" t="b">
        <v>0</v>
      </c>
      <c r="AK167" s="79">
        <v>0</v>
      </c>
      <c r="AL167" s="85" t="s">
        <v>1711</v>
      </c>
      <c r="AM167" s="79" t="s">
        <v>1750</v>
      </c>
      <c r="AN167" s="79" t="b">
        <v>0</v>
      </c>
      <c r="AO167" s="85" t="s">
        <v>1493</v>
      </c>
      <c r="AP167" s="79" t="s">
        <v>176</v>
      </c>
      <c r="AQ167" s="79">
        <v>0</v>
      </c>
      <c r="AR167" s="79">
        <v>0</v>
      </c>
      <c r="AS167" s="79"/>
      <c r="AT167" s="79"/>
      <c r="AU167" s="79"/>
      <c r="AV167" s="79"/>
      <c r="AW167" s="79"/>
      <c r="AX167" s="79"/>
      <c r="AY167" s="79"/>
      <c r="AZ167" s="79"/>
      <c r="BA167">
        <v>3</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5</v>
      </c>
      <c r="BK167" s="49">
        <v>100</v>
      </c>
      <c r="BL167" s="48">
        <v>5</v>
      </c>
    </row>
    <row r="168" spans="1:64" ht="15">
      <c r="A168" s="64" t="s">
        <v>320</v>
      </c>
      <c r="B168" s="64" t="s">
        <v>320</v>
      </c>
      <c r="C168" s="65"/>
      <c r="D168" s="66"/>
      <c r="E168" s="67"/>
      <c r="F168" s="68"/>
      <c r="G168" s="65"/>
      <c r="H168" s="69"/>
      <c r="I168" s="70"/>
      <c r="J168" s="70"/>
      <c r="K168" s="34" t="s">
        <v>65</v>
      </c>
      <c r="L168" s="77">
        <v>185</v>
      </c>
      <c r="M168" s="77"/>
      <c r="N168" s="72"/>
      <c r="O168" s="79" t="s">
        <v>176</v>
      </c>
      <c r="P168" s="81">
        <v>43635.161678240744</v>
      </c>
      <c r="Q168" s="79" t="s">
        <v>514</v>
      </c>
      <c r="R168" s="83" t="s">
        <v>697</v>
      </c>
      <c r="S168" s="79" t="s">
        <v>736</v>
      </c>
      <c r="T168" s="79" t="s">
        <v>745</v>
      </c>
      <c r="U168" s="79"/>
      <c r="V168" s="83" t="s">
        <v>916</v>
      </c>
      <c r="W168" s="81">
        <v>43635.161678240744</v>
      </c>
      <c r="X168" s="83" t="s">
        <v>1123</v>
      </c>
      <c r="Y168" s="79"/>
      <c r="Z168" s="79"/>
      <c r="AA168" s="85" t="s">
        <v>1494</v>
      </c>
      <c r="AB168" s="79"/>
      <c r="AC168" s="79" t="b">
        <v>0</v>
      </c>
      <c r="AD168" s="79">
        <v>0</v>
      </c>
      <c r="AE168" s="85" t="s">
        <v>1711</v>
      </c>
      <c r="AF168" s="79" t="b">
        <v>0</v>
      </c>
      <c r="AG168" s="79" t="s">
        <v>1727</v>
      </c>
      <c r="AH168" s="79"/>
      <c r="AI168" s="85" t="s">
        <v>1711</v>
      </c>
      <c r="AJ168" s="79" t="b">
        <v>0</v>
      </c>
      <c r="AK168" s="79">
        <v>0</v>
      </c>
      <c r="AL168" s="85" t="s">
        <v>1711</v>
      </c>
      <c r="AM168" s="79" t="s">
        <v>1750</v>
      </c>
      <c r="AN168" s="79" t="b">
        <v>0</v>
      </c>
      <c r="AO168" s="85" t="s">
        <v>1494</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2</v>
      </c>
      <c r="BC168" s="78" t="str">
        <f>REPLACE(INDEX(GroupVertices[Group],MATCH(Edges24[[#This Row],[Vertex 2]],GroupVertices[Vertex],0)),1,1,"")</f>
        <v>2</v>
      </c>
      <c r="BD168" s="48">
        <v>1</v>
      </c>
      <c r="BE168" s="49">
        <v>14.285714285714286</v>
      </c>
      <c r="BF168" s="48">
        <v>0</v>
      </c>
      <c r="BG168" s="49">
        <v>0</v>
      </c>
      <c r="BH168" s="48">
        <v>0</v>
      </c>
      <c r="BI168" s="49">
        <v>0</v>
      </c>
      <c r="BJ168" s="48">
        <v>6</v>
      </c>
      <c r="BK168" s="49">
        <v>85.71428571428571</v>
      </c>
      <c r="BL168" s="48">
        <v>7</v>
      </c>
    </row>
    <row r="169" spans="1:64" ht="15">
      <c r="A169" s="64" t="s">
        <v>321</v>
      </c>
      <c r="B169" s="64" t="s">
        <v>321</v>
      </c>
      <c r="C169" s="65"/>
      <c r="D169" s="66"/>
      <c r="E169" s="67"/>
      <c r="F169" s="68"/>
      <c r="G169" s="65"/>
      <c r="H169" s="69"/>
      <c r="I169" s="70"/>
      <c r="J169" s="70"/>
      <c r="K169" s="34" t="s">
        <v>65</v>
      </c>
      <c r="L169" s="77">
        <v>186</v>
      </c>
      <c r="M169" s="77"/>
      <c r="N169" s="72"/>
      <c r="O169" s="79" t="s">
        <v>176</v>
      </c>
      <c r="P169" s="81">
        <v>43635.27854166667</v>
      </c>
      <c r="Q169" s="79" t="s">
        <v>515</v>
      </c>
      <c r="R169" s="83" t="s">
        <v>698</v>
      </c>
      <c r="S169" s="79" t="s">
        <v>737</v>
      </c>
      <c r="T169" s="79" t="s">
        <v>745</v>
      </c>
      <c r="U169" s="83" t="s">
        <v>812</v>
      </c>
      <c r="V169" s="83" t="s">
        <v>812</v>
      </c>
      <c r="W169" s="81">
        <v>43635.27854166667</v>
      </c>
      <c r="X169" s="83" t="s">
        <v>1124</v>
      </c>
      <c r="Y169" s="79"/>
      <c r="Z169" s="79"/>
      <c r="AA169" s="85" t="s">
        <v>1495</v>
      </c>
      <c r="AB169" s="79"/>
      <c r="AC169" s="79" t="b">
        <v>0</v>
      </c>
      <c r="AD169" s="79">
        <v>0</v>
      </c>
      <c r="AE169" s="85" t="s">
        <v>1711</v>
      </c>
      <c r="AF169" s="79" t="b">
        <v>0</v>
      </c>
      <c r="AG169" s="79" t="s">
        <v>1727</v>
      </c>
      <c r="AH169" s="79"/>
      <c r="AI169" s="85" t="s">
        <v>1711</v>
      </c>
      <c r="AJ169" s="79" t="b">
        <v>0</v>
      </c>
      <c r="AK169" s="79">
        <v>0</v>
      </c>
      <c r="AL169" s="85" t="s">
        <v>1711</v>
      </c>
      <c r="AM169" s="79" t="s">
        <v>737</v>
      </c>
      <c r="AN169" s="79" t="b">
        <v>0</v>
      </c>
      <c r="AO169" s="85" t="s">
        <v>1495</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1</v>
      </c>
      <c r="BE169" s="49">
        <v>14.285714285714286</v>
      </c>
      <c r="BF169" s="48">
        <v>0</v>
      </c>
      <c r="BG169" s="49">
        <v>0</v>
      </c>
      <c r="BH169" s="48">
        <v>0</v>
      </c>
      <c r="BI169" s="49">
        <v>0</v>
      </c>
      <c r="BJ169" s="48">
        <v>6</v>
      </c>
      <c r="BK169" s="49">
        <v>85.71428571428571</v>
      </c>
      <c r="BL169" s="48">
        <v>7</v>
      </c>
    </row>
    <row r="170" spans="1:64" ht="15">
      <c r="A170" s="64" t="s">
        <v>322</v>
      </c>
      <c r="B170" s="64" t="s">
        <v>354</v>
      </c>
      <c r="C170" s="65"/>
      <c r="D170" s="66"/>
      <c r="E170" s="67"/>
      <c r="F170" s="68"/>
      <c r="G170" s="65"/>
      <c r="H170" s="69"/>
      <c r="I170" s="70"/>
      <c r="J170" s="70"/>
      <c r="K170" s="34" t="s">
        <v>65</v>
      </c>
      <c r="L170" s="77">
        <v>187</v>
      </c>
      <c r="M170" s="77"/>
      <c r="N170" s="72"/>
      <c r="O170" s="79" t="s">
        <v>378</v>
      </c>
      <c r="P170" s="81">
        <v>43635.34716435185</v>
      </c>
      <c r="Q170" s="79" t="s">
        <v>499</v>
      </c>
      <c r="R170" s="79"/>
      <c r="S170" s="79"/>
      <c r="T170" s="79"/>
      <c r="U170" s="79"/>
      <c r="V170" s="83" t="s">
        <v>917</v>
      </c>
      <c r="W170" s="81">
        <v>43635.34716435185</v>
      </c>
      <c r="X170" s="83" t="s">
        <v>1125</v>
      </c>
      <c r="Y170" s="79"/>
      <c r="Z170" s="79"/>
      <c r="AA170" s="85" t="s">
        <v>1496</v>
      </c>
      <c r="AB170" s="79"/>
      <c r="AC170" s="79" t="b">
        <v>0</v>
      </c>
      <c r="AD170" s="79">
        <v>0</v>
      </c>
      <c r="AE170" s="85" t="s">
        <v>1711</v>
      </c>
      <c r="AF170" s="79" t="b">
        <v>0</v>
      </c>
      <c r="AG170" s="79" t="s">
        <v>1727</v>
      </c>
      <c r="AH170" s="79"/>
      <c r="AI170" s="85" t="s">
        <v>1711</v>
      </c>
      <c r="AJ170" s="79" t="b">
        <v>0</v>
      </c>
      <c r="AK170" s="79">
        <v>10</v>
      </c>
      <c r="AL170" s="85" t="s">
        <v>1689</v>
      </c>
      <c r="AM170" s="79" t="s">
        <v>1736</v>
      </c>
      <c r="AN170" s="79" t="b">
        <v>0</v>
      </c>
      <c r="AO170" s="85" t="s">
        <v>1689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24</v>
      </c>
      <c r="BK170" s="49">
        <v>100</v>
      </c>
      <c r="BL170" s="48">
        <v>24</v>
      </c>
    </row>
    <row r="171" spans="1:64" ht="15">
      <c r="A171" s="64" t="s">
        <v>323</v>
      </c>
      <c r="B171" s="64" t="s">
        <v>354</v>
      </c>
      <c r="C171" s="65"/>
      <c r="D171" s="66"/>
      <c r="E171" s="67"/>
      <c r="F171" s="68"/>
      <c r="G171" s="65"/>
      <c r="H171" s="69"/>
      <c r="I171" s="70"/>
      <c r="J171" s="70"/>
      <c r="K171" s="34" t="s">
        <v>65</v>
      </c>
      <c r="L171" s="77">
        <v>188</v>
      </c>
      <c r="M171" s="77"/>
      <c r="N171" s="72"/>
      <c r="O171" s="79" t="s">
        <v>378</v>
      </c>
      <c r="P171" s="81">
        <v>43627.69451388889</v>
      </c>
      <c r="Q171" s="79" t="s">
        <v>433</v>
      </c>
      <c r="R171" s="79"/>
      <c r="S171" s="79"/>
      <c r="T171" s="79" t="s">
        <v>745</v>
      </c>
      <c r="U171" s="83" t="s">
        <v>787</v>
      </c>
      <c r="V171" s="83" t="s">
        <v>787</v>
      </c>
      <c r="W171" s="81">
        <v>43627.69451388889</v>
      </c>
      <c r="X171" s="83" t="s">
        <v>1126</v>
      </c>
      <c r="Y171" s="79"/>
      <c r="Z171" s="79"/>
      <c r="AA171" s="85" t="s">
        <v>1497</v>
      </c>
      <c r="AB171" s="79"/>
      <c r="AC171" s="79" t="b">
        <v>0</v>
      </c>
      <c r="AD171" s="79">
        <v>0</v>
      </c>
      <c r="AE171" s="85" t="s">
        <v>1711</v>
      </c>
      <c r="AF171" s="79" t="b">
        <v>0</v>
      </c>
      <c r="AG171" s="79" t="s">
        <v>1727</v>
      </c>
      <c r="AH171" s="79"/>
      <c r="AI171" s="85" t="s">
        <v>1711</v>
      </c>
      <c r="AJ171" s="79" t="b">
        <v>0</v>
      </c>
      <c r="AK171" s="79">
        <v>6</v>
      </c>
      <c r="AL171" s="85" t="s">
        <v>1680</v>
      </c>
      <c r="AM171" s="79" t="s">
        <v>1736</v>
      </c>
      <c r="AN171" s="79" t="b">
        <v>0</v>
      </c>
      <c r="AO171" s="85" t="s">
        <v>1680</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1</v>
      </c>
      <c r="BC171" s="78" t="str">
        <f>REPLACE(INDEX(GroupVertices[Group],MATCH(Edges24[[#This Row],[Vertex 2]],GroupVertices[Vertex],0)),1,1,"")</f>
        <v>1</v>
      </c>
      <c r="BD171" s="48">
        <v>1</v>
      </c>
      <c r="BE171" s="49">
        <v>6.25</v>
      </c>
      <c r="BF171" s="48">
        <v>0</v>
      </c>
      <c r="BG171" s="49">
        <v>0</v>
      </c>
      <c r="BH171" s="48">
        <v>0</v>
      </c>
      <c r="BI171" s="49">
        <v>0</v>
      </c>
      <c r="BJ171" s="48">
        <v>15</v>
      </c>
      <c r="BK171" s="49">
        <v>93.75</v>
      </c>
      <c r="BL171" s="48">
        <v>16</v>
      </c>
    </row>
    <row r="172" spans="1:64" ht="15">
      <c r="A172" s="64" t="s">
        <v>323</v>
      </c>
      <c r="B172" s="64" t="s">
        <v>354</v>
      </c>
      <c r="C172" s="65"/>
      <c r="D172" s="66"/>
      <c r="E172" s="67"/>
      <c r="F172" s="68"/>
      <c r="G172" s="65"/>
      <c r="H172" s="69"/>
      <c r="I172" s="70"/>
      <c r="J172" s="70"/>
      <c r="K172" s="34" t="s">
        <v>65</v>
      </c>
      <c r="L172" s="77">
        <v>189</v>
      </c>
      <c r="M172" s="77"/>
      <c r="N172" s="72"/>
      <c r="O172" s="79" t="s">
        <v>378</v>
      </c>
      <c r="P172" s="81">
        <v>43635.49413194445</v>
      </c>
      <c r="Q172" s="79" t="s">
        <v>454</v>
      </c>
      <c r="R172" s="79"/>
      <c r="S172" s="79"/>
      <c r="T172" s="79" t="s">
        <v>745</v>
      </c>
      <c r="U172" s="79"/>
      <c r="V172" s="83" t="s">
        <v>918</v>
      </c>
      <c r="W172" s="81">
        <v>43635.49413194445</v>
      </c>
      <c r="X172" s="83" t="s">
        <v>1127</v>
      </c>
      <c r="Y172" s="79"/>
      <c r="Z172" s="79"/>
      <c r="AA172" s="85" t="s">
        <v>1498</v>
      </c>
      <c r="AB172" s="79"/>
      <c r="AC172" s="79" t="b">
        <v>0</v>
      </c>
      <c r="AD172" s="79">
        <v>0</v>
      </c>
      <c r="AE172" s="85" t="s">
        <v>1711</v>
      </c>
      <c r="AF172" s="79" t="b">
        <v>0</v>
      </c>
      <c r="AG172" s="79" t="s">
        <v>1727</v>
      </c>
      <c r="AH172" s="79"/>
      <c r="AI172" s="85" t="s">
        <v>1711</v>
      </c>
      <c r="AJ172" s="79" t="b">
        <v>0</v>
      </c>
      <c r="AK172" s="79">
        <v>2</v>
      </c>
      <c r="AL172" s="85" t="s">
        <v>1691</v>
      </c>
      <c r="AM172" s="79" t="s">
        <v>1733</v>
      </c>
      <c r="AN172" s="79" t="b">
        <v>0</v>
      </c>
      <c r="AO172" s="85" t="s">
        <v>1691</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v>
      </c>
      <c r="BC172" s="78" t="str">
        <f>REPLACE(INDEX(GroupVertices[Group],MATCH(Edges24[[#This Row],[Vertex 2]],GroupVertices[Vertex],0)),1,1,"")</f>
        <v>1</v>
      </c>
      <c r="BD172" s="48">
        <v>1</v>
      </c>
      <c r="BE172" s="49">
        <v>4</v>
      </c>
      <c r="BF172" s="48">
        <v>0</v>
      </c>
      <c r="BG172" s="49">
        <v>0</v>
      </c>
      <c r="BH172" s="48">
        <v>0</v>
      </c>
      <c r="BI172" s="49">
        <v>0</v>
      </c>
      <c r="BJ172" s="48">
        <v>24</v>
      </c>
      <c r="BK172" s="49">
        <v>96</v>
      </c>
      <c r="BL172" s="48">
        <v>25</v>
      </c>
    </row>
    <row r="173" spans="1:64" ht="15">
      <c r="A173" s="64" t="s">
        <v>324</v>
      </c>
      <c r="B173" s="64" t="s">
        <v>324</v>
      </c>
      <c r="C173" s="65"/>
      <c r="D173" s="66"/>
      <c r="E173" s="67"/>
      <c r="F173" s="68"/>
      <c r="G173" s="65"/>
      <c r="H173" s="69"/>
      <c r="I173" s="70"/>
      <c r="J173" s="70"/>
      <c r="K173" s="34" t="s">
        <v>65</v>
      </c>
      <c r="L173" s="77">
        <v>190</v>
      </c>
      <c r="M173" s="77"/>
      <c r="N173" s="72"/>
      <c r="O173" s="79" t="s">
        <v>176</v>
      </c>
      <c r="P173" s="81">
        <v>43633.72920138889</v>
      </c>
      <c r="Q173" s="79" t="s">
        <v>516</v>
      </c>
      <c r="R173" s="83" t="s">
        <v>699</v>
      </c>
      <c r="S173" s="79" t="s">
        <v>732</v>
      </c>
      <c r="T173" s="79" t="s">
        <v>745</v>
      </c>
      <c r="U173" s="79"/>
      <c r="V173" s="83" t="s">
        <v>919</v>
      </c>
      <c r="W173" s="81">
        <v>43633.72920138889</v>
      </c>
      <c r="X173" s="83" t="s">
        <v>1128</v>
      </c>
      <c r="Y173" s="79"/>
      <c r="Z173" s="79"/>
      <c r="AA173" s="85" t="s">
        <v>1499</v>
      </c>
      <c r="AB173" s="79"/>
      <c r="AC173" s="79" t="b">
        <v>0</v>
      </c>
      <c r="AD173" s="79">
        <v>0</v>
      </c>
      <c r="AE173" s="85" t="s">
        <v>1711</v>
      </c>
      <c r="AF173" s="79" t="b">
        <v>0</v>
      </c>
      <c r="AG173" s="79" t="s">
        <v>1727</v>
      </c>
      <c r="AH173" s="79"/>
      <c r="AI173" s="85" t="s">
        <v>1711</v>
      </c>
      <c r="AJ173" s="79" t="b">
        <v>0</v>
      </c>
      <c r="AK173" s="79">
        <v>0</v>
      </c>
      <c r="AL173" s="85" t="s">
        <v>1711</v>
      </c>
      <c r="AM173" s="79" t="s">
        <v>1751</v>
      </c>
      <c r="AN173" s="79" t="b">
        <v>0</v>
      </c>
      <c r="AO173" s="85" t="s">
        <v>1499</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2</v>
      </c>
      <c r="BC173" s="78" t="str">
        <f>REPLACE(INDEX(GroupVertices[Group],MATCH(Edges24[[#This Row],[Vertex 2]],GroupVertices[Vertex],0)),1,1,"")</f>
        <v>2</v>
      </c>
      <c r="BD173" s="48">
        <v>0</v>
      </c>
      <c r="BE173" s="49">
        <v>0</v>
      </c>
      <c r="BF173" s="48">
        <v>0</v>
      </c>
      <c r="BG173" s="49">
        <v>0</v>
      </c>
      <c r="BH173" s="48">
        <v>0</v>
      </c>
      <c r="BI173" s="49">
        <v>0</v>
      </c>
      <c r="BJ173" s="48">
        <v>5</v>
      </c>
      <c r="BK173" s="49">
        <v>100</v>
      </c>
      <c r="BL173" s="48">
        <v>5</v>
      </c>
    </row>
    <row r="174" spans="1:64" ht="15">
      <c r="A174" s="64" t="s">
        <v>324</v>
      </c>
      <c r="B174" s="64" t="s">
        <v>324</v>
      </c>
      <c r="C174" s="65"/>
      <c r="D174" s="66"/>
      <c r="E174" s="67"/>
      <c r="F174" s="68"/>
      <c r="G174" s="65"/>
      <c r="H174" s="69"/>
      <c r="I174" s="70"/>
      <c r="J174" s="70"/>
      <c r="K174" s="34" t="s">
        <v>65</v>
      </c>
      <c r="L174" s="77">
        <v>191</v>
      </c>
      <c r="M174" s="77"/>
      <c r="N174" s="72"/>
      <c r="O174" s="79" t="s">
        <v>176</v>
      </c>
      <c r="P174" s="81">
        <v>43635.72920138889</v>
      </c>
      <c r="Q174" s="79" t="s">
        <v>517</v>
      </c>
      <c r="R174" s="83" t="s">
        <v>700</v>
      </c>
      <c r="S174" s="79" t="s">
        <v>732</v>
      </c>
      <c r="T174" s="79" t="s">
        <v>745</v>
      </c>
      <c r="U174" s="79"/>
      <c r="V174" s="83" t="s">
        <v>919</v>
      </c>
      <c r="W174" s="81">
        <v>43635.72920138889</v>
      </c>
      <c r="X174" s="83" t="s">
        <v>1129</v>
      </c>
      <c r="Y174" s="79"/>
      <c r="Z174" s="79"/>
      <c r="AA174" s="85" t="s">
        <v>1500</v>
      </c>
      <c r="AB174" s="79"/>
      <c r="AC174" s="79" t="b">
        <v>0</v>
      </c>
      <c r="AD174" s="79">
        <v>0</v>
      </c>
      <c r="AE174" s="85" t="s">
        <v>1711</v>
      </c>
      <c r="AF174" s="79" t="b">
        <v>0</v>
      </c>
      <c r="AG174" s="79" t="s">
        <v>1727</v>
      </c>
      <c r="AH174" s="79"/>
      <c r="AI174" s="85" t="s">
        <v>1711</v>
      </c>
      <c r="AJ174" s="79" t="b">
        <v>0</v>
      </c>
      <c r="AK174" s="79">
        <v>0</v>
      </c>
      <c r="AL174" s="85" t="s">
        <v>1711</v>
      </c>
      <c r="AM174" s="79" t="s">
        <v>1751</v>
      </c>
      <c r="AN174" s="79" t="b">
        <v>0</v>
      </c>
      <c r="AO174" s="85" t="s">
        <v>1500</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2</v>
      </c>
      <c r="BC174" s="78" t="str">
        <f>REPLACE(INDEX(GroupVertices[Group],MATCH(Edges24[[#This Row],[Vertex 2]],GroupVertices[Vertex],0)),1,1,"")</f>
        <v>2</v>
      </c>
      <c r="BD174" s="48">
        <v>1</v>
      </c>
      <c r="BE174" s="49">
        <v>14.285714285714286</v>
      </c>
      <c r="BF174" s="48">
        <v>0</v>
      </c>
      <c r="BG174" s="49">
        <v>0</v>
      </c>
      <c r="BH174" s="48">
        <v>0</v>
      </c>
      <c r="BI174" s="49">
        <v>0</v>
      </c>
      <c r="BJ174" s="48">
        <v>6</v>
      </c>
      <c r="BK174" s="49">
        <v>85.71428571428571</v>
      </c>
      <c r="BL174" s="48">
        <v>7</v>
      </c>
    </row>
    <row r="175" spans="1:64" ht="15">
      <c r="A175" s="64" t="s">
        <v>227</v>
      </c>
      <c r="B175" s="64" t="s">
        <v>227</v>
      </c>
      <c r="C175" s="65"/>
      <c r="D175" s="66"/>
      <c r="E175" s="67"/>
      <c r="F175" s="68"/>
      <c r="G175" s="65"/>
      <c r="H175" s="69"/>
      <c r="I175" s="70"/>
      <c r="J175" s="70"/>
      <c r="K175" s="34" t="s">
        <v>65</v>
      </c>
      <c r="L175" s="77">
        <v>192</v>
      </c>
      <c r="M175" s="77"/>
      <c r="N175" s="72"/>
      <c r="O175" s="79" t="s">
        <v>176</v>
      </c>
      <c r="P175" s="81">
        <v>43627.68576388889</v>
      </c>
      <c r="Q175" s="79" t="s">
        <v>518</v>
      </c>
      <c r="R175" s="79"/>
      <c r="S175" s="79"/>
      <c r="T175" s="79" t="s">
        <v>745</v>
      </c>
      <c r="U175" s="83" t="s">
        <v>813</v>
      </c>
      <c r="V175" s="83" t="s">
        <v>813</v>
      </c>
      <c r="W175" s="81">
        <v>43627.68576388889</v>
      </c>
      <c r="X175" s="83" t="s">
        <v>1130</v>
      </c>
      <c r="Y175" s="79"/>
      <c r="Z175" s="79"/>
      <c r="AA175" s="85" t="s">
        <v>1501</v>
      </c>
      <c r="AB175" s="79"/>
      <c r="AC175" s="79" t="b">
        <v>0</v>
      </c>
      <c r="AD175" s="79">
        <v>1</v>
      </c>
      <c r="AE175" s="85" t="s">
        <v>1711</v>
      </c>
      <c r="AF175" s="79" t="b">
        <v>0</v>
      </c>
      <c r="AG175" s="79" t="s">
        <v>1727</v>
      </c>
      <c r="AH175" s="79"/>
      <c r="AI175" s="85" t="s">
        <v>1711</v>
      </c>
      <c r="AJ175" s="79" t="b">
        <v>0</v>
      </c>
      <c r="AK175" s="79">
        <v>0</v>
      </c>
      <c r="AL175" s="85" t="s">
        <v>1711</v>
      </c>
      <c r="AM175" s="79" t="s">
        <v>1736</v>
      </c>
      <c r="AN175" s="79" t="b">
        <v>0</v>
      </c>
      <c r="AO175" s="85" t="s">
        <v>1501</v>
      </c>
      <c r="AP175" s="79" t="s">
        <v>176</v>
      </c>
      <c r="AQ175" s="79">
        <v>0</v>
      </c>
      <c r="AR175" s="79">
        <v>0</v>
      </c>
      <c r="AS175" s="79"/>
      <c r="AT175" s="79"/>
      <c r="AU175" s="79"/>
      <c r="AV175" s="79"/>
      <c r="AW175" s="79"/>
      <c r="AX175" s="79"/>
      <c r="AY175" s="79"/>
      <c r="AZ175" s="79"/>
      <c r="BA175">
        <v>4</v>
      </c>
      <c r="BB175" s="78" t="str">
        <f>REPLACE(INDEX(GroupVertices[Group],MATCH(Edges24[[#This Row],[Vertex 1]],GroupVertices[Vertex],0)),1,1,"")</f>
        <v>7</v>
      </c>
      <c r="BC175" s="78" t="str">
        <f>REPLACE(INDEX(GroupVertices[Group],MATCH(Edges24[[#This Row],[Vertex 2]],GroupVertices[Vertex],0)),1,1,"")</f>
        <v>7</v>
      </c>
      <c r="BD175" s="48">
        <v>0</v>
      </c>
      <c r="BE175" s="49">
        <v>0</v>
      </c>
      <c r="BF175" s="48">
        <v>0</v>
      </c>
      <c r="BG175" s="49">
        <v>0</v>
      </c>
      <c r="BH175" s="48">
        <v>0</v>
      </c>
      <c r="BI175" s="49">
        <v>0</v>
      </c>
      <c r="BJ175" s="48">
        <v>6</v>
      </c>
      <c r="BK175" s="49">
        <v>100</v>
      </c>
      <c r="BL175" s="48">
        <v>6</v>
      </c>
    </row>
    <row r="176" spans="1:64" ht="15">
      <c r="A176" s="64" t="s">
        <v>227</v>
      </c>
      <c r="B176" s="64" t="s">
        <v>227</v>
      </c>
      <c r="C176" s="65"/>
      <c r="D176" s="66"/>
      <c r="E176" s="67"/>
      <c r="F176" s="68"/>
      <c r="G176" s="65"/>
      <c r="H176" s="69"/>
      <c r="I176" s="70"/>
      <c r="J176" s="70"/>
      <c r="K176" s="34" t="s">
        <v>65</v>
      </c>
      <c r="L176" s="77">
        <v>193</v>
      </c>
      <c r="M176" s="77"/>
      <c r="N176" s="72"/>
      <c r="O176" s="79" t="s">
        <v>176</v>
      </c>
      <c r="P176" s="81">
        <v>43627.68770833333</v>
      </c>
      <c r="Q176" s="79" t="s">
        <v>519</v>
      </c>
      <c r="R176" s="83" t="s">
        <v>701</v>
      </c>
      <c r="S176" s="79" t="s">
        <v>733</v>
      </c>
      <c r="T176" s="79" t="s">
        <v>745</v>
      </c>
      <c r="U176" s="79"/>
      <c r="V176" s="83" t="s">
        <v>920</v>
      </c>
      <c r="W176" s="81">
        <v>43627.68770833333</v>
      </c>
      <c r="X176" s="83" t="s">
        <v>1131</v>
      </c>
      <c r="Y176" s="79"/>
      <c r="Z176" s="79"/>
      <c r="AA176" s="85" t="s">
        <v>1502</v>
      </c>
      <c r="AB176" s="79"/>
      <c r="AC176" s="79" t="b">
        <v>0</v>
      </c>
      <c r="AD176" s="79">
        <v>3</v>
      </c>
      <c r="AE176" s="85" t="s">
        <v>1711</v>
      </c>
      <c r="AF176" s="79" t="b">
        <v>1</v>
      </c>
      <c r="AG176" s="79" t="s">
        <v>1727</v>
      </c>
      <c r="AH176" s="79"/>
      <c r="AI176" s="85" t="s">
        <v>1511</v>
      </c>
      <c r="AJ176" s="79" t="b">
        <v>0</v>
      </c>
      <c r="AK176" s="79">
        <v>0</v>
      </c>
      <c r="AL176" s="85" t="s">
        <v>1711</v>
      </c>
      <c r="AM176" s="79" t="s">
        <v>1736</v>
      </c>
      <c r="AN176" s="79" t="b">
        <v>0</v>
      </c>
      <c r="AO176" s="85" t="s">
        <v>1502</v>
      </c>
      <c r="AP176" s="79" t="s">
        <v>176</v>
      </c>
      <c r="AQ176" s="79">
        <v>0</v>
      </c>
      <c r="AR176" s="79">
        <v>0</v>
      </c>
      <c r="AS176" s="79"/>
      <c r="AT176" s="79"/>
      <c r="AU176" s="79"/>
      <c r="AV176" s="79"/>
      <c r="AW176" s="79"/>
      <c r="AX176" s="79"/>
      <c r="AY176" s="79"/>
      <c r="AZ176" s="79"/>
      <c r="BA176">
        <v>4</v>
      </c>
      <c r="BB176" s="78" t="str">
        <f>REPLACE(INDEX(GroupVertices[Group],MATCH(Edges24[[#This Row],[Vertex 1]],GroupVertices[Vertex],0)),1,1,"")</f>
        <v>7</v>
      </c>
      <c r="BC176" s="78" t="str">
        <f>REPLACE(INDEX(GroupVertices[Group],MATCH(Edges24[[#This Row],[Vertex 2]],GroupVertices[Vertex],0)),1,1,"")</f>
        <v>7</v>
      </c>
      <c r="BD176" s="48">
        <v>0</v>
      </c>
      <c r="BE176" s="49">
        <v>0</v>
      </c>
      <c r="BF176" s="48">
        <v>0</v>
      </c>
      <c r="BG176" s="49">
        <v>0</v>
      </c>
      <c r="BH176" s="48">
        <v>0</v>
      </c>
      <c r="BI176" s="49">
        <v>0</v>
      </c>
      <c r="BJ176" s="48">
        <v>19</v>
      </c>
      <c r="BK176" s="49">
        <v>100</v>
      </c>
      <c r="BL176" s="48">
        <v>19</v>
      </c>
    </row>
    <row r="177" spans="1:64" ht="15">
      <c r="A177" s="64" t="s">
        <v>227</v>
      </c>
      <c r="B177" s="64" t="s">
        <v>227</v>
      </c>
      <c r="C177" s="65"/>
      <c r="D177" s="66"/>
      <c r="E177" s="67"/>
      <c r="F177" s="68"/>
      <c r="G177" s="65"/>
      <c r="H177" s="69"/>
      <c r="I177" s="70"/>
      <c r="J177" s="70"/>
      <c r="K177" s="34" t="s">
        <v>65</v>
      </c>
      <c r="L177" s="77">
        <v>195</v>
      </c>
      <c r="M177" s="77"/>
      <c r="N177" s="72"/>
      <c r="O177" s="79" t="s">
        <v>176</v>
      </c>
      <c r="P177" s="81">
        <v>43627.69458333333</v>
      </c>
      <c r="Q177" s="79" t="s">
        <v>520</v>
      </c>
      <c r="R177" s="79"/>
      <c r="S177" s="79"/>
      <c r="T177" s="79" t="s">
        <v>745</v>
      </c>
      <c r="U177" s="79"/>
      <c r="V177" s="83" t="s">
        <v>920</v>
      </c>
      <c r="W177" s="81">
        <v>43627.69458333333</v>
      </c>
      <c r="X177" s="83" t="s">
        <v>1132</v>
      </c>
      <c r="Y177" s="79"/>
      <c r="Z177" s="79"/>
      <c r="AA177" s="85" t="s">
        <v>1503</v>
      </c>
      <c r="AB177" s="79"/>
      <c r="AC177" s="79" t="b">
        <v>0</v>
      </c>
      <c r="AD177" s="79">
        <v>0</v>
      </c>
      <c r="AE177" s="85" t="s">
        <v>1711</v>
      </c>
      <c r="AF177" s="79" t="b">
        <v>0</v>
      </c>
      <c r="AG177" s="79" t="s">
        <v>1728</v>
      </c>
      <c r="AH177" s="79"/>
      <c r="AI177" s="85" t="s">
        <v>1711</v>
      </c>
      <c r="AJ177" s="79" t="b">
        <v>0</v>
      </c>
      <c r="AK177" s="79">
        <v>0</v>
      </c>
      <c r="AL177" s="85" t="s">
        <v>1711</v>
      </c>
      <c r="AM177" s="79" t="s">
        <v>1736</v>
      </c>
      <c r="AN177" s="79" t="b">
        <v>0</v>
      </c>
      <c r="AO177" s="85" t="s">
        <v>1503</v>
      </c>
      <c r="AP177" s="79" t="s">
        <v>176</v>
      </c>
      <c r="AQ177" s="79">
        <v>0</v>
      </c>
      <c r="AR177" s="79">
        <v>0</v>
      </c>
      <c r="AS177" s="79"/>
      <c r="AT177" s="79"/>
      <c r="AU177" s="79"/>
      <c r="AV177" s="79"/>
      <c r="AW177" s="79"/>
      <c r="AX177" s="79"/>
      <c r="AY177" s="79"/>
      <c r="AZ177" s="79"/>
      <c r="BA177">
        <v>4</v>
      </c>
      <c r="BB177" s="78" t="str">
        <f>REPLACE(INDEX(GroupVertices[Group],MATCH(Edges24[[#This Row],[Vertex 1]],GroupVertices[Vertex],0)),1,1,"")</f>
        <v>7</v>
      </c>
      <c r="BC177" s="78" t="str">
        <f>REPLACE(INDEX(GroupVertices[Group],MATCH(Edges24[[#This Row],[Vertex 2]],GroupVertices[Vertex],0)),1,1,"")</f>
        <v>7</v>
      </c>
      <c r="BD177" s="48">
        <v>0</v>
      </c>
      <c r="BE177" s="49">
        <v>0</v>
      </c>
      <c r="BF177" s="48">
        <v>0</v>
      </c>
      <c r="BG177" s="49">
        <v>0</v>
      </c>
      <c r="BH177" s="48">
        <v>0</v>
      </c>
      <c r="BI177" s="49">
        <v>0</v>
      </c>
      <c r="BJ177" s="48">
        <v>1</v>
      </c>
      <c r="BK177" s="49">
        <v>100</v>
      </c>
      <c r="BL177" s="48">
        <v>1</v>
      </c>
    </row>
    <row r="178" spans="1:64" ht="15">
      <c r="A178" s="64" t="s">
        <v>227</v>
      </c>
      <c r="B178" s="64" t="s">
        <v>227</v>
      </c>
      <c r="C178" s="65"/>
      <c r="D178" s="66"/>
      <c r="E178" s="67"/>
      <c r="F178" s="68"/>
      <c r="G178" s="65"/>
      <c r="H178" s="69"/>
      <c r="I178" s="70"/>
      <c r="J178" s="70"/>
      <c r="K178" s="34" t="s">
        <v>65</v>
      </c>
      <c r="L178" s="77">
        <v>196</v>
      </c>
      <c r="M178" s="77"/>
      <c r="N178" s="72"/>
      <c r="O178" s="79" t="s">
        <v>176</v>
      </c>
      <c r="P178" s="81">
        <v>43627.6965625</v>
      </c>
      <c r="Q178" s="79" t="s">
        <v>521</v>
      </c>
      <c r="R178" s="79"/>
      <c r="S178" s="79"/>
      <c r="T178" s="79" t="s">
        <v>745</v>
      </c>
      <c r="U178" s="83" t="s">
        <v>814</v>
      </c>
      <c r="V178" s="83" t="s">
        <v>814</v>
      </c>
      <c r="W178" s="81">
        <v>43627.6965625</v>
      </c>
      <c r="X178" s="83" t="s">
        <v>1133</v>
      </c>
      <c r="Y178" s="79"/>
      <c r="Z178" s="79"/>
      <c r="AA178" s="85" t="s">
        <v>1504</v>
      </c>
      <c r="AB178" s="79"/>
      <c r="AC178" s="79" t="b">
        <v>0</v>
      </c>
      <c r="AD178" s="79">
        <v>1</v>
      </c>
      <c r="AE178" s="85" t="s">
        <v>1711</v>
      </c>
      <c r="AF178" s="79" t="b">
        <v>0</v>
      </c>
      <c r="AG178" s="79" t="s">
        <v>1727</v>
      </c>
      <c r="AH178" s="79"/>
      <c r="AI178" s="85" t="s">
        <v>1711</v>
      </c>
      <c r="AJ178" s="79" t="b">
        <v>0</v>
      </c>
      <c r="AK178" s="79">
        <v>0</v>
      </c>
      <c r="AL178" s="85" t="s">
        <v>1711</v>
      </c>
      <c r="AM178" s="79" t="s">
        <v>1736</v>
      </c>
      <c r="AN178" s="79" t="b">
        <v>0</v>
      </c>
      <c r="AO178" s="85" t="s">
        <v>1504</v>
      </c>
      <c r="AP178" s="79" t="s">
        <v>176</v>
      </c>
      <c r="AQ178" s="79">
        <v>0</v>
      </c>
      <c r="AR178" s="79">
        <v>0</v>
      </c>
      <c r="AS178" s="79"/>
      <c r="AT178" s="79"/>
      <c r="AU178" s="79"/>
      <c r="AV178" s="79"/>
      <c r="AW178" s="79"/>
      <c r="AX178" s="79"/>
      <c r="AY178" s="79"/>
      <c r="AZ178" s="79"/>
      <c r="BA178">
        <v>4</v>
      </c>
      <c r="BB178" s="78" t="str">
        <f>REPLACE(INDEX(GroupVertices[Group],MATCH(Edges24[[#This Row],[Vertex 1]],GroupVertices[Vertex],0)),1,1,"")</f>
        <v>7</v>
      </c>
      <c r="BC178" s="78" t="str">
        <f>REPLACE(INDEX(GroupVertices[Group],MATCH(Edges24[[#This Row],[Vertex 2]],GroupVertices[Vertex],0)),1,1,"")</f>
        <v>7</v>
      </c>
      <c r="BD178" s="48">
        <v>2</v>
      </c>
      <c r="BE178" s="49">
        <v>4.761904761904762</v>
      </c>
      <c r="BF178" s="48">
        <v>0</v>
      </c>
      <c r="BG178" s="49">
        <v>0</v>
      </c>
      <c r="BH178" s="48">
        <v>0</v>
      </c>
      <c r="BI178" s="49">
        <v>0</v>
      </c>
      <c r="BJ178" s="48">
        <v>40</v>
      </c>
      <c r="BK178" s="49">
        <v>95.23809523809524</v>
      </c>
      <c r="BL178" s="48">
        <v>42</v>
      </c>
    </row>
    <row r="179" spans="1:64" ht="15">
      <c r="A179" s="64" t="s">
        <v>227</v>
      </c>
      <c r="B179" s="64" t="s">
        <v>228</v>
      </c>
      <c r="C179" s="65"/>
      <c r="D179" s="66"/>
      <c r="E179" s="67"/>
      <c r="F179" s="68"/>
      <c r="G179" s="65"/>
      <c r="H179" s="69"/>
      <c r="I179" s="70"/>
      <c r="J179" s="70"/>
      <c r="K179" s="34" t="s">
        <v>66</v>
      </c>
      <c r="L179" s="77">
        <v>197</v>
      </c>
      <c r="M179" s="77"/>
      <c r="N179" s="72"/>
      <c r="O179" s="79" t="s">
        <v>379</v>
      </c>
      <c r="P179" s="81">
        <v>43627.70012731481</v>
      </c>
      <c r="Q179" s="79" t="s">
        <v>522</v>
      </c>
      <c r="R179" s="79"/>
      <c r="S179" s="79"/>
      <c r="T179" s="79" t="s">
        <v>745</v>
      </c>
      <c r="U179" s="79"/>
      <c r="V179" s="83" t="s">
        <v>920</v>
      </c>
      <c r="W179" s="81">
        <v>43627.70012731481</v>
      </c>
      <c r="X179" s="83" t="s">
        <v>1134</v>
      </c>
      <c r="Y179" s="79"/>
      <c r="Z179" s="79"/>
      <c r="AA179" s="85" t="s">
        <v>1505</v>
      </c>
      <c r="AB179" s="85" t="s">
        <v>1506</v>
      </c>
      <c r="AC179" s="79" t="b">
        <v>0</v>
      </c>
      <c r="AD179" s="79">
        <v>2</v>
      </c>
      <c r="AE179" s="85" t="s">
        <v>1722</v>
      </c>
      <c r="AF179" s="79" t="b">
        <v>0</v>
      </c>
      <c r="AG179" s="79" t="s">
        <v>1727</v>
      </c>
      <c r="AH179" s="79"/>
      <c r="AI179" s="85" t="s">
        <v>1711</v>
      </c>
      <c r="AJ179" s="79" t="b">
        <v>0</v>
      </c>
      <c r="AK179" s="79">
        <v>0</v>
      </c>
      <c r="AL179" s="85" t="s">
        <v>1711</v>
      </c>
      <c r="AM179" s="79" t="s">
        <v>1736</v>
      </c>
      <c r="AN179" s="79" t="b">
        <v>0</v>
      </c>
      <c r="AO179" s="85" t="s">
        <v>1506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7</v>
      </c>
      <c r="BC179" s="78" t="str">
        <f>REPLACE(INDEX(GroupVertices[Group],MATCH(Edges24[[#This Row],[Vertex 2]],GroupVertices[Vertex],0)),1,1,"")</f>
        <v>3</v>
      </c>
      <c r="BD179" s="48">
        <v>2</v>
      </c>
      <c r="BE179" s="49">
        <v>16.666666666666668</v>
      </c>
      <c r="BF179" s="48">
        <v>0</v>
      </c>
      <c r="BG179" s="49">
        <v>0</v>
      </c>
      <c r="BH179" s="48">
        <v>0</v>
      </c>
      <c r="BI179" s="49">
        <v>0</v>
      </c>
      <c r="BJ179" s="48">
        <v>10</v>
      </c>
      <c r="BK179" s="49">
        <v>83.33333333333333</v>
      </c>
      <c r="BL179" s="48">
        <v>12</v>
      </c>
    </row>
    <row r="180" spans="1:64" ht="15">
      <c r="A180" s="64" t="s">
        <v>228</v>
      </c>
      <c r="B180" s="64" t="s">
        <v>227</v>
      </c>
      <c r="C180" s="65"/>
      <c r="D180" s="66"/>
      <c r="E180" s="67"/>
      <c r="F180" s="68"/>
      <c r="G180" s="65"/>
      <c r="H180" s="69"/>
      <c r="I180" s="70"/>
      <c r="J180" s="70"/>
      <c r="K180" s="34" t="s">
        <v>66</v>
      </c>
      <c r="L180" s="77">
        <v>198</v>
      </c>
      <c r="M180" s="77"/>
      <c r="N180" s="72"/>
      <c r="O180" s="79" t="s">
        <v>379</v>
      </c>
      <c r="P180" s="81">
        <v>43627.69881944444</v>
      </c>
      <c r="Q180" s="79" t="s">
        <v>523</v>
      </c>
      <c r="R180" s="79"/>
      <c r="S180" s="79"/>
      <c r="T180" s="79" t="s">
        <v>745</v>
      </c>
      <c r="U180" s="79"/>
      <c r="V180" s="83" t="s">
        <v>845</v>
      </c>
      <c r="W180" s="81">
        <v>43627.69881944444</v>
      </c>
      <c r="X180" s="83" t="s">
        <v>1135</v>
      </c>
      <c r="Y180" s="79"/>
      <c r="Z180" s="79"/>
      <c r="AA180" s="85" t="s">
        <v>1506</v>
      </c>
      <c r="AB180" s="85" t="s">
        <v>1504</v>
      </c>
      <c r="AC180" s="79" t="b">
        <v>0</v>
      </c>
      <c r="AD180" s="79">
        <v>2</v>
      </c>
      <c r="AE180" s="85" t="s">
        <v>1723</v>
      </c>
      <c r="AF180" s="79" t="b">
        <v>0</v>
      </c>
      <c r="AG180" s="79" t="s">
        <v>1727</v>
      </c>
      <c r="AH180" s="79"/>
      <c r="AI180" s="85" t="s">
        <v>1711</v>
      </c>
      <c r="AJ180" s="79" t="b">
        <v>0</v>
      </c>
      <c r="AK180" s="79">
        <v>0</v>
      </c>
      <c r="AL180" s="85" t="s">
        <v>1711</v>
      </c>
      <c r="AM180" s="79" t="s">
        <v>1736</v>
      </c>
      <c r="AN180" s="79" t="b">
        <v>0</v>
      </c>
      <c r="AO180" s="85" t="s">
        <v>1504</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3</v>
      </c>
      <c r="BC180" s="78" t="str">
        <f>REPLACE(INDEX(GroupVertices[Group],MATCH(Edges24[[#This Row],[Vertex 2]],GroupVertices[Vertex],0)),1,1,"")</f>
        <v>7</v>
      </c>
      <c r="BD180" s="48">
        <v>4</v>
      </c>
      <c r="BE180" s="49">
        <v>10.526315789473685</v>
      </c>
      <c r="BF180" s="48">
        <v>0</v>
      </c>
      <c r="BG180" s="49">
        <v>0</v>
      </c>
      <c r="BH180" s="48">
        <v>0</v>
      </c>
      <c r="BI180" s="49">
        <v>0</v>
      </c>
      <c r="BJ180" s="48">
        <v>34</v>
      </c>
      <c r="BK180" s="49">
        <v>89.47368421052632</v>
      </c>
      <c r="BL180" s="48">
        <v>38</v>
      </c>
    </row>
    <row r="181" spans="1:64" ht="15">
      <c r="A181" s="64" t="s">
        <v>325</v>
      </c>
      <c r="B181" s="64" t="s">
        <v>227</v>
      </c>
      <c r="C181" s="65"/>
      <c r="D181" s="66"/>
      <c r="E181" s="67"/>
      <c r="F181" s="68"/>
      <c r="G181" s="65"/>
      <c r="H181" s="69"/>
      <c r="I181" s="70"/>
      <c r="J181" s="70"/>
      <c r="K181" s="34" t="s">
        <v>65</v>
      </c>
      <c r="L181" s="77">
        <v>199</v>
      </c>
      <c r="M181" s="77"/>
      <c r="N181" s="72"/>
      <c r="O181" s="79" t="s">
        <v>379</v>
      </c>
      <c r="P181" s="81">
        <v>43627.68848379629</v>
      </c>
      <c r="Q181" s="79" t="s">
        <v>524</v>
      </c>
      <c r="R181" s="79"/>
      <c r="S181" s="79"/>
      <c r="T181" s="79" t="s">
        <v>745</v>
      </c>
      <c r="U181" s="79"/>
      <c r="V181" s="83" t="s">
        <v>921</v>
      </c>
      <c r="W181" s="81">
        <v>43627.68848379629</v>
      </c>
      <c r="X181" s="83" t="s">
        <v>1136</v>
      </c>
      <c r="Y181" s="79"/>
      <c r="Z181" s="79"/>
      <c r="AA181" s="85" t="s">
        <v>1507</v>
      </c>
      <c r="AB181" s="85" t="s">
        <v>1502</v>
      </c>
      <c r="AC181" s="79" t="b">
        <v>0</v>
      </c>
      <c r="AD181" s="79">
        <v>0</v>
      </c>
      <c r="AE181" s="85" t="s">
        <v>1723</v>
      </c>
      <c r="AF181" s="79" t="b">
        <v>0</v>
      </c>
      <c r="AG181" s="79" t="s">
        <v>1727</v>
      </c>
      <c r="AH181" s="79"/>
      <c r="AI181" s="85" t="s">
        <v>1711</v>
      </c>
      <c r="AJ181" s="79" t="b">
        <v>0</v>
      </c>
      <c r="AK181" s="79">
        <v>0</v>
      </c>
      <c r="AL181" s="85" t="s">
        <v>1711</v>
      </c>
      <c r="AM181" s="79" t="s">
        <v>1736</v>
      </c>
      <c r="AN181" s="79" t="b">
        <v>0</v>
      </c>
      <c r="AO181" s="85" t="s">
        <v>1502</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7</v>
      </c>
      <c r="BC181" s="78" t="str">
        <f>REPLACE(INDEX(GroupVertices[Group],MATCH(Edges24[[#This Row],[Vertex 2]],GroupVertices[Vertex],0)),1,1,"")</f>
        <v>7</v>
      </c>
      <c r="BD181" s="48">
        <v>0</v>
      </c>
      <c r="BE181" s="49">
        <v>0</v>
      </c>
      <c r="BF181" s="48">
        <v>0</v>
      </c>
      <c r="BG181" s="49">
        <v>0</v>
      </c>
      <c r="BH181" s="48">
        <v>0</v>
      </c>
      <c r="BI181" s="49">
        <v>0</v>
      </c>
      <c r="BJ181" s="48">
        <v>3</v>
      </c>
      <c r="BK181" s="49">
        <v>100</v>
      </c>
      <c r="BL181" s="48">
        <v>3</v>
      </c>
    </row>
    <row r="182" spans="1:64" ht="15">
      <c r="A182" s="64" t="s">
        <v>325</v>
      </c>
      <c r="B182" s="64" t="s">
        <v>325</v>
      </c>
      <c r="C182" s="65"/>
      <c r="D182" s="66"/>
      <c r="E182" s="67"/>
      <c r="F182" s="68"/>
      <c r="G182" s="65"/>
      <c r="H182" s="69"/>
      <c r="I182" s="70"/>
      <c r="J182" s="70"/>
      <c r="K182" s="34" t="s">
        <v>65</v>
      </c>
      <c r="L182" s="77">
        <v>200</v>
      </c>
      <c r="M182" s="77"/>
      <c r="N182" s="72"/>
      <c r="O182" s="79" t="s">
        <v>176</v>
      </c>
      <c r="P182" s="81">
        <v>43627.668344907404</v>
      </c>
      <c r="Q182" s="79" t="s">
        <v>525</v>
      </c>
      <c r="R182" s="79"/>
      <c r="S182" s="79"/>
      <c r="T182" s="79" t="s">
        <v>762</v>
      </c>
      <c r="U182" s="79"/>
      <c r="V182" s="83" t="s">
        <v>921</v>
      </c>
      <c r="W182" s="81">
        <v>43627.668344907404</v>
      </c>
      <c r="X182" s="83" t="s">
        <v>1137</v>
      </c>
      <c r="Y182" s="79"/>
      <c r="Z182" s="79"/>
      <c r="AA182" s="85" t="s">
        <v>1508</v>
      </c>
      <c r="AB182" s="79"/>
      <c r="AC182" s="79" t="b">
        <v>0</v>
      </c>
      <c r="AD182" s="79">
        <v>2</v>
      </c>
      <c r="AE182" s="85" t="s">
        <v>1711</v>
      </c>
      <c r="AF182" s="79" t="b">
        <v>0</v>
      </c>
      <c r="AG182" s="79" t="s">
        <v>1727</v>
      </c>
      <c r="AH182" s="79"/>
      <c r="AI182" s="85" t="s">
        <v>1711</v>
      </c>
      <c r="AJ182" s="79" t="b">
        <v>0</v>
      </c>
      <c r="AK182" s="79">
        <v>0</v>
      </c>
      <c r="AL182" s="85" t="s">
        <v>1711</v>
      </c>
      <c r="AM182" s="79" t="s">
        <v>1736</v>
      </c>
      <c r="AN182" s="79" t="b">
        <v>0</v>
      </c>
      <c r="AO182" s="85" t="s">
        <v>1508</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7</v>
      </c>
      <c r="BC182" s="78" t="str">
        <f>REPLACE(INDEX(GroupVertices[Group],MATCH(Edges24[[#This Row],[Vertex 2]],GroupVertices[Vertex],0)),1,1,"")</f>
        <v>7</v>
      </c>
      <c r="BD182" s="48">
        <v>0</v>
      </c>
      <c r="BE182" s="49">
        <v>0</v>
      </c>
      <c r="BF182" s="48">
        <v>0</v>
      </c>
      <c r="BG182" s="49">
        <v>0</v>
      </c>
      <c r="BH182" s="48">
        <v>0</v>
      </c>
      <c r="BI182" s="49">
        <v>0</v>
      </c>
      <c r="BJ182" s="48">
        <v>23</v>
      </c>
      <c r="BK182" s="49">
        <v>100</v>
      </c>
      <c r="BL182" s="48">
        <v>23</v>
      </c>
    </row>
    <row r="183" spans="1:64" ht="15">
      <c r="A183" s="64" t="s">
        <v>325</v>
      </c>
      <c r="B183" s="64" t="s">
        <v>325</v>
      </c>
      <c r="C183" s="65"/>
      <c r="D183" s="66"/>
      <c r="E183" s="67"/>
      <c r="F183" s="68"/>
      <c r="G183" s="65"/>
      <c r="H183" s="69"/>
      <c r="I183" s="70"/>
      <c r="J183" s="70"/>
      <c r="K183" s="34" t="s">
        <v>65</v>
      </c>
      <c r="L183" s="77">
        <v>201</v>
      </c>
      <c r="M183" s="77"/>
      <c r="N183" s="72"/>
      <c r="O183" s="79" t="s">
        <v>176</v>
      </c>
      <c r="P183" s="81">
        <v>43627.66914351852</v>
      </c>
      <c r="Q183" s="79" t="s">
        <v>526</v>
      </c>
      <c r="R183" s="79"/>
      <c r="S183" s="79"/>
      <c r="T183" s="79" t="s">
        <v>745</v>
      </c>
      <c r="U183" s="79"/>
      <c r="V183" s="83" t="s">
        <v>921</v>
      </c>
      <c r="W183" s="81">
        <v>43627.66914351852</v>
      </c>
      <c r="X183" s="83" t="s">
        <v>1138</v>
      </c>
      <c r="Y183" s="79"/>
      <c r="Z183" s="79"/>
      <c r="AA183" s="85" t="s">
        <v>1509</v>
      </c>
      <c r="AB183" s="79"/>
      <c r="AC183" s="79" t="b">
        <v>0</v>
      </c>
      <c r="AD183" s="79">
        <v>2</v>
      </c>
      <c r="AE183" s="85" t="s">
        <v>1711</v>
      </c>
      <c r="AF183" s="79" t="b">
        <v>0</v>
      </c>
      <c r="AG183" s="79" t="s">
        <v>1727</v>
      </c>
      <c r="AH183" s="79"/>
      <c r="AI183" s="85" t="s">
        <v>1711</v>
      </c>
      <c r="AJ183" s="79" t="b">
        <v>0</v>
      </c>
      <c r="AK183" s="79">
        <v>0</v>
      </c>
      <c r="AL183" s="85" t="s">
        <v>1711</v>
      </c>
      <c r="AM183" s="79" t="s">
        <v>1736</v>
      </c>
      <c r="AN183" s="79" t="b">
        <v>0</v>
      </c>
      <c r="AO183" s="85" t="s">
        <v>1509</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7</v>
      </c>
      <c r="BC183" s="78" t="str">
        <f>REPLACE(INDEX(GroupVertices[Group],MATCH(Edges24[[#This Row],[Vertex 2]],GroupVertices[Vertex],0)),1,1,"")</f>
        <v>7</v>
      </c>
      <c r="BD183" s="48">
        <v>0</v>
      </c>
      <c r="BE183" s="49">
        <v>0</v>
      </c>
      <c r="BF183" s="48">
        <v>0</v>
      </c>
      <c r="BG183" s="49">
        <v>0</v>
      </c>
      <c r="BH183" s="48">
        <v>0</v>
      </c>
      <c r="BI183" s="49">
        <v>0</v>
      </c>
      <c r="BJ183" s="48">
        <v>10</v>
      </c>
      <c r="BK183" s="49">
        <v>100</v>
      </c>
      <c r="BL183" s="48">
        <v>10</v>
      </c>
    </row>
    <row r="184" spans="1:64" ht="15">
      <c r="A184" s="64" t="s">
        <v>325</v>
      </c>
      <c r="B184" s="64" t="s">
        <v>354</v>
      </c>
      <c r="C184" s="65"/>
      <c r="D184" s="66"/>
      <c r="E184" s="67"/>
      <c r="F184" s="68"/>
      <c r="G184" s="65"/>
      <c r="H184" s="69"/>
      <c r="I184" s="70"/>
      <c r="J184" s="70"/>
      <c r="K184" s="34" t="s">
        <v>65</v>
      </c>
      <c r="L184" s="77">
        <v>202</v>
      </c>
      <c r="M184" s="77"/>
      <c r="N184" s="72"/>
      <c r="O184" s="79" t="s">
        <v>379</v>
      </c>
      <c r="P184" s="81">
        <v>43627.676712962966</v>
      </c>
      <c r="Q184" s="79" t="s">
        <v>527</v>
      </c>
      <c r="R184" s="79"/>
      <c r="S184" s="79"/>
      <c r="T184" s="79" t="s">
        <v>759</v>
      </c>
      <c r="U184" s="79"/>
      <c r="V184" s="83" t="s">
        <v>921</v>
      </c>
      <c r="W184" s="81">
        <v>43627.676712962966</v>
      </c>
      <c r="X184" s="83" t="s">
        <v>1139</v>
      </c>
      <c r="Y184" s="79"/>
      <c r="Z184" s="79"/>
      <c r="AA184" s="85" t="s">
        <v>1510</v>
      </c>
      <c r="AB184" s="85" t="s">
        <v>1677</v>
      </c>
      <c r="AC184" s="79" t="b">
        <v>0</v>
      </c>
      <c r="AD184" s="79">
        <v>1</v>
      </c>
      <c r="AE184" s="85" t="s">
        <v>1713</v>
      </c>
      <c r="AF184" s="79" t="b">
        <v>0</v>
      </c>
      <c r="AG184" s="79" t="s">
        <v>1727</v>
      </c>
      <c r="AH184" s="79"/>
      <c r="AI184" s="85" t="s">
        <v>1711</v>
      </c>
      <c r="AJ184" s="79" t="b">
        <v>0</v>
      </c>
      <c r="AK184" s="79">
        <v>0</v>
      </c>
      <c r="AL184" s="85" t="s">
        <v>1711</v>
      </c>
      <c r="AM184" s="79" t="s">
        <v>1736</v>
      </c>
      <c r="AN184" s="79" t="b">
        <v>0</v>
      </c>
      <c r="AO184" s="85" t="s">
        <v>1677</v>
      </c>
      <c r="AP184" s="79" t="s">
        <v>176</v>
      </c>
      <c r="AQ184" s="79">
        <v>0</v>
      </c>
      <c r="AR184" s="79">
        <v>0</v>
      </c>
      <c r="AS184" s="79"/>
      <c r="AT184" s="79"/>
      <c r="AU184" s="79"/>
      <c r="AV184" s="79"/>
      <c r="AW184" s="79"/>
      <c r="AX184" s="79"/>
      <c r="AY184" s="79"/>
      <c r="AZ184" s="79"/>
      <c r="BA184">
        <v>5</v>
      </c>
      <c r="BB184" s="78" t="str">
        <f>REPLACE(INDEX(GroupVertices[Group],MATCH(Edges24[[#This Row],[Vertex 1]],GroupVertices[Vertex],0)),1,1,"")</f>
        <v>7</v>
      </c>
      <c r="BC184" s="78" t="str">
        <f>REPLACE(INDEX(GroupVertices[Group],MATCH(Edges24[[#This Row],[Vertex 2]],GroupVertices[Vertex],0)),1,1,"")</f>
        <v>1</v>
      </c>
      <c r="BD184" s="48">
        <v>0</v>
      </c>
      <c r="BE184" s="49">
        <v>0</v>
      </c>
      <c r="BF184" s="48">
        <v>1</v>
      </c>
      <c r="BG184" s="49">
        <v>4.545454545454546</v>
      </c>
      <c r="BH184" s="48">
        <v>0</v>
      </c>
      <c r="BI184" s="49">
        <v>0</v>
      </c>
      <c r="BJ184" s="48">
        <v>21</v>
      </c>
      <c r="BK184" s="49">
        <v>95.45454545454545</v>
      </c>
      <c r="BL184" s="48">
        <v>22</v>
      </c>
    </row>
    <row r="185" spans="1:64" ht="15">
      <c r="A185" s="64" t="s">
        <v>325</v>
      </c>
      <c r="B185" s="64" t="s">
        <v>354</v>
      </c>
      <c r="C185" s="65"/>
      <c r="D185" s="66"/>
      <c r="E185" s="67"/>
      <c r="F185" s="68"/>
      <c r="G185" s="65"/>
      <c r="H185" s="69"/>
      <c r="I185" s="70"/>
      <c r="J185" s="70"/>
      <c r="K185" s="34" t="s">
        <v>65</v>
      </c>
      <c r="L185" s="77">
        <v>203</v>
      </c>
      <c r="M185" s="77"/>
      <c r="N185" s="72"/>
      <c r="O185" s="79" t="s">
        <v>379</v>
      </c>
      <c r="P185" s="81">
        <v>43627.684895833336</v>
      </c>
      <c r="Q185" s="79" t="s">
        <v>528</v>
      </c>
      <c r="R185" s="79"/>
      <c r="S185" s="79"/>
      <c r="T185" s="79" t="s">
        <v>763</v>
      </c>
      <c r="U185" s="79"/>
      <c r="V185" s="83" t="s">
        <v>921</v>
      </c>
      <c r="W185" s="81">
        <v>43627.684895833336</v>
      </c>
      <c r="X185" s="83" t="s">
        <v>1140</v>
      </c>
      <c r="Y185" s="79"/>
      <c r="Z185" s="79"/>
      <c r="AA185" s="85" t="s">
        <v>1511</v>
      </c>
      <c r="AB185" s="85" t="s">
        <v>1678</v>
      </c>
      <c r="AC185" s="79" t="b">
        <v>0</v>
      </c>
      <c r="AD185" s="79">
        <v>6</v>
      </c>
      <c r="AE185" s="85" t="s">
        <v>1713</v>
      </c>
      <c r="AF185" s="79" t="b">
        <v>0</v>
      </c>
      <c r="AG185" s="79" t="s">
        <v>1727</v>
      </c>
      <c r="AH185" s="79"/>
      <c r="AI185" s="85" t="s">
        <v>1711</v>
      </c>
      <c r="AJ185" s="79" t="b">
        <v>0</v>
      </c>
      <c r="AK185" s="79">
        <v>0</v>
      </c>
      <c r="AL185" s="85" t="s">
        <v>1711</v>
      </c>
      <c r="AM185" s="79" t="s">
        <v>1736</v>
      </c>
      <c r="AN185" s="79" t="b">
        <v>0</v>
      </c>
      <c r="AO185" s="85" t="s">
        <v>1678</v>
      </c>
      <c r="AP185" s="79" t="s">
        <v>176</v>
      </c>
      <c r="AQ185" s="79">
        <v>0</v>
      </c>
      <c r="AR185" s="79">
        <v>0</v>
      </c>
      <c r="AS185" s="79"/>
      <c r="AT185" s="79"/>
      <c r="AU185" s="79"/>
      <c r="AV185" s="79"/>
      <c r="AW185" s="79"/>
      <c r="AX185" s="79"/>
      <c r="AY185" s="79"/>
      <c r="AZ185" s="79"/>
      <c r="BA185">
        <v>5</v>
      </c>
      <c r="BB185" s="78" t="str">
        <f>REPLACE(INDEX(GroupVertices[Group],MATCH(Edges24[[#This Row],[Vertex 1]],GroupVertices[Vertex],0)),1,1,"")</f>
        <v>7</v>
      </c>
      <c r="BC185" s="78" t="str">
        <f>REPLACE(INDEX(GroupVertices[Group],MATCH(Edges24[[#This Row],[Vertex 2]],GroupVertices[Vertex],0)),1,1,"")</f>
        <v>1</v>
      </c>
      <c r="BD185" s="48">
        <v>0</v>
      </c>
      <c r="BE185" s="49">
        <v>0</v>
      </c>
      <c r="BF185" s="48">
        <v>0</v>
      </c>
      <c r="BG185" s="49">
        <v>0</v>
      </c>
      <c r="BH185" s="48">
        <v>0</v>
      </c>
      <c r="BI185" s="49">
        <v>0</v>
      </c>
      <c r="BJ185" s="48">
        <v>31</v>
      </c>
      <c r="BK185" s="49">
        <v>100</v>
      </c>
      <c r="BL185" s="48">
        <v>31</v>
      </c>
    </row>
    <row r="186" spans="1:64" ht="15">
      <c r="A186" s="64" t="s">
        <v>325</v>
      </c>
      <c r="B186" s="64" t="s">
        <v>354</v>
      </c>
      <c r="C186" s="65"/>
      <c r="D186" s="66"/>
      <c r="E186" s="67"/>
      <c r="F186" s="68"/>
      <c r="G186" s="65"/>
      <c r="H186" s="69"/>
      <c r="I186" s="70"/>
      <c r="J186" s="70"/>
      <c r="K186" s="34" t="s">
        <v>65</v>
      </c>
      <c r="L186" s="77">
        <v>204</v>
      </c>
      <c r="M186" s="77"/>
      <c r="N186" s="72"/>
      <c r="O186" s="79" t="s">
        <v>379</v>
      </c>
      <c r="P186" s="81">
        <v>43627.696377314816</v>
      </c>
      <c r="Q186" s="79" t="s">
        <v>529</v>
      </c>
      <c r="R186" s="79"/>
      <c r="S186" s="79"/>
      <c r="T186" s="79" t="s">
        <v>759</v>
      </c>
      <c r="U186" s="79"/>
      <c r="V186" s="83" t="s">
        <v>921</v>
      </c>
      <c r="W186" s="81">
        <v>43627.696377314816</v>
      </c>
      <c r="X186" s="83" t="s">
        <v>1141</v>
      </c>
      <c r="Y186" s="79"/>
      <c r="Z186" s="79"/>
      <c r="AA186" s="85" t="s">
        <v>1512</v>
      </c>
      <c r="AB186" s="85" t="s">
        <v>1680</v>
      </c>
      <c r="AC186" s="79" t="b">
        <v>0</v>
      </c>
      <c r="AD186" s="79">
        <v>10</v>
      </c>
      <c r="AE186" s="85" t="s">
        <v>1713</v>
      </c>
      <c r="AF186" s="79" t="b">
        <v>0</v>
      </c>
      <c r="AG186" s="79" t="s">
        <v>1727</v>
      </c>
      <c r="AH186" s="79"/>
      <c r="AI186" s="85" t="s">
        <v>1711</v>
      </c>
      <c r="AJ186" s="79" t="b">
        <v>0</v>
      </c>
      <c r="AK186" s="79">
        <v>0</v>
      </c>
      <c r="AL186" s="85" t="s">
        <v>1711</v>
      </c>
      <c r="AM186" s="79" t="s">
        <v>1736</v>
      </c>
      <c r="AN186" s="79" t="b">
        <v>0</v>
      </c>
      <c r="AO186" s="85" t="s">
        <v>1680</v>
      </c>
      <c r="AP186" s="79" t="s">
        <v>176</v>
      </c>
      <c r="AQ186" s="79">
        <v>0</v>
      </c>
      <c r="AR186" s="79">
        <v>0</v>
      </c>
      <c r="AS186" s="79"/>
      <c r="AT186" s="79"/>
      <c r="AU186" s="79"/>
      <c r="AV186" s="79"/>
      <c r="AW186" s="79"/>
      <c r="AX186" s="79"/>
      <c r="AY186" s="79"/>
      <c r="AZ186" s="79"/>
      <c r="BA186">
        <v>5</v>
      </c>
      <c r="BB186" s="78" t="str">
        <f>REPLACE(INDEX(GroupVertices[Group],MATCH(Edges24[[#This Row],[Vertex 1]],GroupVertices[Vertex],0)),1,1,"")</f>
        <v>7</v>
      </c>
      <c r="BC186" s="78" t="str">
        <f>REPLACE(INDEX(GroupVertices[Group],MATCH(Edges24[[#This Row],[Vertex 2]],GroupVertices[Vertex],0)),1,1,"")</f>
        <v>1</v>
      </c>
      <c r="BD186" s="48">
        <v>3</v>
      </c>
      <c r="BE186" s="49">
        <v>14.285714285714286</v>
      </c>
      <c r="BF186" s="48">
        <v>1</v>
      </c>
      <c r="BG186" s="49">
        <v>4.761904761904762</v>
      </c>
      <c r="BH186" s="48">
        <v>0</v>
      </c>
      <c r="BI186" s="49">
        <v>0</v>
      </c>
      <c r="BJ186" s="48">
        <v>17</v>
      </c>
      <c r="BK186" s="49">
        <v>80.95238095238095</v>
      </c>
      <c r="BL186" s="48">
        <v>21</v>
      </c>
    </row>
    <row r="187" spans="1:64" ht="15">
      <c r="A187" s="64" t="s">
        <v>325</v>
      </c>
      <c r="B187" s="64" t="s">
        <v>354</v>
      </c>
      <c r="C187" s="65"/>
      <c r="D187" s="66"/>
      <c r="E187" s="67"/>
      <c r="F187" s="68"/>
      <c r="G187" s="65"/>
      <c r="H187" s="69"/>
      <c r="I187" s="70"/>
      <c r="J187" s="70"/>
      <c r="K187" s="34" t="s">
        <v>65</v>
      </c>
      <c r="L187" s="77">
        <v>205</v>
      </c>
      <c r="M187" s="77"/>
      <c r="N187" s="72"/>
      <c r="O187" s="79" t="s">
        <v>379</v>
      </c>
      <c r="P187" s="81">
        <v>43627.70408564815</v>
      </c>
      <c r="Q187" s="79" t="s">
        <v>530</v>
      </c>
      <c r="R187" s="79"/>
      <c r="S187" s="79"/>
      <c r="T187" s="79" t="s">
        <v>759</v>
      </c>
      <c r="U187" s="79"/>
      <c r="V187" s="83" t="s">
        <v>921</v>
      </c>
      <c r="W187" s="81">
        <v>43627.70408564815</v>
      </c>
      <c r="X187" s="83" t="s">
        <v>1142</v>
      </c>
      <c r="Y187" s="79"/>
      <c r="Z187" s="79"/>
      <c r="AA187" s="85" t="s">
        <v>1513</v>
      </c>
      <c r="AB187" s="85" t="s">
        <v>1681</v>
      </c>
      <c r="AC187" s="79" t="b">
        <v>0</v>
      </c>
      <c r="AD187" s="79">
        <v>2</v>
      </c>
      <c r="AE187" s="85" t="s">
        <v>1713</v>
      </c>
      <c r="AF187" s="79" t="b">
        <v>0</v>
      </c>
      <c r="AG187" s="79" t="s">
        <v>1727</v>
      </c>
      <c r="AH187" s="79"/>
      <c r="AI187" s="85" t="s">
        <v>1711</v>
      </c>
      <c r="AJ187" s="79" t="b">
        <v>0</v>
      </c>
      <c r="AK187" s="79">
        <v>0</v>
      </c>
      <c r="AL187" s="85" t="s">
        <v>1711</v>
      </c>
      <c r="AM187" s="79" t="s">
        <v>1736</v>
      </c>
      <c r="AN187" s="79" t="b">
        <v>0</v>
      </c>
      <c r="AO187" s="85" t="s">
        <v>1681</v>
      </c>
      <c r="AP187" s="79" t="s">
        <v>176</v>
      </c>
      <c r="AQ187" s="79">
        <v>0</v>
      </c>
      <c r="AR187" s="79">
        <v>0</v>
      </c>
      <c r="AS187" s="79"/>
      <c r="AT187" s="79"/>
      <c r="AU187" s="79"/>
      <c r="AV187" s="79"/>
      <c r="AW187" s="79"/>
      <c r="AX187" s="79"/>
      <c r="AY187" s="79"/>
      <c r="AZ187" s="79"/>
      <c r="BA187">
        <v>5</v>
      </c>
      <c r="BB187" s="78" t="str">
        <f>REPLACE(INDEX(GroupVertices[Group],MATCH(Edges24[[#This Row],[Vertex 1]],GroupVertices[Vertex],0)),1,1,"")</f>
        <v>7</v>
      </c>
      <c r="BC187" s="78" t="str">
        <f>REPLACE(INDEX(GroupVertices[Group],MATCH(Edges24[[#This Row],[Vertex 2]],GroupVertices[Vertex],0)),1,1,"")</f>
        <v>1</v>
      </c>
      <c r="BD187" s="48">
        <v>0</v>
      </c>
      <c r="BE187" s="49">
        <v>0</v>
      </c>
      <c r="BF187" s="48">
        <v>2</v>
      </c>
      <c r="BG187" s="49">
        <v>4.166666666666667</v>
      </c>
      <c r="BH187" s="48">
        <v>0</v>
      </c>
      <c r="BI187" s="49">
        <v>0</v>
      </c>
      <c r="BJ187" s="48">
        <v>46</v>
      </c>
      <c r="BK187" s="49">
        <v>95.83333333333333</v>
      </c>
      <c r="BL187" s="48">
        <v>48</v>
      </c>
    </row>
    <row r="188" spans="1:64" ht="15">
      <c r="A188" s="64" t="s">
        <v>325</v>
      </c>
      <c r="B188" s="64" t="s">
        <v>354</v>
      </c>
      <c r="C188" s="65"/>
      <c r="D188" s="66"/>
      <c r="E188" s="67"/>
      <c r="F188" s="68"/>
      <c r="G188" s="65"/>
      <c r="H188" s="69"/>
      <c r="I188" s="70"/>
      <c r="J188" s="70"/>
      <c r="K188" s="34" t="s">
        <v>65</v>
      </c>
      <c r="L188" s="77">
        <v>206</v>
      </c>
      <c r="M188" s="77"/>
      <c r="N188" s="72"/>
      <c r="O188" s="79" t="s">
        <v>379</v>
      </c>
      <c r="P188" s="81">
        <v>43627.70988425926</v>
      </c>
      <c r="Q188" s="79" t="s">
        <v>531</v>
      </c>
      <c r="R188" s="79"/>
      <c r="S188" s="79"/>
      <c r="T188" s="79" t="s">
        <v>759</v>
      </c>
      <c r="U188" s="79"/>
      <c r="V188" s="83" t="s">
        <v>921</v>
      </c>
      <c r="W188" s="81">
        <v>43627.70988425926</v>
      </c>
      <c r="X188" s="83" t="s">
        <v>1143</v>
      </c>
      <c r="Y188" s="79"/>
      <c r="Z188" s="79"/>
      <c r="AA188" s="85" t="s">
        <v>1514</v>
      </c>
      <c r="AB188" s="85" t="s">
        <v>1682</v>
      </c>
      <c r="AC188" s="79" t="b">
        <v>0</v>
      </c>
      <c r="AD188" s="79">
        <v>2</v>
      </c>
      <c r="AE188" s="85" t="s">
        <v>1713</v>
      </c>
      <c r="AF188" s="79" t="b">
        <v>0</v>
      </c>
      <c r="AG188" s="79" t="s">
        <v>1727</v>
      </c>
      <c r="AH188" s="79"/>
      <c r="AI188" s="85" t="s">
        <v>1711</v>
      </c>
      <c r="AJ188" s="79" t="b">
        <v>0</v>
      </c>
      <c r="AK188" s="79">
        <v>0</v>
      </c>
      <c r="AL188" s="85" t="s">
        <v>1711</v>
      </c>
      <c r="AM188" s="79" t="s">
        <v>1736</v>
      </c>
      <c r="AN188" s="79" t="b">
        <v>0</v>
      </c>
      <c r="AO188" s="85" t="s">
        <v>1682</v>
      </c>
      <c r="AP188" s="79" t="s">
        <v>176</v>
      </c>
      <c r="AQ188" s="79">
        <v>0</v>
      </c>
      <c r="AR188" s="79">
        <v>0</v>
      </c>
      <c r="AS188" s="79"/>
      <c r="AT188" s="79"/>
      <c r="AU188" s="79"/>
      <c r="AV188" s="79"/>
      <c r="AW188" s="79"/>
      <c r="AX188" s="79"/>
      <c r="AY188" s="79"/>
      <c r="AZ188" s="79"/>
      <c r="BA188">
        <v>5</v>
      </c>
      <c r="BB188" s="78" t="str">
        <f>REPLACE(INDEX(GroupVertices[Group],MATCH(Edges24[[#This Row],[Vertex 1]],GroupVertices[Vertex],0)),1,1,"")</f>
        <v>7</v>
      </c>
      <c r="BC188" s="78" t="str">
        <f>REPLACE(INDEX(GroupVertices[Group],MATCH(Edges24[[#This Row],[Vertex 2]],GroupVertices[Vertex],0)),1,1,"")</f>
        <v>1</v>
      </c>
      <c r="BD188" s="48">
        <v>6</v>
      </c>
      <c r="BE188" s="49">
        <v>15.789473684210526</v>
      </c>
      <c r="BF188" s="48">
        <v>0</v>
      </c>
      <c r="BG188" s="49">
        <v>0</v>
      </c>
      <c r="BH188" s="48">
        <v>0</v>
      </c>
      <c r="BI188" s="49">
        <v>0</v>
      </c>
      <c r="BJ188" s="48">
        <v>32</v>
      </c>
      <c r="BK188" s="49">
        <v>84.21052631578948</v>
      </c>
      <c r="BL188" s="48">
        <v>38</v>
      </c>
    </row>
    <row r="189" spans="1:64" ht="15">
      <c r="A189" s="64" t="s">
        <v>325</v>
      </c>
      <c r="B189" s="64" t="s">
        <v>354</v>
      </c>
      <c r="C189" s="65"/>
      <c r="D189" s="66"/>
      <c r="E189" s="67"/>
      <c r="F189" s="68"/>
      <c r="G189" s="65"/>
      <c r="H189" s="69"/>
      <c r="I189" s="70"/>
      <c r="J189" s="70"/>
      <c r="K189" s="34" t="s">
        <v>65</v>
      </c>
      <c r="L189" s="77">
        <v>207</v>
      </c>
      <c r="M189" s="77"/>
      <c r="N189" s="72"/>
      <c r="O189" s="79" t="s">
        <v>378</v>
      </c>
      <c r="P189" s="81">
        <v>43627.71263888889</v>
      </c>
      <c r="Q189" s="79" t="s">
        <v>532</v>
      </c>
      <c r="R189" s="79"/>
      <c r="S189" s="79"/>
      <c r="T189" s="79" t="s">
        <v>764</v>
      </c>
      <c r="U189" s="79"/>
      <c r="V189" s="83" t="s">
        <v>921</v>
      </c>
      <c r="W189" s="81">
        <v>43627.71263888889</v>
      </c>
      <c r="X189" s="83" t="s">
        <v>1144</v>
      </c>
      <c r="Y189" s="79"/>
      <c r="Z189" s="79"/>
      <c r="AA189" s="85" t="s">
        <v>1515</v>
      </c>
      <c r="AB189" s="79"/>
      <c r="AC189" s="79" t="b">
        <v>0</v>
      </c>
      <c r="AD189" s="79">
        <v>3</v>
      </c>
      <c r="AE189" s="85" t="s">
        <v>1711</v>
      </c>
      <c r="AF189" s="79" t="b">
        <v>0</v>
      </c>
      <c r="AG189" s="79" t="s">
        <v>1727</v>
      </c>
      <c r="AH189" s="79"/>
      <c r="AI189" s="85" t="s">
        <v>1711</v>
      </c>
      <c r="AJ189" s="79" t="b">
        <v>0</v>
      </c>
      <c r="AK189" s="79">
        <v>0</v>
      </c>
      <c r="AL189" s="85" t="s">
        <v>1711</v>
      </c>
      <c r="AM189" s="79" t="s">
        <v>1736</v>
      </c>
      <c r="AN189" s="79" t="b">
        <v>0</v>
      </c>
      <c r="AO189" s="85" t="s">
        <v>1515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7</v>
      </c>
      <c r="BC189" s="78" t="str">
        <f>REPLACE(INDEX(GroupVertices[Group],MATCH(Edges24[[#This Row],[Vertex 2]],GroupVertices[Vertex],0)),1,1,"")</f>
        <v>1</v>
      </c>
      <c r="BD189" s="48">
        <v>2</v>
      </c>
      <c r="BE189" s="49">
        <v>10.526315789473685</v>
      </c>
      <c r="BF189" s="48">
        <v>0</v>
      </c>
      <c r="BG189" s="49">
        <v>0</v>
      </c>
      <c r="BH189" s="48">
        <v>0</v>
      </c>
      <c r="BI189" s="49">
        <v>0</v>
      </c>
      <c r="BJ189" s="48">
        <v>17</v>
      </c>
      <c r="BK189" s="49">
        <v>89.47368421052632</v>
      </c>
      <c r="BL189" s="48">
        <v>19</v>
      </c>
    </row>
    <row r="190" spans="1:64" ht="15">
      <c r="A190" s="64" t="s">
        <v>325</v>
      </c>
      <c r="B190" s="64" t="s">
        <v>325</v>
      </c>
      <c r="C190" s="65"/>
      <c r="D190" s="66"/>
      <c r="E190" s="67"/>
      <c r="F190" s="68"/>
      <c r="G190" s="65"/>
      <c r="H190" s="69"/>
      <c r="I190" s="70"/>
      <c r="J190" s="70"/>
      <c r="K190" s="34" t="s">
        <v>65</v>
      </c>
      <c r="L190" s="77">
        <v>208</v>
      </c>
      <c r="M190" s="77"/>
      <c r="N190" s="72"/>
      <c r="O190" s="79" t="s">
        <v>176</v>
      </c>
      <c r="P190" s="81">
        <v>43634.77699074074</v>
      </c>
      <c r="Q190" s="79" t="s">
        <v>533</v>
      </c>
      <c r="R190" s="83" t="s">
        <v>692</v>
      </c>
      <c r="S190" s="79" t="s">
        <v>732</v>
      </c>
      <c r="T190" s="79" t="s">
        <v>745</v>
      </c>
      <c r="U190" s="79"/>
      <c r="V190" s="83" t="s">
        <v>921</v>
      </c>
      <c r="W190" s="81">
        <v>43634.77699074074</v>
      </c>
      <c r="X190" s="83" t="s">
        <v>1145</v>
      </c>
      <c r="Y190" s="79"/>
      <c r="Z190" s="79"/>
      <c r="AA190" s="85" t="s">
        <v>1516</v>
      </c>
      <c r="AB190" s="79"/>
      <c r="AC190" s="79" t="b">
        <v>0</v>
      </c>
      <c r="AD190" s="79">
        <v>0</v>
      </c>
      <c r="AE190" s="85" t="s">
        <v>1711</v>
      </c>
      <c r="AF190" s="79" t="b">
        <v>0</v>
      </c>
      <c r="AG190" s="79" t="s">
        <v>1727</v>
      </c>
      <c r="AH190" s="79"/>
      <c r="AI190" s="85" t="s">
        <v>1711</v>
      </c>
      <c r="AJ190" s="79" t="b">
        <v>0</v>
      </c>
      <c r="AK190" s="79">
        <v>0</v>
      </c>
      <c r="AL190" s="85" t="s">
        <v>1711</v>
      </c>
      <c r="AM190" s="79" t="s">
        <v>1736</v>
      </c>
      <c r="AN190" s="79" t="b">
        <v>0</v>
      </c>
      <c r="AO190" s="85" t="s">
        <v>1516</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7</v>
      </c>
      <c r="BC190" s="78" t="str">
        <f>REPLACE(INDEX(GroupVertices[Group],MATCH(Edges24[[#This Row],[Vertex 2]],GroupVertices[Vertex],0)),1,1,"")</f>
        <v>7</v>
      </c>
      <c r="BD190" s="48">
        <v>2</v>
      </c>
      <c r="BE190" s="49">
        <v>11.764705882352942</v>
      </c>
      <c r="BF190" s="48">
        <v>0</v>
      </c>
      <c r="BG190" s="49">
        <v>0</v>
      </c>
      <c r="BH190" s="48">
        <v>0</v>
      </c>
      <c r="BI190" s="49">
        <v>0</v>
      </c>
      <c r="BJ190" s="48">
        <v>15</v>
      </c>
      <c r="BK190" s="49">
        <v>88.23529411764706</v>
      </c>
      <c r="BL190" s="48">
        <v>17</v>
      </c>
    </row>
    <row r="191" spans="1:64" ht="15">
      <c r="A191" s="64" t="s">
        <v>325</v>
      </c>
      <c r="B191" s="64" t="s">
        <v>325</v>
      </c>
      <c r="C191" s="65"/>
      <c r="D191" s="66"/>
      <c r="E191" s="67"/>
      <c r="F191" s="68"/>
      <c r="G191" s="65"/>
      <c r="H191" s="69"/>
      <c r="I191" s="70"/>
      <c r="J191" s="70"/>
      <c r="K191" s="34" t="s">
        <v>65</v>
      </c>
      <c r="L191" s="77">
        <v>209</v>
      </c>
      <c r="M191" s="77"/>
      <c r="N191" s="72"/>
      <c r="O191" s="79" t="s">
        <v>176</v>
      </c>
      <c r="P191" s="81">
        <v>43635.82579861111</v>
      </c>
      <c r="Q191" s="79" t="s">
        <v>534</v>
      </c>
      <c r="R191" s="83" t="s">
        <v>702</v>
      </c>
      <c r="S191" s="79" t="s">
        <v>738</v>
      </c>
      <c r="T191" s="79" t="s">
        <v>765</v>
      </c>
      <c r="U191" s="79"/>
      <c r="V191" s="83" t="s">
        <v>921</v>
      </c>
      <c r="W191" s="81">
        <v>43635.82579861111</v>
      </c>
      <c r="X191" s="83" t="s">
        <v>1146</v>
      </c>
      <c r="Y191" s="79"/>
      <c r="Z191" s="79"/>
      <c r="AA191" s="85" t="s">
        <v>1517</v>
      </c>
      <c r="AB191" s="79"/>
      <c r="AC191" s="79" t="b">
        <v>0</v>
      </c>
      <c r="AD191" s="79">
        <v>0</v>
      </c>
      <c r="AE191" s="85" t="s">
        <v>1711</v>
      </c>
      <c r="AF191" s="79" t="b">
        <v>0</v>
      </c>
      <c r="AG191" s="79" t="s">
        <v>1727</v>
      </c>
      <c r="AH191" s="79"/>
      <c r="AI191" s="85" t="s">
        <v>1711</v>
      </c>
      <c r="AJ191" s="79" t="b">
        <v>0</v>
      </c>
      <c r="AK191" s="79">
        <v>0</v>
      </c>
      <c r="AL191" s="85" t="s">
        <v>1711</v>
      </c>
      <c r="AM191" s="79" t="s">
        <v>1752</v>
      </c>
      <c r="AN191" s="79" t="b">
        <v>0</v>
      </c>
      <c r="AO191" s="85" t="s">
        <v>1517</v>
      </c>
      <c r="AP191" s="79" t="s">
        <v>176</v>
      </c>
      <c r="AQ191" s="79">
        <v>0</v>
      </c>
      <c r="AR191" s="79">
        <v>0</v>
      </c>
      <c r="AS191" s="79"/>
      <c r="AT191" s="79"/>
      <c r="AU191" s="79"/>
      <c r="AV191" s="79"/>
      <c r="AW191" s="79"/>
      <c r="AX191" s="79"/>
      <c r="AY191" s="79"/>
      <c r="AZ191" s="79"/>
      <c r="BA191">
        <v>4</v>
      </c>
      <c r="BB191" s="78" t="str">
        <f>REPLACE(INDEX(GroupVertices[Group],MATCH(Edges24[[#This Row],[Vertex 1]],GroupVertices[Vertex],0)),1,1,"")</f>
        <v>7</v>
      </c>
      <c r="BC191" s="78" t="str">
        <f>REPLACE(INDEX(GroupVertices[Group],MATCH(Edges24[[#This Row],[Vertex 2]],GroupVertices[Vertex],0)),1,1,"")</f>
        <v>7</v>
      </c>
      <c r="BD191" s="48">
        <v>0</v>
      </c>
      <c r="BE191" s="49">
        <v>0</v>
      </c>
      <c r="BF191" s="48">
        <v>0</v>
      </c>
      <c r="BG191" s="49">
        <v>0</v>
      </c>
      <c r="BH191" s="48">
        <v>0</v>
      </c>
      <c r="BI191" s="49">
        <v>0</v>
      </c>
      <c r="BJ191" s="48">
        <v>18</v>
      </c>
      <c r="BK191" s="49">
        <v>100</v>
      </c>
      <c r="BL191" s="48">
        <v>18</v>
      </c>
    </row>
    <row r="192" spans="1:64" ht="15">
      <c r="A192" s="64" t="s">
        <v>326</v>
      </c>
      <c r="B192" s="64" t="s">
        <v>326</v>
      </c>
      <c r="C192" s="65"/>
      <c r="D192" s="66"/>
      <c r="E192" s="67"/>
      <c r="F192" s="68"/>
      <c r="G192" s="65"/>
      <c r="H192" s="69"/>
      <c r="I192" s="70"/>
      <c r="J192" s="70"/>
      <c r="K192" s="34" t="s">
        <v>65</v>
      </c>
      <c r="L192" s="77">
        <v>210</v>
      </c>
      <c r="M192" s="77"/>
      <c r="N192" s="72"/>
      <c r="O192" s="79" t="s">
        <v>176</v>
      </c>
      <c r="P192" s="81">
        <v>43632.33961805556</v>
      </c>
      <c r="Q192" s="79" t="s">
        <v>535</v>
      </c>
      <c r="R192" s="83" t="s">
        <v>687</v>
      </c>
      <c r="S192" s="79" t="s">
        <v>732</v>
      </c>
      <c r="T192" s="79" t="s">
        <v>745</v>
      </c>
      <c r="U192" s="79"/>
      <c r="V192" s="83" t="s">
        <v>922</v>
      </c>
      <c r="W192" s="81">
        <v>43632.33961805556</v>
      </c>
      <c r="X192" s="83" t="s">
        <v>1147</v>
      </c>
      <c r="Y192" s="79"/>
      <c r="Z192" s="79"/>
      <c r="AA192" s="85" t="s">
        <v>1518</v>
      </c>
      <c r="AB192" s="79"/>
      <c r="AC192" s="79" t="b">
        <v>0</v>
      </c>
      <c r="AD192" s="79">
        <v>1</v>
      </c>
      <c r="AE192" s="85" t="s">
        <v>1711</v>
      </c>
      <c r="AF192" s="79" t="b">
        <v>0</v>
      </c>
      <c r="AG192" s="79" t="s">
        <v>1727</v>
      </c>
      <c r="AH192" s="79"/>
      <c r="AI192" s="85" t="s">
        <v>1711</v>
      </c>
      <c r="AJ192" s="79" t="b">
        <v>0</v>
      </c>
      <c r="AK192" s="79">
        <v>1</v>
      </c>
      <c r="AL192" s="85" t="s">
        <v>1711</v>
      </c>
      <c r="AM192" s="79" t="s">
        <v>1742</v>
      </c>
      <c r="AN192" s="79" t="b">
        <v>0</v>
      </c>
      <c r="AO192" s="85" t="s">
        <v>1518</v>
      </c>
      <c r="AP192" s="79" t="s">
        <v>176</v>
      </c>
      <c r="AQ192" s="79">
        <v>0</v>
      </c>
      <c r="AR192" s="79">
        <v>0</v>
      </c>
      <c r="AS192" s="79"/>
      <c r="AT192" s="79"/>
      <c r="AU192" s="79"/>
      <c r="AV192" s="79"/>
      <c r="AW192" s="79"/>
      <c r="AX192" s="79"/>
      <c r="AY192" s="79"/>
      <c r="AZ192" s="79"/>
      <c r="BA192">
        <v>4</v>
      </c>
      <c r="BB192" s="78" t="str">
        <f>REPLACE(INDEX(GroupVertices[Group],MATCH(Edges24[[#This Row],[Vertex 1]],GroupVertices[Vertex],0)),1,1,"")</f>
        <v>11</v>
      </c>
      <c r="BC192" s="78" t="str">
        <f>REPLACE(INDEX(GroupVertices[Group],MATCH(Edges24[[#This Row],[Vertex 2]],GroupVertices[Vertex],0)),1,1,"")</f>
        <v>11</v>
      </c>
      <c r="BD192" s="48">
        <v>0</v>
      </c>
      <c r="BE192" s="49">
        <v>0</v>
      </c>
      <c r="BF192" s="48">
        <v>0</v>
      </c>
      <c r="BG192" s="49">
        <v>0</v>
      </c>
      <c r="BH192" s="48">
        <v>0</v>
      </c>
      <c r="BI192" s="49">
        <v>0</v>
      </c>
      <c r="BJ192" s="48">
        <v>5</v>
      </c>
      <c r="BK192" s="49">
        <v>100</v>
      </c>
      <c r="BL192" s="48">
        <v>5</v>
      </c>
    </row>
    <row r="193" spans="1:64" ht="15">
      <c r="A193" s="64" t="s">
        <v>326</v>
      </c>
      <c r="B193" s="64" t="s">
        <v>326</v>
      </c>
      <c r="C193" s="65"/>
      <c r="D193" s="66"/>
      <c r="E193" s="67"/>
      <c r="F193" s="68"/>
      <c r="G193" s="65"/>
      <c r="H193" s="69"/>
      <c r="I193" s="70"/>
      <c r="J193" s="70"/>
      <c r="K193" s="34" t="s">
        <v>65</v>
      </c>
      <c r="L193" s="77">
        <v>211</v>
      </c>
      <c r="M193" s="77"/>
      <c r="N193" s="72"/>
      <c r="O193" s="79" t="s">
        <v>176</v>
      </c>
      <c r="P193" s="81">
        <v>43634.32599537037</v>
      </c>
      <c r="Q193" s="79" t="s">
        <v>536</v>
      </c>
      <c r="R193" s="83" t="s">
        <v>691</v>
      </c>
      <c r="S193" s="79" t="s">
        <v>732</v>
      </c>
      <c r="T193" s="79" t="s">
        <v>745</v>
      </c>
      <c r="U193" s="79"/>
      <c r="V193" s="83" t="s">
        <v>922</v>
      </c>
      <c r="W193" s="81">
        <v>43634.32599537037</v>
      </c>
      <c r="X193" s="83" t="s">
        <v>1148</v>
      </c>
      <c r="Y193" s="79"/>
      <c r="Z193" s="79"/>
      <c r="AA193" s="85" t="s">
        <v>1519</v>
      </c>
      <c r="AB193" s="79"/>
      <c r="AC193" s="79" t="b">
        <v>0</v>
      </c>
      <c r="AD193" s="79">
        <v>0</v>
      </c>
      <c r="AE193" s="85" t="s">
        <v>1711</v>
      </c>
      <c r="AF193" s="79" t="b">
        <v>0</v>
      </c>
      <c r="AG193" s="79" t="s">
        <v>1727</v>
      </c>
      <c r="AH193" s="79"/>
      <c r="AI193" s="85" t="s">
        <v>1711</v>
      </c>
      <c r="AJ193" s="79" t="b">
        <v>0</v>
      </c>
      <c r="AK193" s="79">
        <v>0</v>
      </c>
      <c r="AL193" s="85" t="s">
        <v>1711</v>
      </c>
      <c r="AM193" s="79" t="s">
        <v>1742</v>
      </c>
      <c r="AN193" s="79" t="b">
        <v>0</v>
      </c>
      <c r="AO193" s="85" t="s">
        <v>1519</v>
      </c>
      <c r="AP193" s="79" t="s">
        <v>176</v>
      </c>
      <c r="AQ193" s="79">
        <v>0</v>
      </c>
      <c r="AR193" s="79">
        <v>0</v>
      </c>
      <c r="AS193" s="79"/>
      <c r="AT193" s="79"/>
      <c r="AU193" s="79"/>
      <c r="AV193" s="79"/>
      <c r="AW193" s="79"/>
      <c r="AX193" s="79"/>
      <c r="AY193" s="79"/>
      <c r="AZ193" s="79"/>
      <c r="BA193">
        <v>4</v>
      </c>
      <c r="BB193" s="78" t="str">
        <f>REPLACE(INDEX(GroupVertices[Group],MATCH(Edges24[[#This Row],[Vertex 1]],GroupVertices[Vertex],0)),1,1,"")</f>
        <v>11</v>
      </c>
      <c r="BC193" s="78" t="str">
        <f>REPLACE(INDEX(GroupVertices[Group],MATCH(Edges24[[#This Row],[Vertex 2]],GroupVertices[Vertex],0)),1,1,"")</f>
        <v>11</v>
      </c>
      <c r="BD193" s="48">
        <v>1</v>
      </c>
      <c r="BE193" s="49">
        <v>14.285714285714286</v>
      </c>
      <c r="BF193" s="48">
        <v>0</v>
      </c>
      <c r="BG193" s="49">
        <v>0</v>
      </c>
      <c r="BH193" s="48">
        <v>0</v>
      </c>
      <c r="BI193" s="49">
        <v>0</v>
      </c>
      <c r="BJ193" s="48">
        <v>6</v>
      </c>
      <c r="BK193" s="49">
        <v>85.71428571428571</v>
      </c>
      <c r="BL193" s="48">
        <v>7</v>
      </c>
    </row>
    <row r="194" spans="1:64" ht="15">
      <c r="A194" s="64" t="s">
        <v>326</v>
      </c>
      <c r="B194" s="64" t="s">
        <v>326</v>
      </c>
      <c r="C194" s="65"/>
      <c r="D194" s="66"/>
      <c r="E194" s="67"/>
      <c r="F194" s="68"/>
      <c r="G194" s="65"/>
      <c r="H194" s="69"/>
      <c r="I194" s="70"/>
      <c r="J194" s="70"/>
      <c r="K194" s="34" t="s">
        <v>65</v>
      </c>
      <c r="L194" s="77">
        <v>212</v>
      </c>
      <c r="M194" s="77"/>
      <c r="N194" s="72"/>
      <c r="O194" s="79" t="s">
        <v>176</v>
      </c>
      <c r="P194" s="81">
        <v>43634.9458912037</v>
      </c>
      <c r="Q194" s="79" t="s">
        <v>537</v>
      </c>
      <c r="R194" s="83" t="s">
        <v>686</v>
      </c>
      <c r="S194" s="79" t="s">
        <v>732</v>
      </c>
      <c r="T194" s="79" t="s">
        <v>745</v>
      </c>
      <c r="U194" s="83" t="s">
        <v>815</v>
      </c>
      <c r="V194" s="83" t="s">
        <v>815</v>
      </c>
      <c r="W194" s="81">
        <v>43634.9458912037</v>
      </c>
      <c r="X194" s="83" t="s">
        <v>1149</v>
      </c>
      <c r="Y194" s="79"/>
      <c r="Z194" s="79"/>
      <c r="AA194" s="85" t="s">
        <v>1520</v>
      </c>
      <c r="AB194" s="79"/>
      <c r="AC194" s="79" t="b">
        <v>0</v>
      </c>
      <c r="AD194" s="79">
        <v>0</v>
      </c>
      <c r="AE194" s="85" t="s">
        <v>1711</v>
      </c>
      <c r="AF194" s="79" t="b">
        <v>0</v>
      </c>
      <c r="AG194" s="79" t="s">
        <v>1727</v>
      </c>
      <c r="AH194" s="79"/>
      <c r="AI194" s="85" t="s">
        <v>1711</v>
      </c>
      <c r="AJ194" s="79" t="b">
        <v>0</v>
      </c>
      <c r="AK194" s="79">
        <v>0</v>
      </c>
      <c r="AL194" s="85" t="s">
        <v>1711</v>
      </c>
      <c r="AM194" s="79" t="s">
        <v>737</v>
      </c>
      <c r="AN194" s="79" t="b">
        <v>0</v>
      </c>
      <c r="AO194" s="85" t="s">
        <v>1520</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11</v>
      </c>
      <c r="BC194" s="78" t="str">
        <f>REPLACE(INDEX(GroupVertices[Group],MATCH(Edges24[[#This Row],[Vertex 2]],GroupVertices[Vertex],0)),1,1,"")</f>
        <v>11</v>
      </c>
      <c r="BD194" s="48">
        <v>0</v>
      </c>
      <c r="BE194" s="49">
        <v>0</v>
      </c>
      <c r="BF194" s="48">
        <v>0</v>
      </c>
      <c r="BG194" s="49">
        <v>0</v>
      </c>
      <c r="BH194" s="48">
        <v>0</v>
      </c>
      <c r="BI194" s="49">
        <v>0</v>
      </c>
      <c r="BJ194" s="48">
        <v>5</v>
      </c>
      <c r="BK194" s="49">
        <v>100</v>
      </c>
      <c r="BL194" s="48">
        <v>5</v>
      </c>
    </row>
    <row r="195" spans="1:64" ht="15">
      <c r="A195" s="64" t="s">
        <v>326</v>
      </c>
      <c r="B195" s="64" t="s">
        <v>326</v>
      </c>
      <c r="C195" s="65"/>
      <c r="D195" s="66"/>
      <c r="E195" s="67"/>
      <c r="F195" s="68"/>
      <c r="G195" s="65"/>
      <c r="H195" s="69"/>
      <c r="I195" s="70"/>
      <c r="J195" s="70"/>
      <c r="K195" s="34" t="s">
        <v>65</v>
      </c>
      <c r="L195" s="77">
        <v>213</v>
      </c>
      <c r="M195" s="77"/>
      <c r="N195" s="72"/>
      <c r="O195" s="79" t="s">
        <v>176</v>
      </c>
      <c r="P195" s="81">
        <v>43636.11949074074</v>
      </c>
      <c r="Q195" s="79" t="s">
        <v>538</v>
      </c>
      <c r="R195" s="83" t="s">
        <v>692</v>
      </c>
      <c r="S195" s="79" t="s">
        <v>732</v>
      </c>
      <c r="T195" s="79" t="s">
        <v>745</v>
      </c>
      <c r="U195" s="83" t="s">
        <v>816</v>
      </c>
      <c r="V195" s="83" t="s">
        <v>816</v>
      </c>
      <c r="W195" s="81">
        <v>43636.11949074074</v>
      </c>
      <c r="X195" s="83" t="s">
        <v>1150</v>
      </c>
      <c r="Y195" s="79"/>
      <c r="Z195" s="79"/>
      <c r="AA195" s="85" t="s">
        <v>1521</v>
      </c>
      <c r="AB195" s="79"/>
      <c r="AC195" s="79" t="b">
        <v>0</v>
      </c>
      <c r="AD195" s="79">
        <v>0</v>
      </c>
      <c r="AE195" s="85" t="s">
        <v>1711</v>
      </c>
      <c r="AF195" s="79" t="b">
        <v>0</v>
      </c>
      <c r="AG195" s="79" t="s">
        <v>1727</v>
      </c>
      <c r="AH195" s="79"/>
      <c r="AI195" s="85" t="s">
        <v>1711</v>
      </c>
      <c r="AJ195" s="79" t="b">
        <v>0</v>
      </c>
      <c r="AK195" s="79">
        <v>0</v>
      </c>
      <c r="AL195" s="85" t="s">
        <v>1711</v>
      </c>
      <c r="AM195" s="79" t="s">
        <v>737</v>
      </c>
      <c r="AN195" s="79" t="b">
        <v>0</v>
      </c>
      <c r="AO195" s="85" t="s">
        <v>1521</v>
      </c>
      <c r="AP195" s="79" t="s">
        <v>176</v>
      </c>
      <c r="AQ195" s="79">
        <v>0</v>
      </c>
      <c r="AR195" s="79">
        <v>0</v>
      </c>
      <c r="AS195" s="79"/>
      <c r="AT195" s="79"/>
      <c r="AU195" s="79"/>
      <c r="AV195" s="79"/>
      <c r="AW195" s="79"/>
      <c r="AX195" s="79"/>
      <c r="AY195" s="79"/>
      <c r="AZ195" s="79"/>
      <c r="BA195">
        <v>4</v>
      </c>
      <c r="BB195" s="78" t="str">
        <f>REPLACE(INDEX(GroupVertices[Group],MATCH(Edges24[[#This Row],[Vertex 1]],GroupVertices[Vertex],0)),1,1,"")</f>
        <v>11</v>
      </c>
      <c r="BC195" s="78" t="str">
        <f>REPLACE(INDEX(GroupVertices[Group],MATCH(Edges24[[#This Row],[Vertex 2]],GroupVertices[Vertex],0)),1,1,"")</f>
        <v>11</v>
      </c>
      <c r="BD195" s="48">
        <v>1</v>
      </c>
      <c r="BE195" s="49">
        <v>14.285714285714286</v>
      </c>
      <c r="BF195" s="48">
        <v>0</v>
      </c>
      <c r="BG195" s="49">
        <v>0</v>
      </c>
      <c r="BH195" s="48">
        <v>0</v>
      </c>
      <c r="BI195" s="49">
        <v>0</v>
      </c>
      <c r="BJ195" s="48">
        <v>6</v>
      </c>
      <c r="BK195" s="49">
        <v>85.71428571428571</v>
      </c>
      <c r="BL195" s="48">
        <v>7</v>
      </c>
    </row>
    <row r="196" spans="1:64" ht="15">
      <c r="A196" s="64" t="s">
        <v>327</v>
      </c>
      <c r="B196" s="64" t="s">
        <v>354</v>
      </c>
      <c r="C196" s="65"/>
      <c r="D196" s="66"/>
      <c r="E196" s="67"/>
      <c r="F196" s="68"/>
      <c r="G196" s="65"/>
      <c r="H196" s="69"/>
      <c r="I196" s="70"/>
      <c r="J196" s="70"/>
      <c r="K196" s="34" t="s">
        <v>65</v>
      </c>
      <c r="L196" s="77">
        <v>214</v>
      </c>
      <c r="M196" s="77"/>
      <c r="N196" s="72"/>
      <c r="O196" s="79" t="s">
        <v>378</v>
      </c>
      <c r="P196" s="81">
        <v>43636.42371527778</v>
      </c>
      <c r="Q196" s="79" t="s">
        <v>539</v>
      </c>
      <c r="R196" s="79"/>
      <c r="S196" s="79"/>
      <c r="T196" s="79" t="s">
        <v>745</v>
      </c>
      <c r="U196" s="79"/>
      <c r="V196" s="83" t="s">
        <v>923</v>
      </c>
      <c r="W196" s="81">
        <v>43636.42371527778</v>
      </c>
      <c r="X196" s="83" t="s">
        <v>1151</v>
      </c>
      <c r="Y196" s="79"/>
      <c r="Z196" s="79"/>
      <c r="AA196" s="85" t="s">
        <v>1522</v>
      </c>
      <c r="AB196" s="79"/>
      <c r="AC196" s="79" t="b">
        <v>0</v>
      </c>
      <c r="AD196" s="79">
        <v>0</v>
      </c>
      <c r="AE196" s="85" t="s">
        <v>1711</v>
      </c>
      <c r="AF196" s="79" t="b">
        <v>0</v>
      </c>
      <c r="AG196" s="79" t="s">
        <v>1727</v>
      </c>
      <c r="AH196" s="79"/>
      <c r="AI196" s="85" t="s">
        <v>1711</v>
      </c>
      <c r="AJ196" s="79" t="b">
        <v>0</v>
      </c>
      <c r="AK196" s="79">
        <v>0</v>
      </c>
      <c r="AL196" s="85" t="s">
        <v>1711</v>
      </c>
      <c r="AM196" s="79" t="s">
        <v>1746</v>
      </c>
      <c r="AN196" s="79" t="b">
        <v>0</v>
      </c>
      <c r="AO196" s="85" t="s">
        <v>1522</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1</v>
      </c>
      <c r="BE196" s="49">
        <v>2.7777777777777777</v>
      </c>
      <c r="BF196" s="48">
        <v>0</v>
      </c>
      <c r="BG196" s="49">
        <v>0</v>
      </c>
      <c r="BH196" s="48">
        <v>0</v>
      </c>
      <c r="BI196" s="49">
        <v>0</v>
      </c>
      <c r="BJ196" s="48">
        <v>35</v>
      </c>
      <c r="BK196" s="49">
        <v>97.22222222222223</v>
      </c>
      <c r="BL196" s="48">
        <v>36</v>
      </c>
    </row>
    <row r="197" spans="1:64" ht="15">
      <c r="A197" s="64" t="s">
        <v>328</v>
      </c>
      <c r="B197" s="64" t="s">
        <v>354</v>
      </c>
      <c r="C197" s="65"/>
      <c r="D197" s="66"/>
      <c r="E197" s="67"/>
      <c r="F197" s="68"/>
      <c r="G197" s="65"/>
      <c r="H197" s="69"/>
      <c r="I197" s="70"/>
      <c r="J197" s="70"/>
      <c r="K197" s="34" t="s">
        <v>65</v>
      </c>
      <c r="L197" s="77">
        <v>215</v>
      </c>
      <c r="M197" s="77"/>
      <c r="N197" s="72"/>
      <c r="O197" s="79" t="s">
        <v>378</v>
      </c>
      <c r="P197" s="81">
        <v>43636.66505787037</v>
      </c>
      <c r="Q197" s="79" t="s">
        <v>540</v>
      </c>
      <c r="R197" s="79"/>
      <c r="S197" s="79"/>
      <c r="T197" s="79" t="s">
        <v>766</v>
      </c>
      <c r="U197" s="79"/>
      <c r="V197" s="83" t="s">
        <v>924</v>
      </c>
      <c r="W197" s="81">
        <v>43636.66505787037</v>
      </c>
      <c r="X197" s="83" t="s">
        <v>1152</v>
      </c>
      <c r="Y197" s="79"/>
      <c r="Z197" s="79"/>
      <c r="AA197" s="85" t="s">
        <v>1523</v>
      </c>
      <c r="AB197" s="79"/>
      <c r="AC197" s="79" t="b">
        <v>0</v>
      </c>
      <c r="AD197" s="79">
        <v>0</v>
      </c>
      <c r="AE197" s="85" t="s">
        <v>1711</v>
      </c>
      <c r="AF197" s="79" t="b">
        <v>0</v>
      </c>
      <c r="AG197" s="79" t="s">
        <v>1727</v>
      </c>
      <c r="AH197" s="79"/>
      <c r="AI197" s="85" t="s">
        <v>1711</v>
      </c>
      <c r="AJ197" s="79" t="b">
        <v>0</v>
      </c>
      <c r="AK197" s="79">
        <v>5</v>
      </c>
      <c r="AL197" s="85" t="s">
        <v>1693</v>
      </c>
      <c r="AM197" s="79" t="s">
        <v>1735</v>
      </c>
      <c r="AN197" s="79" t="b">
        <v>0</v>
      </c>
      <c r="AO197" s="85" t="s">
        <v>1693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0</v>
      </c>
      <c r="BE197" s="49">
        <v>0</v>
      </c>
      <c r="BF197" s="48">
        <v>1</v>
      </c>
      <c r="BG197" s="49">
        <v>4.761904761904762</v>
      </c>
      <c r="BH197" s="48">
        <v>0</v>
      </c>
      <c r="BI197" s="49">
        <v>0</v>
      </c>
      <c r="BJ197" s="48">
        <v>20</v>
      </c>
      <c r="BK197" s="49">
        <v>95.23809523809524</v>
      </c>
      <c r="BL197" s="48">
        <v>21</v>
      </c>
    </row>
    <row r="198" spans="1:64" ht="15">
      <c r="A198" s="64" t="s">
        <v>329</v>
      </c>
      <c r="B198" s="64" t="s">
        <v>329</v>
      </c>
      <c r="C198" s="65"/>
      <c r="D198" s="66"/>
      <c r="E198" s="67"/>
      <c r="F198" s="68"/>
      <c r="G198" s="65"/>
      <c r="H198" s="69"/>
      <c r="I198" s="70"/>
      <c r="J198" s="70"/>
      <c r="K198" s="34" t="s">
        <v>65</v>
      </c>
      <c r="L198" s="77">
        <v>216</v>
      </c>
      <c r="M198" s="77"/>
      <c r="N198" s="72"/>
      <c r="O198" s="79" t="s">
        <v>176</v>
      </c>
      <c r="P198" s="81">
        <v>43636.70211805555</v>
      </c>
      <c r="Q198" s="79" t="s">
        <v>541</v>
      </c>
      <c r="R198" s="83" t="s">
        <v>691</v>
      </c>
      <c r="S198" s="79" t="s">
        <v>732</v>
      </c>
      <c r="T198" s="79" t="s">
        <v>759</v>
      </c>
      <c r="U198" s="79"/>
      <c r="V198" s="83" t="s">
        <v>925</v>
      </c>
      <c r="W198" s="81">
        <v>43636.70211805555</v>
      </c>
      <c r="X198" s="83" t="s">
        <v>1153</v>
      </c>
      <c r="Y198" s="79"/>
      <c r="Z198" s="79"/>
      <c r="AA198" s="85" t="s">
        <v>1524</v>
      </c>
      <c r="AB198" s="79"/>
      <c r="AC198" s="79" t="b">
        <v>0</v>
      </c>
      <c r="AD198" s="79">
        <v>0</v>
      </c>
      <c r="AE198" s="85" t="s">
        <v>1711</v>
      </c>
      <c r="AF198" s="79" t="b">
        <v>0</v>
      </c>
      <c r="AG198" s="79" t="s">
        <v>1727</v>
      </c>
      <c r="AH198" s="79"/>
      <c r="AI198" s="85" t="s">
        <v>1711</v>
      </c>
      <c r="AJ198" s="79" t="b">
        <v>0</v>
      </c>
      <c r="AK198" s="79">
        <v>0</v>
      </c>
      <c r="AL198" s="85" t="s">
        <v>1711</v>
      </c>
      <c r="AM198" s="79" t="s">
        <v>1732</v>
      </c>
      <c r="AN198" s="79" t="b">
        <v>0</v>
      </c>
      <c r="AO198" s="85" t="s">
        <v>1524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1</v>
      </c>
      <c r="BE198" s="49">
        <v>14.285714285714286</v>
      </c>
      <c r="BF198" s="48">
        <v>0</v>
      </c>
      <c r="BG198" s="49">
        <v>0</v>
      </c>
      <c r="BH198" s="48">
        <v>0</v>
      </c>
      <c r="BI198" s="49">
        <v>0</v>
      </c>
      <c r="BJ198" s="48">
        <v>6</v>
      </c>
      <c r="BK198" s="49">
        <v>85.71428571428571</v>
      </c>
      <c r="BL198" s="48">
        <v>7</v>
      </c>
    </row>
    <row r="199" spans="1:64" ht="15">
      <c r="A199" s="64" t="s">
        <v>330</v>
      </c>
      <c r="B199" s="64" t="s">
        <v>371</v>
      </c>
      <c r="C199" s="65"/>
      <c r="D199" s="66"/>
      <c r="E199" s="67"/>
      <c r="F199" s="68"/>
      <c r="G199" s="65"/>
      <c r="H199" s="69"/>
      <c r="I199" s="70"/>
      <c r="J199" s="70"/>
      <c r="K199" s="34" t="s">
        <v>65</v>
      </c>
      <c r="L199" s="77">
        <v>217</v>
      </c>
      <c r="M199" s="77"/>
      <c r="N199" s="72"/>
      <c r="O199" s="79" t="s">
        <v>378</v>
      </c>
      <c r="P199" s="81">
        <v>43627.711851851855</v>
      </c>
      <c r="Q199" s="79" t="s">
        <v>542</v>
      </c>
      <c r="R199" s="79"/>
      <c r="S199" s="79"/>
      <c r="T199" s="79" t="s">
        <v>745</v>
      </c>
      <c r="U199" s="79"/>
      <c r="V199" s="83" t="s">
        <v>926</v>
      </c>
      <c r="W199" s="81">
        <v>43627.711851851855</v>
      </c>
      <c r="X199" s="83" t="s">
        <v>1154</v>
      </c>
      <c r="Y199" s="79"/>
      <c r="Z199" s="79"/>
      <c r="AA199" s="85" t="s">
        <v>1525</v>
      </c>
      <c r="AB199" s="85" t="s">
        <v>1682</v>
      </c>
      <c r="AC199" s="79" t="b">
        <v>0</v>
      </c>
      <c r="AD199" s="79">
        <v>1</v>
      </c>
      <c r="AE199" s="85" t="s">
        <v>1713</v>
      </c>
      <c r="AF199" s="79" t="b">
        <v>0</v>
      </c>
      <c r="AG199" s="79" t="s">
        <v>1727</v>
      </c>
      <c r="AH199" s="79"/>
      <c r="AI199" s="85" t="s">
        <v>1711</v>
      </c>
      <c r="AJ199" s="79" t="b">
        <v>0</v>
      </c>
      <c r="AK199" s="79">
        <v>0</v>
      </c>
      <c r="AL199" s="85" t="s">
        <v>1711</v>
      </c>
      <c r="AM199" s="79" t="s">
        <v>1737</v>
      </c>
      <c r="AN199" s="79" t="b">
        <v>0</v>
      </c>
      <c r="AO199" s="85" t="s">
        <v>1682</v>
      </c>
      <c r="AP199" s="79" t="s">
        <v>176</v>
      </c>
      <c r="AQ199" s="79">
        <v>0</v>
      </c>
      <c r="AR199" s="79">
        <v>0</v>
      </c>
      <c r="AS199" s="79" t="s">
        <v>1758</v>
      </c>
      <c r="AT199" s="79" t="s">
        <v>1761</v>
      </c>
      <c r="AU199" s="79" t="s">
        <v>1764</v>
      </c>
      <c r="AV199" s="79" t="s">
        <v>1767</v>
      </c>
      <c r="AW199" s="79" t="s">
        <v>1770</v>
      </c>
      <c r="AX199" s="79" t="s">
        <v>1773</v>
      </c>
      <c r="AY199" s="79" t="s">
        <v>1774</v>
      </c>
      <c r="AZ199" s="83" t="s">
        <v>1777</v>
      </c>
      <c r="BA199">
        <v>1</v>
      </c>
      <c r="BB199" s="78" t="str">
        <f>REPLACE(INDEX(GroupVertices[Group],MATCH(Edges24[[#This Row],[Vertex 1]],GroupVertices[Vertex],0)),1,1,"")</f>
        <v>4</v>
      </c>
      <c r="BC199" s="78" t="str">
        <f>REPLACE(INDEX(GroupVertices[Group],MATCH(Edges24[[#This Row],[Vertex 2]],GroupVertices[Vertex],0)),1,1,"")</f>
        <v>4</v>
      </c>
      <c r="BD199" s="48"/>
      <c r="BE199" s="49"/>
      <c r="BF199" s="48"/>
      <c r="BG199" s="49"/>
      <c r="BH199" s="48"/>
      <c r="BI199" s="49"/>
      <c r="BJ199" s="48"/>
      <c r="BK199" s="49"/>
      <c r="BL199" s="48"/>
    </row>
    <row r="200" spans="1:64" ht="15">
      <c r="A200" s="64" t="s">
        <v>330</v>
      </c>
      <c r="B200" s="64" t="s">
        <v>373</v>
      </c>
      <c r="C200" s="65"/>
      <c r="D200" s="66"/>
      <c r="E200" s="67"/>
      <c r="F200" s="68"/>
      <c r="G200" s="65"/>
      <c r="H200" s="69"/>
      <c r="I200" s="70"/>
      <c r="J200" s="70"/>
      <c r="K200" s="34" t="s">
        <v>65</v>
      </c>
      <c r="L200" s="77">
        <v>219</v>
      </c>
      <c r="M200" s="77"/>
      <c r="N200" s="72"/>
      <c r="O200" s="79" t="s">
        <v>379</v>
      </c>
      <c r="P200" s="81">
        <v>43628.87605324074</v>
      </c>
      <c r="Q200" s="79" t="s">
        <v>543</v>
      </c>
      <c r="R200" s="79"/>
      <c r="S200" s="79"/>
      <c r="T200" s="79" t="s">
        <v>767</v>
      </c>
      <c r="U200" s="79"/>
      <c r="V200" s="83" t="s">
        <v>926</v>
      </c>
      <c r="W200" s="81">
        <v>43628.87605324074</v>
      </c>
      <c r="X200" s="83" t="s">
        <v>1155</v>
      </c>
      <c r="Y200" s="79"/>
      <c r="Z200" s="79"/>
      <c r="AA200" s="85" t="s">
        <v>1526</v>
      </c>
      <c r="AB200" s="85" t="s">
        <v>1705</v>
      </c>
      <c r="AC200" s="79" t="b">
        <v>0</v>
      </c>
      <c r="AD200" s="79">
        <v>1</v>
      </c>
      <c r="AE200" s="85" t="s">
        <v>1724</v>
      </c>
      <c r="AF200" s="79" t="b">
        <v>0</v>
      </c>
      <c r="AG200" s="79" t="s">
        <v>1727</v>
      </c>
      <c r="AH200" s="79"/>
      <c r="AI200" s="85" t="s">
        <v>1711</v>
      </c>
      <c r="AJ200" s="79" t="b">
        <v>0</v>
      </c>
      <c r="AK200" s="79">
        <v>0</v>
      </c>
      <c r="AL200" s="85" t="s">
        <v>1711</v>
      </c>
      <c r="AM200" s="79" t="s">
        <v>1737</v>
      </c>
      <c r="AN200" s="79" t="b">
        <v>0</v>
      </c>
      <c r="AO200" s="85" t="s">
        <v>1705</v>
      </c>
      <c r="AP200" s="79" t="s">
        <v>176</v>
      </c>
      <c r="AQ200" s="79">
        <v>0</v>
      </c>
      <c r="AR200" s="79">
        <v>0</v>
      </c>
      <c r="AS200" s="79" t="s">
        <v>1758</v>
      </c>
      <c r="AT200" s="79" t="s">
        <v>1761</v>
      </c>
      <c r="AU200" s="79" t="s">
        <v>1764</v>
      </c>
      <c r="AV200" s="79" t="s">
        <v>1767</v>
      </c>
      <c r="AW200" s="79" t="s">
        <v>1770</v>
      </c>
      <c r="AX200" s="79" t="s">
        <v>1773</v>
      </c>
      <c r="AY200" s="79" t="s">
        <v>1774</v>
      </c>
      <c r="AZ200" s="83" t="s">
        <v>1777</v>
      </c>
      <c r="BA200">
        <v>1</v>
      </c>
      <c r="BB200" s="78" t="str">
        <f>REPLACE(INDEX(GroupVertices[Group],MATCH(Edges24[[#This Row],[Vertex 1]],GroupVertices[Vertex],0)),1,1,"")</f>
        <v>4</v>
      </c>
      <c r="BC200" s="78" t="str">
        <f>REPLACE(INDEX(GroupVertices[Group],MATCH(Edges24[[#This Row],[Vertex 2]],GroupVertices[Vertex],0)),1,1,"")</f>
        <v>4</v>
      </c>
      <c r="BD200" s="48">
        <v>0</v>
      </c>
      <c r="BE200" s="49">
        <v>0</v>
      </c>
      <c r="BF200" s="48">
        <v>0</v>
      </c>
      <c r="BG200" s="49">
        <v>0</v>
      </c>
      <c r="BH200" s="48">
        <v>0</v>
      </c>
      <c r="BI200" s="49">
        <v>0</v>
      </c>
      <c r="BJ200" s="48">
        <v>12</v>
      </c>
      <c r="BK200" s="49">
        <v>100</v>
      </c>
      <c r="BL200" s="48">
        <v>12</v>
      </c>
    </row>
    <row r="201" spans="1:64" ht="15">
      <c r="A201" s="64" t="s">
        <v>330</v>
      </c>
      <c r="B201" s="64" t="s">
        <v>374</v>
      </c>
      <c r="C201" s="65"/>
      <c r="D201" s="66"/>
      <c r="E201" s="67"/>
      <c r="F201" s="68"/>
      <c r="G201" s="65"/>
      <c r="H201" s="69"/>
      <c r="I201" s="70"/>
      <c r="J201" s="70"/>
      <c r="K201" s="34" t="s">
        <v>65</v>
      </c>
      <c r="L201" s="77">
        <v>220</v>
      </c>
      <c r="M201" s="77"/>
      <c r="N201" s="72"/>
      <c r="O201" s="79" t="s">
        <v>378</v>
      </c>
      <c r="P201" s="81">
        <v>43636.7353125</v>
      </c>
      <c r="Q201" s="79" t="s">
        <v>544</v>
      </c>
      <c r="R201" s="79"/>
      <c r="S201" s="79"/>
      <c r="T201" s="79" t="s">
        <v>768</v>
      </c>
      <c r="U201" s="79"/>
      <c r="V201" s="83" t="s">
        <v>926</v>
      </c>
      <c r="W201" s="81">
        <v>43636.7353125</v>
      </c>
      <c r="X201" s="83" t="s">
        <v>1156</v>
      </c>
      <c r="Y201" s="79"/>
      <c r="Z201" s="79"/>
      <c r="AA201" s="85" t="s">
        <v>1527</v>
      </c>
      <c r="AB201" s="85" t="s">
        <v>1706</v>
      </c>
      <c r="AC201" s="79" t="b">
        <v>0</v>
      </c>
      <c r="AD201" s="79">
        <v>0</v>
      </c>
      <c r="AE201" s="85" t="s">
        <v>1725</v>
      </c>
      <c r="AF201" s="79" t="b">
        <v>0</v>
      </c>
      <c r="AG201" s="79" t="s">
        <v>1727</v>
      </c>
      <c r="AH201" s="79"/>
      <c r="AI201" s="85" t="s">
        <v>1711</v>
      </c>
      <c r="AJ201" s="79" t="b">
        <v>0</v>
      </c>
      <c r="AK201" s="79">
        <v>0</v>
      </c>
      <c r="AL201" s="85" t="s">
        <v>1711</v>
      </c>
      <c r="AM201" s="79" t="s">
        <v>1737</v>
      </c>
      <c r="AN201" s="79" t="b">
        <v>0</v>
      </c>
      <c r="AO201" s="85" t="s">
        <v>1706</v>
      </c>
      <c r="AP201" s="79" t="s">
        <v>176</v>
      </c>
      <c r="AQ201" s="79">
        <v>0</v>
      </c>
      <c r="AR201" s="79">
        <v>0</v>
      </c>
      <c r="AS201" s="79" t="s">
        <v>1758</v>
      </c>
      <c r="AT201" s="79" t="s">
        <v>1761</v>
      </c>
      <c r="AU201" s="79" t="s">
        <v>1764</v>
      </c>
      <c r="AV201" s="79" t="s">
        <v>1767</v>
      </c>
      <c r="AW201" s="79" t="s">
        <v>1770</v>
      </c>
      <c r="AX201" s="79" t="s">
        <v>1773</v>
      </c>
      <c r="AY201" s="79" t="s">
        <v>1774</v>
      </c>
      <c r="AZ201" s="83" t="s">
        <v>1777</v>
      </c>
      <c r="BA201">
        <v>1</v>
      </c>
      <c r="BB201" s="78" t="str">
        <f>REPLACE(INDEX(GroupVertices[Group],MATCH(Edges24[[#This Row],[Vertex 1]],GroupVertices[Vertex],0)),1,1,"")</f>
        <v>4</v>
      </c>
      <c r="BC201" s="78" t="str">
        <f>REPLACE(INDEX(GroupVertices[Group],MATCH(Edges24[[#This Row],[Vertex 2]],GroupVertices[Vertex],0)),1,1,"")</f>
        <v>4</v>
      </c>
      <c r="BD201" s="48">
        <v>1</v>
      </c>
      <c r="BE201" s="49">
        <v>5.882352941176471</v>
      </c>
      <c r="BF201" s="48">
        <v>0</v>
      </c>
      <c r="BG201" s="49">
        <v>0</v>
      </c>
      <c r="BH201" s="48">
        <v>0</v>
      </c>
      <c r="BI201" s="49">
        <v>0</v>
      </c>
      <c r="BJ201" s="48">
        <v>16</v>
      </c>
      <c r="BK201" s="49">
        <v>94.11764705882354</v>
      </c>
      <c r="BL201" s="48">
        <v>17</v>
      </c>
    </row>
    <row r="202" spans="1:64" ht="15">
      <c r="A202" s="64" t="s">
        <v>330</v>
      </c>
      <c r="B202" s="64" t="s">
        <v>354</v>
      </c>
      <c r="C202" s="65"/>
      <c r="D202" s="66"/>
      <c r="E202" s="67"/>
      <c r="F202" s="68"/>
      <c r="G202" s="65"/>
      <c r="H202" s="69"/>
      <c r="I202" s="70"/>
      <c r="J202" s="70"/>
      <c r="K202" s="34" t="s">
        <v>65</v>
      </c>
      <c r="L202" s="77">
        <v>221</v>
      </c>
      <c r="M202" s="77"/>
      <c r="N202" s="72"/>
      <c r="O202" s="79" t="s">
        <v>379</v>
      </c>
      <c r="P202" s="81">
        <v>43627.66960648148</v>
      </c>
      <c r="Q202" s="79" t="s">
        <v>545</v>
      </c>
      <c r="R202" s="79"/>
      <c r="S202" s="79"/>
      <c r="T202" s="79" t="s">
        <v>745</v>
      </c>
      <c r="U202" s="79"/>
      <c r="V202" s="83" t="s">
        <v>926</v>
      </c>
      <c r="W202" s="81">
        <v>43627.66960648148</v>
      </c>
      <c r="X202" s="83" t="s">
        <v>1157</v>
      </c>
      <c r="Y202" s="79"/>
      <c r="Z202" s="79"/>
      <c r="AA202" s="85" t="s">
        <v>1528</v>
      </c>
      <c r="AB202" s="85" t="s">
        <v>1676</v>
      </c>
      <c r="AC202" s="79" t="b">
        <v>0</v>
      </c>
      <c r="AD202" s="79">
        <v>6</v>
      </c>
      <c r="AE202" s="85" t="s">
        <v>1713</v>
      </c>
      <c r="AF202" s="79" t="b">
        <v>0</v>
      </c>
      <c r="AG202" s="79" t="s">
        <v>1727</v>
      </c>
      <c r="AH202" s="79"/>
      <c r="AI202" s="85" t="s">
        <v>1711</v>
      </c>
      <c r="AJ202" s="79" t="b">
        <v>0</v>
      </c>
      <c r="AK202" s="79">
        <v>0</v>
      </c>
      <c r="AL202" s="85" t="s">
        <v>1711</v>
      </c>
      <c r="AM202" s="79" t="s">
        <v>1737</v>
      </c>
      <c r="AN202" s="79" t="b">
        <v>0</v>
      </c>
      <c r="AO202" s="85" t="s">
        <v>1676</v>
      </c>
      <c r="AP202" s="79" t="s">
        <v>176</v>
      </c>
      <c r="AQ202" s="79">
        <v>0</v>
      </c>
      <c r="AR202" s="79">
        <v>0</v>
      </c>
      <c r="AS202" s="79" t="s">
        <v>1758</v>
      </c>
      <c r="AT202" s="79" t="s">
        <v>1761</v>
      </c>
      <c r="AU202" s="79" t="s">
        <v>1764</v>
      </c>
      <c r="AV202" s="79" t="s">
        <v>1767</v>
      </c>
      <c r="AW202" s="79" t="s">
        <v>1770</v>
      </c>
      <c r="AX202" s="79" t="s">
        <v>1773</v>
      </c>
      <c r="AY202" s="79" t="s">
        <v>1774</v>
      </c>
      <c r="AZ202" s="83" t="s">
        <v>1777</v>
      </c>
      <c r="BA202">
        <v>7</v>
      </c>
      <c r="BB202" s="78" t="str">
        <f>REPLACE(INDEX(GroupVertices[Group],MATCH(Edges24[[#This Row],[Vertex 1]],GroupVertices[Vertex],0)),1,1,"")</f>
        <v>4</v>
      </c>
      <c r="BC202" s="78" t="str">
        <f>REPLACE(INDEX(GroupVertices[Group],MATCH(Edges24[[#This Row],[Vertex 2]],GroupVertices[Vertex],0)),1,1,"")</f>
        <v>1</v>
      </c>
      <c r="BD202" s="48">
        <v>2</v>
      </c>
      <c r="BE202" s="49">
        <v>5</v>
      </c>
      <c r="BF202" s="48">
        <v>0</v>
      </c>
      <c r="BG202" s="49">
        <v>0</v>
      </c>
      <c r="BH202" s="48">
        <v>0</v>
      </c>
      <c r="BI202" s="49">
        <v>0</v>
      </c>
      <c r="BJ202" s="48">
        <v>38</v>
      </c>
      <c r="BK202" s="49">
        <v>95</v>
      </c>
      <c r="BL202" s="48">
        <v>40</v>
      </c>
    </row>
    <row r="203" spans="1:64" ht="15">
      <c r="A203" s="64" t="s">
        <v>330</v>
      </c>
      <c r="B203" s="64" t="s">
        <v>354</v>
      </c>
      <c r="C203" s="65"/>
      <c r="D203" s="66"/>
      <c r="E203" s="67"/>
      <c r="F203" s="68"/>
      <c r="G203" s="65"/>
      <c r="H203" s="69"/>
      <c r="I203" s="70"/>
      <c r="J203" s="70"/>
      <c r="K203" s="34" t="s">
        <v>65</v>
      </c>
      <c r="L203" s="77">
        <v>222</v>
      </c>
      <c r="M203" s="77"/>
      <c r="N203" s="72"/>
      <c r="O203" s="79" t="s">
        <v>378</v>
      </c>
      <c r="P203" s="81">
        <v>43627.66978009259</v>
      </c>
      <c r="Q203" s="79" t="s">
        <v>385</v>
      </c>
      <c r="R203" s="79"/>
      <c r="S203" s="79"/>
      <c r="T203" s="79"/>
      <c r="U203" s="79"/>
      <c r="V203" s="83" t="s">
        <v>926</v>
      </c>
      <c r="W203" s="81">
        <v>43627.66978009259</v>
      </c>
      <c r="X203" s="83" t="s">
        <v>1158</v>
      </c>
      <c r="Y203" s="79"/>
      <c r="Z203" s="79"/>
      <c r="AA203" s="85" t="s">
        <v>1529</v>
      </c>
      <c r="AB203" s="79"/>
      <c r="AC203" s="79" t="b">
        <v>0</v>
      </c>
      <c r="AD203" s="79">
        <v>0</v>
      </c>
      <c r="AE203" s="85" t="s">
        <v>1711</v>
      </c>
      <c r="AF203" s="79" t="b">
        <v>0</v>
      </c>
      <c r="AG203" s="79" t="s">
        <v>1727</v>
      </c>
      <c r="AH203" s="79"/>
      <c r="AI203" s="85" t="s">
        <v>1711</v>
      </c>
      <c r="AJ203" s="79" t="b">
        <v>0</v>
      </c>
      <c r="AK203" s="79">
        <v>6</v>
      </c>
      <c r="AL203" s="85" t="s">
        <v>1676</v>
      </c>
      <c r="AM203" s="79" t="s">
        <v>1737</v>
      </c>
      <c r="AN203" s="79" t="b">
        <v>0</v>
      </c>
      <c r="AO203" s="85" t="s">
        <v>1676</v>
      </c>
      <c r="AP203" s="79" t="s">
        <v>176</v>
      </c>
      <c r="AQ203" s="79">
        <v>0</v>
      </c>
      <c r="AR203" s="79">
        <v>0</v>
      </c>
      <c r="AS203" s="79"/>
      <c r="AT203" s="79"/>
      <c r="AU203" s="79"/>
      <c r="AV203" s="79"/>
      <c r="AW203" s="79"/>
      <c r="AX203" s="79"/>
      <c r="AY203" s="79"/>
      <c r="AZ203" s="79"/>
      <c r="BA203">
        <v>6</v>
      </c>
      <c r="BB203" s="78" t="str">
        <f>REPLACE(INDEX(GroupVertices[Group],MATCH(Edges24[[#This Row],[Vertex 1]],GroupVertices[Vertex],0)),1,1,"")</f>
        <v>4</v>
      </c>
      <c r="BC203" s="78" t="str">
        <f>REPLACE(INDEX(GroupVertices[Group],MATCH(Edges24[[#This Row],[Vertex 2]],GroupVertices[Vertex],0)),1,1,"")</f>
        <v>1</v>
      </c>
      <c r="BD203" s="48">
        <v>0</v>
      </c>
      <c r="BE203" s="49">
        <v>0</v>
      </c>
      <c r="BF203" s="48">
        <v>0</v>
      </c>
      <c r="BG203" s="49">
        <v>0</v>
      </c>
      <c r="BH203" s="48">
        <v>0</v>
      </c>
      <c r="BI203" s="49">
        <v>0</v>
      </c>
      <c r="BJ203" s="48">
        <v>20</v>
      </c>
      <c r="BK203" s="49">
        <v>100</v>
      </c>
      <c r="BL203" s="48">
        <v>20</v>
      </c>
    </row>
    <row r="204" spans="1:64" ht="15">
      <c r="A204" s="64" t="s">
        <v>330</v>
      </c>
      <c r="B204" s="64" t="s">
        <v>354</v>
      </c>
      <c r="C204" s="65"/>
      <c r="D204" s="66"/>
      <c r="E204" s="67"/>
      <c r="F204" s="68"/>
      <c r="G204" s="65"/>
      <c r="H204" s="69"/>
      <c r="I204" s="70"/>
      <c r="J204" s="70"/>
      <c r="K204" s="34" t="s">
        <v>65</v>
      </c>
      <c r="L204" s="77">
        <v>223</v>
      </c>
      <c r="M204" s="77"/>
      <c r="N204" s="72"/>
      <c r="O204" s="79" t="s">
        <v>379</v>
      </c>
      <c r="P204" s="81">
        <v>43627.67503472222</v>
      </c>
      <c r="Q204" s="79" t="s">
        <v>546</v>
      </c>
      <c r="R204" s="79"/>
      <c r="S204" s="79"/>
      <c r="T204" s="79" t="s">
        <v>745</v>
      </c>
      <c r="U204" s="79"/>
      <c r="V204" s="83" t="s">
        <v>926</v>
      </c>
      <c r="W204" s="81">
        <v>43627.67503472222</v>
      </c>
      <c r="X204" s="83" t="s">
        <v>1159</v>
      </c>
      <c r="Y204" s="79"/>
      <c r="Z204" s="79"/>
      <c r="AA204" s="85" t="s">
        <v>1530</v>
      </c>
      <c r="AB204" s="85" t="s">
        <v>1677</v>
      </c>
      <c r="AC204" s="79" t="b">
        <v>0</v>
      </c>
      <c r="AD204" s="79">
        <v>0</v>
      </c>
      <c r="AE204" s="85" t="s">
        <v>1713</v>
      </c>
      <c r="AF204" s="79" t="b">
        <v>0</v>
      </c>
      <c r="AG204" s="79" t="s">
        <v>1728</v>
      </c>
      <c r="AH204" s="79"/>
      <c r="AI204" s="85" t="s">
        <v>1711</v>
      </c>
      <c r="AJ204" s="79" t="b">
        <v>0</v>
      </c>
      <c r="AK204" s="79">
        <v>0</v>
      </c>
      <c r="AL204" s="85" t="s">
        <v>1711</v>
      </c>
      <c r="AM204" s="79" t="s">
        <v>1737</v>
      </c>
      <c r="AN204" s="79" t="b">
        <v>0</v>
      </c>
      <c r="AO204" s="85" t="s">
        <v>1677</v>
      </c>
      <c r="AP204" s="79" t="s">
        <v>176</v>
      </c>
      <c r="AQ204" s="79">
        <v>0</v>
      </c>
      <c r="AR204" s="79">
        <v>0</v>
      </c>
      <c r="AS204" s="79" t="s">
        <v>1758</v>
      </c>
      <c r="AT204" s="79" t="s">
        <v>1761</v>
      </c>
      <c r="AU204" s="79" t="s">
        <v>1764</v>
      </c>
      <c r="AV204" s="79" t="s">
        <v>1767</v>
      </c>
      <c r="AW204" s="79" t="s">
        <v>1770</v>
      </c>
      <c r="AX204" s="79" t="s">
        <v>1773</v>
      </c>
      <c r="AY204" s="79" t="s">
        <v>1774</v>
      </c>
      <c r="AZ204" s="83" t="s">
        <v>1777</v>
      </c>
      <c r="BA204">
        <v>7</v>
      </c>
      <c r="BB204" s="78" t="str">
        <f>REPLACE(INDEX(GroupVertices[Group],MATCH(Edges24[[#This Row],[Vertex 1]],GroupVertices[Vertex],0)),1,1,"")</f>
        <v>4</v>
      </c>
      <c r="BC204" s="78" t="str">
        <f>REPLACE(INDEX(GroupVertices[Group],MATCH(Edges24[[#This Row],[Vertex 2]],GroupVertices[Vertex],0)),1,1,"")</f>
        <v>1</v>
      </c>
      <c r="BD204" s="48">
        <v>0</v>
      </c>
      <c r="BE204" s="49">
        <v>0</v>
      </c>
      <c r="BF204" s="48">
        <v>0</v>
      </c>
      <c r="BG204" s="49">
        <v>0</v>
      </c>
      <c r="BH204" s="48">
        <v>0</v>
      </c>
      <c r="BI204" s="49">
        <v>0</v>
      </c>
      <c r="BJ204" s="48">
        <v>2</v>
      </c>
      <c r="BK204" s="49">
        <v>100</v>
      </c>
      <c r="BL204" s="48">
        <v>2</v>
      </c>
    </row>
    <row r="205" spans="1:64" ht="15">
      <c r="A205" s="64" t="s">
        <v>330</v>
      </c>
      <c r="B205" s="64" t="s">
        <v>354</v>
      </c>
      <c r="C205" s="65"/>
      <c r="D205" s="66"/>
      <c r="E205" s="67"/>
      <c r="F205" s="68"/>
      <c r="G205" s="65"/>
      <c r="H205" s="69"/>
      <c r="I205" s="70"/>
      <c r="J205" s="70"/>
      <c r="K205" s="34" t="s">
        <v>65</v>
      </c>
      <c r="L205" s="77">
        <v>224</v>
      </c>
      <c r="M205" s="77"/>
      <c r="N205" s="72"/>
      <c r="O205" s="79" t="s">
        <v>378</v>
      </c>
      <c r="P205" s="81">
        <v>43627.676469907405</v>
      </c>
      <c r="Q205" s="79" t="s">
        <v>434</v>
      </c>
      <c r="R205" s="79"/>
      <c r="S205" s="79"/>
      <c r="T205" s="79" t="s">
        <v>745</v>
      </c>
      <c r="U205" s="83" t="s">
        <v>788</v>
      </c>
      <c r="V205" s="83" t="s">
        <v>788</v>
      </c>
      <c r="W205" s="81">
        <v>43627.676469907405</v>
      </c>
      <c r="X205" s="83" t="s">
        <v>1160</v>
      </c>
      <c r="Y205" s="79"/>
      <c r="Z205" s="79"/>
      <c r="AA205" s="85" t="s">
        <v>1531</v>
      </c>
      <c r="AB205" s="79"/>
      <c r="AC205" s="79" t="b">
        <v>0</v>
      </c>
      <c r="AD205" s="79">
        <v>0</v>
      </c>
      <c r="AE205" s="85" t="s">
        <v>1711</v>
      </c>
      <c r="AF205" s="79" t="b">
        <v>0</v>
      </c>
      <c r="AG205" s="79" t="s">
        <v>1727</v>
      </c>
      <c r="AH205" s="79"/>
      <c r="AI205" s="85" t="s">
        <v>1711</v>
      </c>
      <c r="AJ205" s="79" t="b">
        <v>0</v>
      </c>
      <c r="AK205" s="79">
        <v>2</v>
      </c>
      <c r="AL205" s="85" t="s">
        <v>1677</v>
      </c>
      <c r="AM205" s="79" t="s">
        <v>1737</v>
      </c>
      <c r="AN205" s="79" t="b">
        <v>0</v>
      </c>
      <c r="AO205" s="85" t="s">
        <v>1677</v>
      </c>
      <c r="AP205" s="79" t="s">
        <v>176</v>
      </c>
      <c r="AQ205" s="79">
        <v>0</v>
      </c>
      <c r="AR205" s="79">
        <v>0</v>
      </c>
      <c r="AS205" s="79"/>
      <c r="AT205" s="79"/>
      <c r="AU205" s="79"/>
      <c r="AV205" s="79"/>
      <c r="AW205" s="79"/>
      <c r="AX205" s="79"/>
      <c r="AY205" s="79"/>
      <c r="AZ205" s="79"/>
      <c r="BA205">
        <v>6</v>
      </c>
      <c r="BB205" s="78" t="str">
        <f>REPLACE(INDEX(GroupVertices[Group],MATCH(Edges24[[#This Row],[Vertex 1]],GroupVertices[Vertex],0)),1,1,"")</f>
        <v>4</v>
      </c>
      <c r="BC205" s="78" t="str">
        <f>REPLACE(INDEX(GroupVertices[Group],MATCH(Edges24[[#This Row],[Vertex 2]],GroupVertices[Vertex],0)),1,1,"")</f>
        <v>1</v>
      </c>
      <c r="BD205" s="48">
        <v>0</v>
      </c>
      <c r="BE205" s="49">
        <v>0</v>
      </c>
      <c r="BF205" s="48">
        <v>0</v>
      </c>
      <c r="BG205" s="49">
        <v>0</v>
      </c>
      <c r="BH205" s="48">
        <v>0</v>
      </c>
      <c r="BI205" s="49">
        <v>0</v>
      </c>
      <c r="BJ205" s="48">
        <v>16</v>
      </c>
      <c r="BK205" s="49">
        <v>100</v>
      </c>
      <c r="BL205" s="48">
        <v>16</v>
      </c>
    </row>
    <row r="206" spans="1:64" ht="15">
      <c r="A206" s="64" t="s">
        <v>330</v>
      </c>
      <c r="B206" s="64" t="s">
        <v>354</v>
      </c>
      <c r="C206" s="65"/>
      <c r="D206" s="66"/>
      <c r="E206" s="67"/>
      <c r="F206" s="68"/>
      <c r="G206" s="65"/>
      <c r="H206" s="69"/>
      <c r="I206" s="70"/>
      <c r="J206" s="70"/>
      <c r="K206" s="34" t="s">
        <v>65</v>
      </c>
      <c r="L206" s="77">
        <v>225</v>
      </c>
      <c r="M206" s="77"/>
      <c r="N206" s="72"/>
      <c r="O206" s="79" t="s">
        <v>378</v>
      </c>
      <c r="P206" s="81">
        <v>43627.67853009259</v>
      </c>
      <c r="Q206" s="79" t="s">
        <v>400</v>
      </c>
      <c r="R206" s="79"/>
      <c r="S206" s="79"/>
      <c r="T206" s="79"/>
      <c r="U206" s="79"/>
      <c r="V206" s="83" t="s">
        <v>926</v>
      </c>
      <c r="W206" s="81">
        <v>43627.67853009259</v>
      </c>
      <c r="X206" s="83" t="s">
        <v>1161</v>
      </c>
      <c r="Y206" s="79"/>
      <c r="Z206" s="79"/>
      <c r="AA206" s="85" t="s">
        <v>1532</v>
      </c>
      <c r="AB206" s="79"/>
      <c r="AC206" s="79" t="b">
        <v>0</v>
      </c>
      <c r="AD206" s="79">
        <v>0</v>
      </c>
      <c r="AE206" s="85" t="s">
        <v>1711</v>
      </c>
      <c r="AF206" s="79" t="b">
        <v>0</v>
      </c>
      <c r="AG206" s="79" t="s">
        <v>1727</v>
      </c>
      <c r="AH206" s="79"/>
      <c r="AI206" s="85" t="s">
        <v>1711</v>
      </c>
      <c r="AJ206" s="79" t="b">
        <v>0</v>
      </c>
      <c r="AK206" s="79">
        <v>3</v>
      </c>
      <c r="AL206" s="85" t="s">
        <v>1629</v>
      </c>
      <c r="AM206" s="79" t="s">
        <v>1737</v>
      </c>
      <c r="AN206" s="79" t="b">
        <v>0</v>
      </c>
      <c r="AO206" s="85" t="s">
        <v>1629</v>
      </c>
      <c r="AP206" s="79" t="s">
        <v>176</v>
      </c>
      <c r="AQ206" s="79">
        <v>0</v>
      </c>
      <c r="AR206" s="79">
        <v>0</v>
      </c>
      <c r="AS206" s="79"/>
      <c r="AT206" s="79"/>
      <c r="AU206" s="79"/>
      <c r="AV206" s="79"/>
      <c r="AW206" s="79"/>
      <c r="AX206" s="79"/>
      <c r="AY206" s="79"/>
      <c r="AZ206" s="79"/>
      <c r="BA206">
        <v>6</v>
      </c>
      <c r="BB206" s="78" t="str">
        <f>REPLACE(INDEX(GroupVertices[Group],MATCH(Edges24[[#This Row],[Vertex 1]],GroupVertices[Vertex],0)),1,1,"")</f>
        <v>4</v>
      </c>
      <c r="BC206" s="78" t="str">
        <f>REPLACE(INDEX(GroupVertices[Group],MATCH(Edges24[[#This Row],[Vertex 2]],GroupVertices[Vertex],0)),1,1,"")</f>
        <v>1</v>
      </c>
      <c r="BD206" s="48"/>
      <c r="BE206" s="49"/>
      <c r="BF206" s="48"/>
      <c r="BG206" s="49"/>
      <c r="BH206" s="48"/>
      <c r="BI206" s="49"/>
      <c r="BJ206" s="48"/>
      <c r="BK206" s="49"/>
      <c r="BL206" s="48"/>
    </row>
    <row r="207" spans="1:64" ht="15">
      <c r="A207" s="64" t="s">
        <v>330</v>
      </c>
      <c r="B207" s="64" t="s">
        <v>354</v>
      </c>
      <c r="C207" s="65"/>
      <c r="D207" s="66"/>
      <c r="E207" s="67"/>
      <c r="F207" s="68"/>
      <c r="G207" s="65"/>
      <c r="H207" s="69"/>
      <c r="I207" s="70"/>
      <c r="J207" s="70"/>
      <c r="K207" s="34" t="s">
        <v>65</v>
      </c>
      <c r="L207" s="77">
        <v>227</v>
      </c>
      <c r="M207" s="77"/>
      <c r="N207" s="72"/>
      <c r="O207" s="79" t="s">
        <v>379</v>
      </c>
      <c r="P207" s="81">
        <v>43627.685752314814</v>
      </c>
      <c r="Q207" s="79" t="s">
        <v>547</v>
      </c>
      <c r="R207" s="79"/>
      <c r="S207" s="79"/>
      <c r="T207" s="79" t="s">
        <v>745</v>
      </c>
      <c r="U207" s="79"/>
      <c r="V207" s="83" t="s">
        <v>926</v>
      </c>
      <c r="W207" s="81">
        <v>43627.685752314814</v>
      </c>
      <c r="X207" s="83" t="s">
        <v>1162</v>
      </c>
      <c r="Y207" s="79"/>
      <c r="Z207" s="79"/>
      <c r="AA207" s="85" t="s">
        <v>1533</v>
      </c>
      <c r="AB207" s="85" t="s">
        <v>1678</v>
      </c>
      <c r="AC207" s="79" t="b">
        <v>0</v>
      </c>
      <c r="AD207" s="79">
        <v>1</v>
      </c>
      <c r="AE207" s="85" t="s">
        <v>1713</v>
      </c>
      <c r="AF207" s="79" t="b">
        <v>0</v>
      </c>
      <c r="AG207" s="79" t="s">
        <v>1727</v>
      </c>
      <c r="AH207" s="79"/>
      <c r="AI207" s="85" t="s">
        <v>1711</v>
      </c>
      <c r="AJ207" s="79" t="b">
        <v>0</v>
      </c>
      <c r="AK207" s="79">
        <v>0</v>
      </c>
      <c r="AL207" s="85" t="s">
        <v>1711</v>
      </c>
      <c r="AM207" s="79" t="s">
        <v>1737</v>
      </c>
      <c r="AN207" s="79" t="b">
        <v>0</v>
      </c>
      <c r="AO207" s="85" t="s">
        <v>1678</v>
      </c>
      <c r="AP207" s="79" t="s">
        <v>176</v>
      </c>
      <c r="AQ207" s="79">
        <v>0</v>
      </c>
      <c r="AR207" s="79">
        <v>0</v>
      </c>
      <c r="AS207" s="79" t="s">
        <v>1758</v>
      </c>
      <c r="AT207" s="79" t="s">
        <v>1761</v>
      </c>
      <c r="AU207" s="79" t="s">
        <v>1764</v>
      </c>
      <c r="AV207" s="79" t="s">
        <v>1767</v>
      </c>
      <c r="AW207" s="79" t="s">
        <v>1770</v>
      </c>
      <c r="AX207" s="79" t="s">
        <v>1773</v>
      </c>
      <c r="AY207" s="79" t="s">
        <v>1774</v>
      </c>
      <c r="AZ207" s="83" t="s">
        <v>1777</v>
      </c>
      <c r="BA207">
        <v>7</v>
      </c>
      <c r="BB207" s="78" t="str">
        <f>REPLACE(INDEX(GroupVertices[Group],MATCH(Edges24[[#This Row],[Vertex 1]],GroupVertices[Vertex],0)),1,1,"")</f>
        <v>4</v>
      </c>
      <c r="BC207" s="78" t="str">
        <f>REPLACE(INDEX(GroupVertices[Group],MATCH(Edges24[[#This Row],[Vertex 2]],GroupVertices[Vertex],0)),1,1,"")</f>
        <v>1</v>
      </c>
      <c r="BD207" s="48">
        <v>5</v>
      </c>
      <c r="BE207" s="49">
        <v>11.363636363636363</v>
      </c>
      <c r="BF207" s="48">
        <v>0</v>
      </c>
      <c r="BG207" s="49">
        <v>0</v>
      </c>
      <c r="BH207" s="48">
        <v>0</v>
      </c>
      <c r="BI207" s="49">
        <v>0</v>
      </c>
      <c r="BJ207" s="48">
        <v>39</v>
      </c>
      <c r="BK207" s="49">
        <v>88.63636363636364</v>
      </c>
      <c r="BL207" s="48">
        <v>44</v>
      </c>
    </row>
    <row r="208" spans="1:64" ht="15">
      <c r="A208" s="64" t="s">
        <v>330</v>
      </c>
      <c r="B208" s="64" t="s">
        <v>354</v>
      </c>
      <c r="C208" s="65"/>
      <c r="D208" s="66"/>
      <c r="E208" s="67"/>
      <c r="F208" s="68"/>
      <c r="G208" s="65"/>
      <c r="H208" s="69"/>
      <c r="I208" s="70"/>
      <c r="J208" s="70"/>
      <c r="K208" s="34" t="s">
        <v>65</v>
      </c>
      <c r="L208" s="77">
        <v>228</v>
      </c>
      <c r="M208" s="77"/>
      <c r="N208" s="72"/>
      <c r="O208" s="79" t="s">
        <v>378</v>
      </c>
      <c r="P208" s="81">
        <v>43627.68806712963</v>
      </c>
      <c r="Q208" s="79" t="s">
        <v>391</v>
      </c>
      <c r="R208" s="79"/>
      <c r="S208" s="79"/>
      <c r="T208" s="79" t="s">
        <v>745</v>
      </c>
      <c r="U208" s="83" t="s">
        <v>783</v>
      </c>
      <c r="V208" s="83" t="s">
        <v>783</v>
      </c>
      <c r="W208" s="81">
        <v>43627.68806712963</v>
      </c>
      <c r="X208" s="83" t="s">
        <v>1163</v>
      </c>
      <c r="Y208" s="79"/>
      <c r="Z208" s="79"/>
      <c r="AA208" s="85" t="s">
        <v>1534</v>
      </c>
      <c r="AB208" s="79"/>
      <c r="AC208" s="79" t="b">
        <v>0</v>
      </c>
      <c r="AD208" s="79">
        <v>0</v>
      </c>
      <c r="AE208" s="85" t="s">
        <v>1711</v>
      </c>
      <c r="AF208" s="79" t="b">
        <v>0</v>
      </c>
      <c r="AG208" s="79" t="s">
        <v>1727</v>
      </c>
      <c r="AH208" s="79"/>
      <c r="AI208" s="85" t="s">
        <v>1711</v>
      </c>
      <c r="AJ208" s="79" t="b">
        <v>0</v>
      </c>
      <c r="AK208" s="79">
        <v>5</v>
      </c>
      <c r="AL208" s="85" t="s">
        <v>1678</v>
      </c>
      <c r="AM208" s="79" t="s">
        <v>1737</v>
      </c>
      <c r="AN208" s="79" t="b">
        <v>0</v>
      </c>
      <c r="AO208" s="85" t="s">
        <v>1678</v>
      </c>
      <c r="AP208" s="79" t="s">
        <v>176</v>
      </c>
      <c r="AQ208" s="79">
        <v>0</v>
      </c>
      <c r="AR208" s="79">
        <v>0</v>
      </c>
      <c r="AS208" s="79"/>
      <c r="AT208" s="79"/>
      <c r="AU208" s="79"/>
      <c r="AV208" s="79"/>
      <c r="AW208" s="79"/>
      <c r="AX208" s="79"/>
      <c r="AY208" s="79"/>
      <c r="AZ208" s="79"/>
      <c r="BA208">
        <v>6</v>
      </c>
      <c r="BB208" s="78" t="str">
        <f>REPLACE(INDEX(GroupVertices[Group],MATCH(Edges24[[#This Row],[Vertex 1]],GroupVertices[Vertex],0)),1,1,"")</f>
        <v>4</v>
      </c>
      <c r="BC208" s="78" t="str">
        <f>REPLACE(INDEX(GroupVertices[Group],MATCH(Edges24[[#This Row],[Vertex 2]],GroupVertices[Vertex],0)),1,1,"")</f>
        <v>1</v>
      </c>
      <c r="BD208" s="48">
        <v>0</v>
      </c>
      <c r="BE208" s="49">
        <v>0</v>
      </c>
      <c r="BF208" s="48">
        <v>0</v>
      </c>
      <c r="BG208" s="49">
        <v>0</v>
      </c>
      <c r="BH208" s="48">
        <v>0</v>
      </c>
      <c r="BI208" s="49">
        <v>0</v>
      </c>
      <c r="BJ208" s="48">
        <v>17</v>
      </c>
      <c r="BK208" s="49">
        <v>100</v>
      </c>
      <c r="BL208" s="48">
        <v>17</v>
      </c>
    </row>
    <row r="209" spans="1:64" ht="15">
      <c r="A209" s="64" t="s">
        <v>330</v>
      </c>
      <c r="B209" s="64" t="s">
        <v>354</v>
      </c>
      <c r="C209" s="65"/>
      <c r="D209" s="66"/>
      <c r="E209" s="67"/>
      <c r="F209" s="68"/>
      <c r="G209" s="65"/>
      <c r="H209" s="69"/>
      <c r="I209" s="70"/>
      <c r="J209" s="70"/>
      <c r="K209" s="34" t="s">
        <v>65</v>
      </c>
      <c r="L209" s="77">
        <v>229</v>
      </c>
      <c r="M209" s="77"/>
      <c r="N209" s="72"/>
      <c r="O209" s="79" t="s">
        <v>379</v>
      </c>
      <c r="P209" s="81">
        <v>43627.69840277778</v>
      </c>
      <c r="Q209" s="79" t="s">
        <v>548</v>
      </c>
      <c r="R209" s="79"/>
      <c r="S209" s="79"/>
      <c r="T209" s="79" t="s">
        <v>745</v>
      </c>
      <c r="U209" s="79"/>
      <c r="V209" s="83" t="s">
        <v>926</v>
      </c>
      <c r="W209" s="81">
        <v>43627.69840277778</v>
      </c>
      <c r="X209" s="83" t="s">
        <v>1164</v>
      </c>
      <c r="Y209" s="79"/>
      <c r="Z209" s="79"/>
      <c r="AA209" s="85" t="s">
        <v>1535</v>
      </c>
      <c r="AB209" s="85" t="s">
        <v>1680</v>
      </c>
      <c r="AC209" s="79" t="b">
        <v>0</v>
      </c>
      <c r="AD209" s="79">
        <v>3</v>
      </c>
      <c r="AE209" s="85" t="s">
        <v>1713</v>
      </c>
      <c r="AF209" s="79" t="b">
        <v>0</v>
      </c>
      <c r="AG209" s="79" t="s">
        <v>1727</v>
      </c>
      <c r="AH209" s="79"/>
      <c r="AI209" s="85" t="s">
        <v>1711</v>
      </c>
      <c r="AJ209" s="79" t="b">
        <v>0</v>
      </c>
      <c r="AK209" s="79">
        <v>0</v>
      </c>
      <c r="AL209" s="85" t="s">
        <v>1711</v>
      </c>
      <c r="AM209" s="79" t="s">
        <v>1737</v>
      </c>
      <c r="AN209" s="79" t="b">
        <v>0</v>
      </c>
      <c r="AO209" s="85" t="s">
        <v>1680</v>
      </c>
      <c r="AP209" s="79" t="s">
        <v>176</v>
      </c>
      <c r="AQ209" s="79">
        <v>0</v>
      </c>
      <c r="AR209" s="79">
        <v>0</v>
      </c>
      <c r="AS209" s="79" t="s">
        <v>1758</v>
      </c>
      <c r="AT209" s="79" t="s">
        <v>1761</v>
      </c>
      <c r="AU209" s="79" t="s">
        <v>1764</v>
      </c>
      <c r="AV209" s="79" t="s">
        <v>1767</v>
      </c>
      <c r="AW209" s="79" t="s">
        <v>1770</v>
      </c>
      <c r="AX209" s="79" t="s">
        <v>1773</v>
      </c>
      <c r="AY209" s="79" t="s">
        <v>1774</v>
      </c>
      <c r="AZ209" s="83" t="s">
        <v>1777</v>
      </c>
      <c r="BA209">
        <v>7</v>
      </c>
      <c r="BB209" s="78" t="str">
        <f>REPLACE(INDEX(GroupVertices[Group],MATCH(Edges24[[#This Row],[Vertex 1]],GroupVertices[Vertex],0)),1,1,"")</f>
        <v>4</v>
      </c>
      <c r="BC209" s="78" t="str">
        <f>REPLACE(INDEX(GroupVertices[Group],MATCH(Edges24[[#This Row],[Vertex 2]],GroupVertices[Vertex],0)),1,1,"")</f>
        <v>1</v>
      </c>
      <c r="BD209" s="48">
        <v>6</v>
      </c>
      <c r="BE209" s="49">
        <v>15</v>
      </c>
      <c r="BF209" s="48">
        <v>0</v>
      </c>
      <c r="BG209" s="49">
        <v>0</v>
      </c>
      <c r="BH209" s="48">
        <v>0</v>
      </c>
      <c r="BI209" s="49">
        <v>0</v>
      </c>
      <c r="BJ209" s="48">
        <v>34</v>
      </c>
      <c r="BK209" s="49">
        <v>85</v>
      </c>
      <c r="BL209" s="48">
        <v>40</v>
      </c>
    </row>
    <row r="210" spans="1:64" ht="15">
      <c r="A210" s="64" t="s">
        <v>330</v>
      </c>
      <c r="B210" s="64" t="s">
        <v>354</v>
      </c>
      <c r="C210" s="65"/>
      <c r="D210" s="66"/>
      <c r="E210" s="67"/>
      <c r="F210" s="68"/>
      <c r="G210" s="65"/>
      <c r="H210" s="69"/>
      <c r="I210" s="70"/>
      <c r="J210" s="70"/>
      <c r="K210" s="34" t="s">
        <v>65</v>
      </c>
      <c r="L210" s="77">
        <v>230</v>
      </c>
      <c r="M210" s="77"/>
      <c r="N210" s="72"/>
      <c r="O210" s="79" t="s">
        <v>379</v>
      </c>
      <c r="P210" s="81">
        <v>43627.703784722224</v>
      </c>
      <c r="Q210" s="79" t="s">
        <v>549</v>
      </c>
      <c r="R210" s="79"/>
      <c r="S210" s="79"/>
      <c r="T210" s="79" t="s">
        <v>745</v>
      </c>
      <c r="U210" s="79"/>
      <c r="V210" s="83" t="s">
        <v>926</v>
      </c>
      <c r="W210" s="81">
        <v>43627.703784722224</v>
      </c>
      <c r="X210" s="83" t="s">
        <v>1165</v>
      </c>
      <c r="Y210" s="79"/>
      <c r="Z210" s="79"/>
      <c r="AA210" s="85" t="s">
        <v>1536</v>
      </c>
      <c r="AB210" s="85" t="s">
        <v>1681</v>
      </c>
      <c r="AC210" s="79" t="b">
        <v>0</v>
      </c>
      <c r="AD210" s="79">
        <v>3</v>
      </c>
      <c r="AE210" s="85" t="s">
        <v>1713</v>
      </c>
      <c r="AF210" s="79" t="b">
        <v>0</v>
      </c>
      <c r="AG210" s="79" t="s">
        <v>1727</v>
      </c>
      <c r="AH210" s="79"/>
      <c r="AI210" s="85" t="s">
        <v>1711</v>
      </c>
      <c r="AJ210" s="79" t="b">
        <v>0</v>
      </c>
      <c r="AK210" s="79">
        <v>0</v>
      </c>
      <c r="AL210" s="85" t="s">
        <v>1711</v>
      </c>
      <c r="AM210" s="79" t="s">
        <v>1737</v>
      </c>
      <c r="AN210" s="79" t="b">
        <v>0</v>
      </c>
      <c r="AO210" s="85" t="s">
        <v>1681</v>
      </c>
      <c r="AP210" s="79" t="s">
        <v>176</v>
      </c>
      <c r="AQ210" s="79">
        <v>0</v>
      </c>
      <c r="AR210" s="79">
        <v>0</v>
      </c>
      <c r="AS210" s="79" t="s">
        <v>1758</v>
      </c>
      <c r="AT210" s="79" t="s">
        <v>1761</v>
      </c>
      <c r="AU210" s="79" t="s">
        <v>1764</v>
      </c>
      <c r="AV210" s="79" t="s">
        <v>1767</v>
      </c>
      <c r="AW210" s="79" t="s">
        <v>1770</v>
      </c>
      <c r="AX210" s="79" t="s">
        <v>1773</v>
      </c>
      <c r="AY210" s="79" t="s">
        <v>1774</v>
      </c>
      <c r="AZ210" s="83" t="s">
        <v>1777</v>
      </c>
      <c r="BA210">
        <v>7</v>
      </c>
      <c r="BB210" s="78" t="str">
        <f>REPLACE(INDEX(GroupVertices[Group],MATCH(Edges24[[#This Row],[Vertex 1]],GroupVertices[Vertex],0)),1,1,"")</f>
        <v>4</v>
      </c>
      <c r="BC210" s="78" t="str">
        <f>REPLACE(INDEX(GroupVertices[Group],MATCH(Edges24[[#This Row],[Vertex 2]],GroupVertices[Vertex],0)),1,1,"")</f>
        <v>1</v>
      </c>
      <c r="BD210" s="48">
        <v>5</v>
      </c>
      <c r="BE210" s="49">
        <v>11.11111111111111</v>
      </c>
      <c r="BF210" s="48">
        <v>5</v>
      </c>
      <c r="BG210" s="49">
        <v>11.11111111111111</v>
      </c>
      <c r="BH210" s="48">
        <v>0</v>
      </c>
      <c r="BI210" s="49">
        <v>0</v>
      </c>
      <c r="BJ210" s="48">
        <v>35</v>
      </c>
      <c r="BK210" s="49">
        <v>77.77777777777777</v>
      </c>
      <c r="BL210" s="48">
        <v>45</v>
      </c>
    </row>
    <row r="211" spans="1:64" ht="15">
      <c r="A211" s="64" t="s">
        <v>330</v>
      </c>
      <c r="B211" s="64" t="s">
        <v>354</v>
      </c>
      <c r="C211" s="65"/>
      <c r="D211" s="66"/>
      <c r="E211" s="67"/>
      <c r="F211" s="68"/>
      <c r="G211" s="65"/>
      <c r="H211" s="69"/>
      <c r="I211" s="70"/>
      <c r="J211" s="70"/>
      <c r="K211" s="34" t="s">
        <v>65</v>
      </c>
      <c r="L211" s="77">
        <v>231</v>
      </c>
      <c r="M211" s="77"/>
      <c r="N211" s="72"/>
      <c r="O211" s="79" t="s">
        <v>378</v>
      </c>
      <c r="P211" s="81">
        <v>43627.708506944444</v>
      </c>
      <c r="Q211" s="79" t="s">
        <v>438</v>
      </c>
      <c r="R211" s="79"/>
      <c r="S211" s="79"/>
      <c r="T211" s="79" t="s">
        <v>745</v>
      </c>
      <c r="U211" s="79"/>
      <c r="V211" s="83" t="s">
        <v>926</v>
      </c>
      <c r="W211" s="81">
        <v>43627.708506944444</v>
      </c>
      <c r="X211" s="83" t="s">
        <v>1166</v>
      </c>
      <c r="Y211" s="79"/>
      <c r="Z211" s="79"/>
      <c r="AA211" s="85" t="s">
        <v>1537</v>
      </c>
      <c r="AB211" s="79"/>
      <c r="AC211" s="79" t="b">
        <v>0</v>
      </c>
      <c r="AD211" s="79">
        <v>0</v>
      </c>
      <c r="AE211" s="85" t="s">
        <v>1711</v>
      </c>
      <c r="AF211" s="79" t="b">
        <v>0</v>
      </c>
      <c r="AG211" s="79" t="s">
        <v>1727</v>
      </c>
      <c r="AH211" s="79"/>
      <c r="AI211" s="85" t="s">
        <v>1711</v>
      </c>
      <c r="AJ211" s="79" t="b">
        <v>0</v>
      </c>
      <c r="AK211" s="79">
        <v>7</v>
      </c>
      <c r="AL211" s="85" t="s">
        <v>1681</v>
      </c>
      <c r="AM211" s="79" t="s">
        <v>1737</v>
      </c>
      <c r="AN211" s="79" t="b">
        <v>0</v>
      </c>
      <c r="AO211" s="85" t="s">
        <v>1681</v>
      </c>
      <c r="AP211" s="79" t="s">
        <v>176</v>
      </c>
      <c r="AQ211" s="79">
        <v>0</v>
      </c>
      <c r="AR211" s="79">
        <v>0</v>
      </c>
      <c r="AS211" s="79"/>
      <c r="AT211" s="79"/>
      <c r="AU211" s="79"/>
      <c r="AV211" s="79"/>
      <c r="AW211" s="79"/>
      <c r="AX211" s="79"/>
      <c r="AY211" s="79"/>
      <c r="AZ211" s="79"/>
      <c r="BA211">
        <v>6</v>
      </c>
      <c r="BB211" s="78" t="str">
        <f>REPLACE(INDEX(GroupVertices[Group],MATCH(Edges24[[#This Row],[Vertex 1]],GroupVertices[Vertex],0)),1,1,"")</f>
        <v>4</v>
      </c>
      <c r="BC211" s="78" t="str">
        <f>REPLACE(INDEX(GroupVertices[Group],MATCH(Edges24[[#This Row],[Vertex 2]],GroupVertices[Vertex],0)),1,1,"")</f>
        <v>1</v>
      </c>
      <c r="BD211" s="48">
        <v>0</v>
      </c>
      <c r="BE211" s="49">
        <v>0</v>
      </c>
      <c r="BF211" s="48">
        <v>1</v>
      </c>
      <c r="BG211" s="49">
        <v>4.3478260869565215</v>
      </c>
      <c r="BH211" s="48">
        <v>0</v>
      </c>
      <c r="BI211" s="49">
        <v>0</v>
      </c>
      <c r="BJ211" s="48">
        <v>22</v>
      </c>
      <c r="BK211" s="49">
        <v>95.65217391304348</v>
      </c>
      <c r="BL211" s="48">
        <v>23</v>
      </c>
    </row>
    <row r="212" spans="1:64" ht="15">
      <c r="A212" s="64" t="s">
        <v>330</v>
      </c>
      <c r="B212" s="64" t="s">
        <v>354</v>
      </c>
      <c r="C212" s="65"/>
      <c r="D212" s="66"/>
      <c r="E212" s="67"/>
      <c r="F212" s="68"/>
      <c r="G212" s="65"/>
      <c r="H212" s="69"/>
      <c r="I212" s="70"/>
      <c r="J212" s="70"/>
      <c r="K212" s="34" t="s">
        <v>65</v>
      </c>
      <c r="L212" s="77">
        <v>232</v>
      </c>
      <c r="M212" s="77"/>
      <c r="N212" s="72"/>
      <c r="O212" s="79" t="s">
        <v>379</v>
      </c>
      <c r="P212" s="81">
        <v>43627.71041666667</v>
      </c>
      <c r="Q212" s="79" t="s">
        <v>550</v>
      </c>
      <c r="R212" s="79"/>
      <c r="S212" s="79"/>
      <c r="T212" s="79" t="s">
        <v>745</v>
      </c>
      <c r="U212" s="83" t="s">
        <v>817</v>
      </c>
      <c r="V212" s="83" t="s">
        <v>817</v>
      </c>
      <c r="W212" s="81">
        <v>43627.71041666667</v>
      </c>
      <c r="X212" s="83" t="s">
        <v>1167</v>
      </c>
      <c r="Y212" s="79"/>
      <c r="Z212" s="79"/>
      <c r="AA212" s="85" t="s">
        <v>1538</v>
      </c>
      <c r="AB212" s="85" t="s">
        <v>1682</v>
      </c>
      <c r="AC212" s="79" t="b">
        <v>0</v>
      </c>
      <c r="AD212" s="79">
        <v>4</v>
      </c>
      <c r="AE212" s="85" t="s">
        <v>1713</v>
      </c>
      <c r="AF212" s="79" t="b">
        <v>0</v>
      </c>
      <c r="AG212" s="79" t="s">
        <v>1727</v>
      </c>
      <c r="AH212" s="79"/>
      <c r="AI212" s="85" t="s">
        <v>1711</v>
      </c>
      <c r="AJ212" s="79" t="b">
        <v>0</v>
      </c>
      <c r="AK212" s="79">
        <v>0</v>
      </c>
      <c r="AL212" s="85" t="s">
        <v>1711</v>
      </c>
      <c r="AM212" s="79" t="s">
        <v>1737</v>
      </c>
      <c r="AN212" s="79" t="b">
        <v>0</v>
      </c>
      <c r="AO212" s="85" t="s">
        <v>1682</v>
      </c>
      <c r="AP212" s="79" t="s">
        <v>176</v>
      </c>
      <c r="AQ212" s="79">
        <v>0</v>
      </c>
      <c r="AR212" s="79">
        <v>0</v>
      </c>
      <c r="AS212" s="79"/>
      <c r="AT212" s="79"/>
      <c r="AU212" s="79"/>
      <c r="AV212" s="79"/>
      <c r="AW212" s="79"/>
      <c r="AX212" s="79"/>
      <c r="AY212" s="79"/>
      <c r="AZ212" s="79"/>
      <c r="BA212">
        <v>7</v>
      </c>
      <c r="BB212" s="78" t="str">
        <f>REPLACE(INDEX(GroupVertices[Group],MATCH(Edges24[[#This Row],[Vertex 1]],GroupVertices[Vertex],0)),1,1,"")</f>
        <v>4</v>
      </c>
      <c r="BC212" s="78" t="str">
        <f>REPLACE(INDEX(GroupVertices[Group],MATCH(Edges24[[#This Row],[Vertex 2]],GroupVertices[Vertex],0)),1,1,"")</f>
        <v>1</v>
      </c>
      <c r="BD212" s="48">
        <v>6</v>
      </c>
      <c r="BE212" s="49">
        <v>17.647058823529413</v>
      </c>
      <c r="BF212" s="48">
        <v>0</v>
      </c>
      <c r="BG212" s="49">
        <v>0</v>
      </c>
      <c r="BH212" s="48">
        <v>0</v>
      </c>
      <c r="BI212" s="49">
        <v>0</v>
      </c>
      <c r="BJ212" s="48">
        <v>28</v>
      </c>
      <c r="BK212" s="49">
        <v>82.3529411764706</v>
      </c>
      <c r="BL212" s="48">
        <v>34</v>
      </c>
    </row>
    <row r="213" spans="1:64" ht="15">
      <c r="A213" s="64" t="s">
        <v>330</v>
      </c>
      <c r="B213" s="64" t="s">
        <v>354</v>
      </c>
      <c r="C213" s="65"/>
      <c r="D213" s="66"/>
      <c r="E213" s="67"/>
      <c r="F213" s="68"/>
      <c r="G213" s="65"/>
      <c r="H213" s="69"/>
      <c r="I213" s="70"/>
      <c r="J213" s="70"/>
      <c r="K213" s="34" t="s">
        <v>65</v>
      </c>
      <c r="L213" s="77">
        <v>234</v>
      </c>
      <c r="M213" s="77"/>
      <c r="N213" s="72"/>
      <c r="O213" s="79" t="s">
        <v>378</v>
      </c>
      <c r="P213" s="81">
        <v>43633.1984375</v>
      </c>
      <c r="Q213" s="79" t="s">
        <v>551</v>
      </c>
      <c r="R213" s="79"/>
      <c r="S213" s="79"/>
      <c r="T213" s="79" t="s">
        <v>745</v>
      </c>
      <c r="U213" s="79"/>
      <c r="V213" s="83" t="s">
        <v>926</v>
      </c>
      <c r="W213" s="81">
        <v>43633.1984375</v>
      </c>
      <c r="X213" s="83" t="s">
        <v>1168</v>
      </c>
      <c r="Y213" s="79"/>
      <c r="Z213" s="79"/>
      <c r="AA213" s="85" t="s">
        <v>1539</v>
      </c>
      <c r="AB213" s="79"/>
      <c r="AC213" s="79" t="b">
        <v>0</v>
      </c>
      <c r="AD213" s="79">
        <v>0</v>
      </c>
      <c r="AE213" s="85" t="s">
        <v>1711</v>
      </c>
      <c r="AF213" s="79" t="b">
        <v>0</v>
      </c>
      <c r="AG213" s="79" t="s">
        <v>1727</v>
      </c>
      <c r="AH213" s="79"/>
      <c r="AI213" s="85" t="s">
        <v>1711</v>
      </c>
      <c r="AJ213" s="79" t="b">
        <v>0</v>
      </c>
      <c r="AK213" s="79">
        <v>2</v>
      </c>
      <c r="AL213" s="85" t="s">
        <v>1688</v>
      </c>
      <c r="AM213" s="79" t="s">
        <v>1737</v>
      </c>
      <c r="AN213" s="79" t="b">
        <v>0</v>
      </c>
      <c r="AO213" s="85" t="s">
        <v>1688</v>
      </c>
      <c r="AP213" s="79" t="s">
        <v>176</v>
      </c>
      <c r="AQ213" s="79">
        <v>0</v>
      </c>
      <c r="AR213" s="79">
        <v>0</v>
      </c>
      <c r="AS213" s="79"/>
      <c r="AT213" s="79"/>
      <c r="AU213" s="79"/>
      <c r="AV213" s="79"/>
      <c r="AW213" s="79"/>
      <c r="AX213" s="79"/>
      <c r="AY213" s="79"/>
      <c r="AZ213" s="79"/>
      <c r="BA213">
        <v>6</v>
      </c>
      <c r="BB213" s="78" t="str">
        <f>REPLACE(INDEX(GroupVertices[Group],MATCH(Edges24[[#This Row],[Vertex 1]],GroupVertices[Vertex],0)),1,1,"")</f>
        <v>4</v>
      </c>
      <c r="BC213" s="78" t="str">
        <f>REPLACE(INDEX(GroupVertices[Group],MATCH(Edges24[[#This Row],[Vertex 2]],GroupVertices[Vertex],0)),1,1,"")</f>
        <v>1</v>
      </c>
      <c r="BD213" s="48">
        <v>0</v>
      </c>
      <c r="BE213" s="49">
        <v>0</v>
      </c>
      <c r="BF213" s="48">
        <v>0</v>
      </c>
      <c r="BG213" s="49">
        <v>0</v>
      </c>
      <c r="BH213" s="48">
        <v>0</v>
      </c>
      <c r="BI213" s="49">
        <v>0</v>
      </c>
      <c r="BJ213" s="48">
        <v>24</v>
      </c>
      <c r="BK213" s="49">
        <v>100</v>
      </c>
      <c r="BL213" s="48">
        <v>24</v>
      </c>
    </row>
    <row r="214" spans="1:64" ht="15">
      <c r="A214" s="64" t="s">
        <v>331</v>
      </c>
      <c r="B214" s="64" t="s">
        <v>354</v>
      </c>
      <c r="C214" s="65"/>
      <c r="D214" s="66"/>
      <c r="E214" s="67"/>
      <c r="F214" s="68"/>
      <c r="G214" s="65"/>
      <c r="H214" s="69"/>
      <c r="I214" s="70"/>
      <c r="J214" s="70"/>
      <c r="K214" s="34" t="s">
        <v>65</v>
      </c>
      <c r="L214" s="77">
        <v>236</v>
      </c>
      <c r="M214" s="77"/>
      <c r="N214" s="72"/>
      <c r="O214" s="79" t="s">
        <v>379</v>
      </c>
      <c r="P214" s="81">
        <v>43627.6790625</v>
      </c>
      <c r="Q214" s="79" t="s">
        <v>552</v>
      </c>
      <c r="R214" s="79"/>
      <c r="S214" s="79"/>
      <c r="T214" s="79" t="s">
        <v>745</v>
      </c>
      <c r="U214" s="79"/>
      <c r="V214" s="83" t="s">
        <v>927</v>
      </c>
      <c r="W214" s="81">
        <v>43627.6790625</v>
      </c>
      <c r="X214" s="83" t="s">
        <v>1169</v>
      </c>
      <c r="Y214" s="79"/>
      <c r="Z214" s="79"/>
      <c r="AA214" s="85" t="s">
        <v>1540</v>
      </c>
      <c r="AB214" s="85" t="s">
        <v>1676</v>
      </c>
      <c r="AC214" s="79" t="b">
        <v>0</v>
      </c>
      <c r="AD214" s="79">
        <v>0</v>
      </c>
      <c r="AE214" s="85" t="s">
        <v>1713</v>
      </c>
      <c r="AF214" s="79" t="b">
        <v>0</v>
      </c>
      <c r="AG214" s="79" t="s">
        <v>1727</v>
      </c>
      <c r="AH214" s="79"/>
      <c r="AI214" s="85" t="s">
        <v>1711</v>
      </c>
      <c r="AJ214" s="79" t="b">
        <v>0</v>
      </c>
      <c r="AK214" s="79">
        <v>0</v>
      </c>
      <c r="AL214" s="85" t="s">
        <v>1711</v>
      </c>
      <c r="AM214" s="79" t="s">
        <v>1733</v>
      </c>
      <c r="AN214" s="79" t="b">
        <v>0</v>
      </c>
      <c r="AO214" s="85" t="s">
        <v>1676</v>
      </c>
      <c r="AP214" s="79" t="s">
        <v>176</v>
      </c>
      <c r="AQ214" s="79">
        <v>0</v>
      </c>
      <c r="AR214" s="79">
        <v>0</v>
      </c>
      <c r="AS214" s="79"/>
      <c r="AT214" s="79"/>
      <c r="AU214" s="79"/>
      <c r="AV214" s="79"/>
      <c r="AW214" s="79"/>
      <c r="AX214" s="79"/>
      <c r="AY214" s="79"/>
      <c r="AZ214" s="79"/>
      <c r="BA214">
        <v>3</v>
      </c>
      <c r="BB214" s="78" t="str">
        <f>REPLACE(INDEX(GroupVertices[Group],MATCH(Edges24[[#This Row],[Vertex 1]],GroupVertices[Vertex],0)),1,1,"")</f>
        <v>3</v>
      </c>
      <c r="BC214" s="78" t="str">
        <f>REPLACE(INDEX(GroupVertices[Group],MATCH(Edges24[[#This Row],[Vertex 2]],GroupVertices[Vertex],0)),1,1,"")</f>
        <v>1</v>
      </c>
      <c r="BD214" s="48">
        <v>0</v>
      </c>
      <c r="BE214" s="49">
        <v>0</v>
      </c>
      <c r="BF214" s="48">
        <v>0</v>
      </c>
      <c r="BG214" s="49">
        <v>0</v>
      </c>
      <c r="BH214" s="48">
        <v>0</v>
      </c>
      <c r="BI214" s="49">
        <v>0</v>
      </c>
      <c r="BJ214" s="48">
        <v>16</v>
      </c>
      <c r="BK214" s="49">
        <v>100</v>
      </c>
      <c r="BL214" s="48">
        <v>16</v>
      </c>
    </row>
    <row r="215" spans="1:64" ht="15">
      <c r="A215" s="64" t="s">
        <v>331</v>
      </c>
      <c r="B215" s="64" t="s">
        <v>354</v>
      </c>
      <c r="C215" s="65"/>
      <c r="D215" s="66"/>
      <c r="E215" s="67"/>
      <c r="F215" s="68"/>
      <c r="G215" s="65"/>
      <c r="H215" s="69"/>
      <c r="I215" s="70"/>
      <c r="J215" s="70"/>
      <c r="K215" s="34" t="s">
        <v>65</v>
      </c>
      <c r="L215" s="77">
        <v>237</v>
      </c>
      <c r="M215" s="77"/>
      <c r="N215" s="72"/>
      <c r="O215" s="79" t="s">
        <v>379</v>
      </c>
      <c r="P215" s="81">
        <v>43627.68445601852</v>
      </c>
      <c r="Q215" s="79" t="s">
        <v>553</v>
      </c>
      <c r="R215" s="79"/>
      <c r="S215" s="79"/>
      <c r="T215" s="79" t="s">
        <v>745</v>
      </c>
      <c r="U215" s="79"/>
      <c r="V215" s="83" t="s">
        <v>927</v>
      </c>
      <c r="W215" s="81">
        <v>43627.68445601852</v>
      </c>
      <c r="X215" s="83" t="s">
        <v>1170</v>
      </c>
      <c r="Y215" s="79"/>
      <c r="Z215" s="79"/>
      <c r="AA215" s="85" t="s">
        <v>1541</v>
      </c>
      <c r="AB215" s="85" t="s">
        <v>1677</v>
      </c>
      <c r="AC215" s="79" t="b">
        <v>0</v>
      </c>
      <c r="AD215" s="79">
        <v>1</v>
      </c>
      <c r="AE215" s="85" t="s">
        <v>1713</v>
      </c>
      <c r="AF215" s="79" t="b">
        <v>0</v>
      </c>
      <c r="AG215" s="79" t="s">
        <v>1727</v>
      </c>
      <c r="AH215" s="79"/>
      <c r="AI215" s="85" t="s">
        <v>1711</v>
      </c>
      <c r="AJ215" s="79" t="b">
        <v>0</v>
      </c>
      <c r="AK215" s="79">
        <v>1</v>
      </c>
      <c r="AL215" s="85" t="s">
        <v>1711</v>
      </c>
      <c r="AM215" s="79" t="s">
        <v>1733</v>
      </c>
      <c r="AN215" s="79" t="b">
        <v>0</v>
      </c>
      <c r="AO215" s="85" t="s">
        <v>1677</v>
      </c>
      <c r="AP215" s="79" t="s">
        <v>176</v>
      </c>
      <c r="AQ215" s="79">
        <v>0</v>
      </c>
      <c r="AR215" s="79">
        <v>0</v>
      </c>
      <c r="AS215" s="79"/>
      <c r="AT215" s="79"/>
      <c r="AU215" s="79"/>
      <c r="AV215" s="79"/>
      <c r="AW215" s="79"/>
      <c r="AX215" s="79"/>
      <c r="AY215" s="79"/>
      <c r="AZ215" s="79"/>
      <c r="BA215">
        <v>3</v>
      </c>
      <c r="BB215" s="78" t="str">
        <f>REPLACE(INDEX(GroupVertices[Group],MATCH(Edges24[[#This Row],[Vertex 1]],GroupVertices[Vertex],0)),1,1,"")</f>
        <v>3</v>
      </c>
      <c r="BC215" s="78" t="str">
        <f>REPLACE(INDEX(GroupVertices[Group],MATCH(Edges24[[#This Row],[Vertex 2]],GroupVertices[Vertex],0)),1,1,"")</f>
        <v>1</v>
      </c>
      <c r="BD215" s="48">
        <v>0</v>
      </c>
      <c r="BE215" s="49">
        <v>0</v>
      </c>
      <c r="BF215" s="48">
        <v>0</v>
      </c>
      <c r="BG215" s="49">
        <v>0</v>
      </c>
      <c r="BH215" s="48">
        <v>0</v>
      </c>
      <c r="BI215" s="49">
        <v>0</v>
      </c>
      <c r="BJ215" s="48">
        <v>14</v>
      </c>
      <c r="BK215" s="49">
        <v>100</v>
      </c>
      <c r="BL215" s="48">
        <v>14</v>
      </c>
    </row>
    <row r="216" spans="1:64" ht="15">
      <c r="A216" s="64" t="s">
        <v>331</v>
      </c>
      <c r="B216" s="64" t="s">
        <v>354</v>
      </c>
      <c r="C216" s="65"/>
      <c r="D216" s="66"/>
      <c r="E216" s="67"/>
      <c r="F216" s="68"/>
      <c r="G216" s="65"/>
      <c r="H216" s="69"/>
      <c r="I216" s="70"/>
      <c r="J216" s="70"/>
      <c r="K216" s="34" t="s">
        <v>65</v>
      </c>
      <c r="L216" s="77">
        <v>238</v>
      </c>
      <c r="M216" s="77"/>
      <c r="N216" s="72"/>
      <c r="O216" s="79" t="s">
        <v>379</v>
      </c>
      <c r="P216" s="81">
        <v>43627.68708333333</v>
      </c>
      <c r="Q216" s="79" t="s">
        <v>554</v>
      </c>
      <c r="R216" s="79"/>
      <c r="S216" s="79"/>
      <c r="T216" s="79" t="s">
        <v>745</v>
      </c>
      <c r="U216" s="79"/>
      <c r="V216" s="83" t="s">
        <v>927</v>
      </c>
      <c r="W216" s="81">
        <v>43627.68708333333</v>
      </c>
      <c r="X216" s="83" t="s">
        <v>1171</v>
      </c>
      <c r="Y216" s="79"/>
      <c r="Z216" s="79"/>
      <c r="AA216" s="85" t="s">
        <v>1542</v>
      </c>
      <c r="AB216" s="85" t="s">
        <v>1678</v>
      </c>
      <c r="AC216" s="79" t="b">
        <v>0</v>
      </c>
      <c r="AD216" s="79">
        <v>4</v>
      </c>
      <c r="AE216" s="85" t="s">
        <v>1713</v>
      </c>
      <c r="AF216" s="79" t="b">
        <v>0</v>
      </c>
      <c r="AG216" s="79" t="s">
        <v>1727</v>
      </c>
      <c r="AH216" s="79"/>
      <c r="AI216" s="85" t="s">
        <v>1711</v>
      </c>
      <c r="AJ216" s="79" t="b">
        <v>0</v>
      </c>
      <c r="AK216" s="79">
        <v>0</v>
      </c>
      <c r="AL216" s="85" t="s">
        <v>1711</v>
      </c>
      <c r="AM216" s="79" t="s">
        <v>1733</v>
      </c>
      <c r="AN216" s="79" t="b">
        <v>0</v>
      </c>
      <c r="AO216" s="85" t="s">
        <v>1678</v>
      </c>
      <c r="AP216" s="79" t="s">
        <v>176</v>
      </c>
      <c r="AQ216" s="79">
        <v>0</v>
      </c>
      <c r="AR216" s="79">
        <v>0</v>
      </c>
      <c r="AS216" s="79"/>
      <c r="AT216" s="79"/>
      <c r="AU216" s="79"/>
      <c r="AV216" s="79"/>
      <c r="AW216" s="79"/>
      <c r="AX216" s="79"/>
      <c r="AY216" s="79"/>
      <c r="AZ216" s="79"/>
      <c r="BA216">
        <v>3</v>
      </c>
      <c r="BB216" s="78" t="str">
        <f>REPLACE(INDEX(GroupVertices[Group],MATCH(Edges24[[#This Row],[Vertex 1]],GroupVertices[Vertex],0)),1,1,"")</f>
        <v>3</v>
      </c>
      <c r="BC216" s="78" t="str">
        <f>REPLACE(INDEX(GroupVertices[Group],MATCH(Edges24[[#This Row],[Vertex 2]],GroupVertices[Vertex],0)),1,1,"")</f>
        <v>1</v>
      </c>
      <c r="BD216" s="48">
        <v>1</v>
      </c>
      <c r="BE216" s="49">
        <v>4</v>
      </c>
      <c r="BF216" s="48">
        <v>0</v>
      </c>
      <c r="BG216" s="49">
        <v>0</v>
      </c>
      <c r="BH216" s="48">
        <v>0</v>
      </c>
      <c r="BI216" s="49">
        <v>0</v>
      </c>
      <c r="BJ216" s="48">
        <v>24</v>
      </c>
      <c r="BK216" s="49">
        <v>96</v>
      </c>
      <c r="BL216" s="48">
        <v>25</v>
      </c>
    </row>
    <row r="217" spans="1:64" ht="15">
      <c r="A217" s="64" t="s">
        <v>332</v>
      </c>
      <c r="B217" s="64" t="s">
        <v>331</v>
      </c>
      <c r="C217" s="65"/>
      <c r="D217" s="66"/>
      <c r="E217" s="67"/>
      <c r="F217" s="68"/>
      <c r="G217" s="65"/>
      <c r="H217" s="69"/>
      <c r="I217" s="70"/>
      <c r="J217" s="70"/>
      <c r="K217" s="34" t="s">
        <v>65</v>
      </c>
      <c r="L217" s="77">
        <v>239</v>
      </c>
      <c r="M217" s="77"/>
      <c r="N217" s="72"/>
      <c r="O217" s="79" t="s">
        <v>378</v>
      </c>
      <c r="P217" s="81">
        <v>43627.68488425926</v>
      </c>
      <c r="Q217" s="79" t="s">
        <v>555</v>
      </c>
      <c r="R217" s="79"/>
      <c r="S217" s="79"/>
      <c r="T217" s="79" t="s">
        <v>745</v>
      </c>
      <c r="U217" s="79"/>
      <c r="V217" s="83" t="s">
        <v>928</v>
      </c>
      <c r="W217" s="81">
        <v>43627.68488425926</v>
      </c>
      <c r="X217" s="83" t="s">
        <v>1172</v>
      </c>
      <c r="Y217" s="79"/>
      <c r="Z217" s="79"/>
      <c r="AA217" s="85" t="s">
        <v>1543</v>
      </c>
      <c r="AB217" s="79"/>
      <c r="AC217" s="79" t="b">
        <v>0</v>
      </c>
      <c r="AD217" s="79">
        <v>0</v>
      </c>
      <c r="AE217" s="85" t="s">
        <v>1711</v>
      </c>
      <c r="AF217" s="79" t="b">
        <v>0</v>
      </c>
      <c r="AG217" s="79" t="s">
        <v>1727</v>
      </c>
      <c r="AH217" s="79"/>
      <c r="AI217" s="85" t="s">
        <v>1711</v>
      </c>
      <c r="AJ217" s="79" t="b">
        <v>0</v>
      </c>
      <c r="AK217" s="79">
        <v>1</v>
      </c>
      <c r="AL217" s="85" t="s">
        <v>1541</v>
      </c>
      <c r="AM217" s="79" t="s">
        <v>1753</v>
      </c>
      <c r="AN217" s="79" t="b">
        <v>0</v>
      </c>
      <c r="AO217" s="85" t="s">
        <v>1541</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c r="BE217" s="49"/>
      <c r="BF217" s="48"/>
      <c r="BG217" s="49"/>
      <c r="BH217" s="48"/>
      <c r="BI217" s="49"/>
      <c r="BJ217" s="48"/>
      <c r="BK217" s="49"/>
      <c r="BL217" s="48"/>
    </row>
    <row r="218" spans="1:64" ht="15">
      <c r="A218" s="64" t="s">
        <v>228</v>
      </c>
      <c r="B218" s="64" t="s">
        <v>375</v>
      </c>
      <c r="C218" s="65"/>
      <c r="D218" s="66"/>
      <c r="E218" s="67"/>
      <c r="F218" s="68"/>
      <c r="G218" s="65"/>
      <c r="H218" s="69"/>
      <c r="I218" s="70"/>
      <c r="J218" s="70"/>
      <c r="K218" s="34" t="s">
        <v>65</v>
      </c>
      <c r="L218" s="77">
        <v>240</v>
      </c>
      <c r="M218" s="77"/>
      <c r="N218" s="72"/>
      <c r="O218" s="79" t="s">
        <v>378</v>
      </c>
      <c r="P218" s="81">
        <v>43627.670266203706</v>
      </c>
      <c r="Q218" s="79" t="s">
        <v>556</v>
      </c>
      <c r="R218" s="79"/>
      <c r="S218" s="79"/>
      <c r="T218" s="79" t="s">
        <v>769</v>
      </c>
      <c r="U218" s="79"/>
      <c r="V218" s="83" t="s">
        <v>845</v>
      </c>
      <c r="W218" s="81">
        <v>43627.670266203706</v>
      </c>
      <c r="X218" s="83" t="s">
        <v>1173</v>
      </c>
      <c r="Y218" s="79"/>
      <c r="Z218" s="79"/>
      <c r="AA218" s="85" t="s">
        <v>1544</v>
      </c>
      <c r="AB218" s="85" t="s">
        <v>1675</v>
      </c>
      <c r="AC218" s="79" t="b">
        <v>0</v>
      </c>
      <c r="AD218" s="79">
        <v>5</v>
      </c>
      <c r="AE218" s="85" t="s">
        <v>1713</v>
      </c>
      <c r="AF218" s="79" t="b">
        <v>0</v>
      </c>
      <c r="AG218" s="79" t="s">
        <v>1727</v>
      </c>
      <c r="AH218" s="79"/>
      <c r="AI218" s="85" t="s">
        <v>1711</v>
      </c>
      <c r="AJ218" s="79" t="b">
        <v>0</v>
      </c>
      <c r="AK218" s="79">
        <v>0</v>
      </c>
      <c r="AL218" s="85" t="s">
        <v>1711</v>
      </c>
      <c r="AM218" s="79" t="s">
        <v>1736</v>
      </c>
      <c r="AN218" s="79" t="b">
        <v>0</v>
      </c>
      <c r="AO218" s="85" t="s">
        <v>1675</v>
      </c>
      <c r="AP218" s="79" t="s">
        <v>176</v>
      </c>
      <c r="AQ218" s="79">
        <v>0</v>
      </c>
      <c r="AR218" s="79">
        <v>0</v>
      </c>
      <c r="AS218" s="79"/>
      <c r="AT218" s="79"/>
      <c r="AU218" s="79"/>
      <c r="AV218" s="79"/>
      <c r="AW218" s="79"/>
      <c r="AX218" s="79"/>
      <c r="AY218" s="79"/>
      <c r="AZ218" s="79"/>
      <c r="BA218">
        <v>3</v>
      </c>
      <c r="BB218" s="78" t="str">
        <f>REPLACE(INDEX(GroupVertices[Group],MATCH(Edges24[[#This Row],[Vertex 1]],GroupVertices[Vertex],0)),1,1,"")</f>
        <v>3</v>
      </c>
      <c r="BC218" s="78" t="str">
        <f>REPLACE(INDEX(GroupVertices[Group],MATCH(Edges24[[#This Row],[Vertex 2]],GroupVertices[Vertex],0)),1,1,"")</f>
        <v>3</v>
      </c>
      <c r="BD218" s="48">
        <v>0</v>
      </c>
      <c r="BE218" s="49">
        <v>0</v>
      </c>
      <c r="BF218" s="48">
        <v>0</v>
      </c>
      <c r="BG218" s="49">
        <v>0</v>
      </c>
      <c r="BH218" s="48">
        <v>0</v>
      </c>
      <c r="BI218" s="49">
        <v>0</v>
      </c>
      <c r="BJ218" s="48">
        <v>21</v>
      </c>
      <c r="BK218" s="49">
        <v>100</v>
      </c>
      <c r="BL218" s="48">
        <v>21</v>
      </c>
    </row>
    <row r="219" spans="1:64" ht="15">
      <c r="A219" s="64" t="s">
        <v>228</v>
      </c>
      <c r="B219" s="64" t="s">
        <v>375</v>
      </c>
      <c r="C219" s="65"/>
      <c r="D219" s="66"/>
      <c r="E219" s="67"/>
      <c r="F219" s="68"/>
      <c r="G219" s="65"/>
      <c r="H219" s="69"/>
      <c r="I219" s="70"/>
      <c r="J219" s="70"/>
      <c r="K219" s="34" t="s">
        <v>65</v>
      </c>
      <c r="L219" s="77">
        <v>241</v>
      </c>
      <c r="M219" s="77"/>
      <c r="N219" s="72"/>
      <c r="O219" s="79" t="s">
        <v>378</v>
      </c>
      <c r="P219" s="81">
        <v>43627.68854166667</v>
      </c>
      <c r="Q219" s="79" t="s">
        <v>557</v>
      </c>
      <c r="R219" s="79"/>
      <c r="S219" s="79"/>
      <c r="T219" s="79" t="s">
        <v>745</v>
      </c>
      <c r="U219" s="79"/>
      <c r="V219" s="83" t="s">
        <v>845</v>
      </c>
      <c r="W219" s="81">
        <v>43627.68854166667</v>
      </c>
      <c r="X219" s="83" t="s">
        <v>1174</v>
      </c>
      <c r="Y219" s="79"/>
      <c r="Z219" s="79"/>
      <c r="AA219" s="85" t="s">
        <v>1545</v>
      </c>
      <c r="AB219" s="85" t="s">
        <v>1707</v>
      </c>
      <c r="AC219" s="79" t="b">
        <v>0</v>
      </c>
      <c r="AD219" s="79">
        <v>5</v>
      </c>
      <c r="AE219" s="85" t="s">
        <v>1715</v>
      </c>
      <c r="AF219" s="79" t="b">
        <v>0</v>
      </c>
      <c r="AG219" s="79" t="s">
        <v>1727</v>
      </c>
      <c r="AH219" s="79"/>
      <c r="AI219" s="85" t="s">
        <v>1711</v>
      </c>
      <c r="AJ219" s="79" t="b">
        <v>0</v>
      </c>
      <c r="AK219" s="79">
        <v>0</v>
      </c>
      <c r="AL219" s="85" t="s">
        <v>1711</v>
      </c>
      <c r="AM219" s="79" t="s">
        <v>1736</v>
      </c>
      <c r="AN219" s="79" t="b">
        <v>0</v>
      </c>
      <c r="AO219" s="85" t="s">
        <v>1707</v>
      </c>
      <c r="AP219" s="79" t="s">
        <v>176</v>
      </c>
      <c r="AQ219" s="79">
        <v>0</v>
      </c>
      <c r="AR219" s="79">
        <v>0</v>
      </c>
      <c r="AS219" s="79"/>
      <c r="AT219" s="79"/>
      <c r="AU219" s="79"/>
      <c r="AV219" s="79"/>
      <c r="AW219" s="79"/>
      <c r="AX219" s="79"/>
      <c r="AY219" s="79"/>
      <c r="AZ219" s="79"/>
      <c r="BA219">
        <v>3</v>
      </c>
      <c r="BB219" s="78" t="str">
        <f>REPLACE(INDEX(GroupVertices[Group],MATCH(Edges24[[#This Row],[Vertex 1]],GroupVertices[Vertex],0)),1,1,"")</f>
        <v>3</v>
      </c>
      <c r="BC219" s="78" t="str">
        <f>REPLACE(INDEX(GroupVertices[Group],MATCH(Edges24[[#This Row],[Vertex 2]],GroupVertices[Vertex],0)),1,1,"")</f>
        <v>3</v>
      </c>
      <c r="BD219" s="48"/>
      <c r="BE219" s="49"/>
      <c r="BF219" s="48"/>
      <c r="BG219" s="49"/>
      <c r="BH219" s="48"/>
      <c r="BI219" s="49"/>
      <c r="BJ219" s="48"/>
      <c r="BK219" s="49"/>
      <c r="BL219" s="48"/>
    </row>
    <row r="220" spans="1:64" ht="15">
      <c r="A220" s="64" t="s">
        <v>258</v>
      </c>
      <c r="B220" s="64" t="s">
        <v>375</v>
      </c>
      <c r="C220" s="65"/>
      <c r="D220" s="66"/>
      <c r="E220" s="67"/>
      <c r="F220" s="68"/>
      <c r="G220" s="65"/>
      <c r="H220" s="69"/>
      <c r="I220" s="70"/>
      <c r="J220" s="70"/>
      <c r="K220" s="34" t="s">
        <v>65</v>
      </c>
      <c r="L220" s="77">
        <v>243</v>
      </c>
      <c r="M220" s="77"/>
      <c r="N220" s="72"/>
      <c r="O220" s="79" t="s">
        <v>378</v>
      </c>
      <c r="P220" s="81">
        <v>43627.69488425926</v>
      </c>
      <c r="Q220" s="79" t="s">
        <v>558</v>
      </c>
      <c r="R220" s="79"/>
      <c r="S220" s="79"/>
      <c r="T220" s="79" t="s">
        <v>745</v>
      </c>
      <c r="U220" s="79"/>
      <c r="V220" s="83" t="s">
        <v>872</v>
      </c>
      <c r="W220" s="81">
        <v>43627.69488425926</v>
      </c>
      <c r="X220" s="83" t="s">
        <v>1175</v>
      </c>
      <c r="Y220" s="79"/>
      <c r="Z220" s="79"/>
      <c r="AA220" s="85" t="s">
        <v>1546</v>
      </c>
      <c r="AB220" s="85" t="s">
        <v>1545</v>
      </c>
      <c r="AC220" s="79" t="b">
        <v>0</v>
      </c>
      <c r="AD220" s="79">
        <v>0</v>
      </c>
      <c r="AE220" s="85" t="s">
        <v>1722</v>
      </c>
      <c r="AF220" s="79" t="b">
        <v>0</v>
      </c>
      <c r="AG220" s="79" t="s">
        <v>1727</v>
      </c>
      <c r="AH220" s="79"/>
      <c r="AI220" s="85" t="s">
        <v>1711</v>
      </c>
      <c r="AJ220" s="79" t="b">
        <v>0</v>
      </c>
      <c r="AK220" s="79">
        <v>1</v>
      </c>
      <c r="AL220" s="85" t="s">
        <v>1711</v>
      </c>
      <c r="AM220" s="79" t="s">
        <v>1737</v>
      </c>
      <c r="AN220" s="79" t="b">
        <v>0</v>
      </c>
      <c r="AO220" s="85" t="s">
        <v>1545</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3</v>
      </c>
      <c r="BC220" s="78" t="str">
        <f>REPLACE(INDEX(GroupVertices[Group],MATCH(Edges24[[#This Row],[Vertex 2]],GroupVertices[Vertex],0)),1,1,"")</f>
        <v>3</v>
      </c>
      <c r="BD220" s="48"/>
      <c r="BE220" s="49"/>
      <c r="BF220" s="48"/>
      <c r="BG220" s="49"/>
      <c r="BH220" s="48"/>
      <c r="BI220" s="49"/>
      <c r="BJ220" s="48"/>
      <c r="BK220" s="49"/>
      <c r="BL220" s="48"/>
    </row>
    <row r="221" spans="1:64" ht="15">
      <c r="A221" s="64" t="s">
        <v>332</v>
      </c>
      <c r="B221" s="64" t="s">
        <v>375</v>
      </c>
      <c r="C221" s="65"/>
      <c r="D221" s="66"/>
      <c r="E221" s="67"/>
      <c r="F221" s="68"/>
      <c r="G221" s="65"/>
      <c r="H221" s="69"/>
      <c r="I221" s="70"/>
      <c r="J221" s="70"/>
      <c r="K221" s="34" t="s">
        <v>65</v>
      </c>
      <c r="L221" s="77">
        <v>244</v>
      </c>
      <c r="M221" s="77"/>
      <c r="N221" s="72"/>
      <c r="O221" s="79" t="s">
        <v>378</v>
      </c>
      <c r="P221" s="81">
        <v>43627.69517361111</v>
      </c>
      <c r="Q221" s="79" t="s">
        <v>559</v>
      </c>
      <c r="R221" s="79"/>
      <c r="S221" s="79"/>
      <c r="T221" s="79"/>
      <c r="U221" s="79"/>
      <c r="V221" s="83" t="s">
        <v>928</v>
      </c>
      <c r="W221" s="81">
        <v>43627.69517361111</v>
      </c>
      <c r="X221" s="83" t="s">
        <v>1176</v>
      </c>
      <c r="Y221" s="79"/>
      <c r="Z221" s="79"/>
      <c r="AA221" s="85" t="s">
        <v>1547</v>
      </c>
      <c r="AB221" s="79"/>
      <c r="AC221" s="79" t="b">
        <v>0</v>
      </c>
      <c r="AD221" s="79">
        <v>0</v>
      </c>
      <c r="AE221" s="85" t="s">
        <v>1711</v>
      </c>
      <c r="AF221" s="79" t="b">
        <v>0</v>
      </c>
      <c r="AG221" s="79" t="s">
        <v>1727</v>
      </c>
      <c r="AH221" s="79"/>
      <c r="AI221" s="85" t="s">
        <v>1711</v>
      </c>
      <c r="AJ221" s="79" t="b">
        <v>0</v>
      </c>
      <c r="AK221" s="79">
        <v>1</v>
      </c>
      <c r="AL221" s="85" t="s">
        <v>1546</v>
      </c>
      <c r="AM221" s="79" t="s">
        <v>1753</v>
      </c>
      <c r="AN221" s="79" t="b">
        <v>0</v>
      </c>
      <c r="AO221" s="85" t="s">
        <v>1546</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3</v>
      </c>
      <c r="BC221" s="78" t="str">
        <f>REPLACE(INDEX(GroupVertices[Group],MATCH(Edges24[[#This Row],[Vertex 2]],GroupVertices[Vertex],0)),1,1,"")</f>
        <v>3</v>
      </c>
      <c r="BD221" s="48"/>
      <c r="BE221" s="49"/>
      <c r="BF221" s="48"/>
      <c r="BG221" s="49"/>
      <c r="BH221" s="48"/>
      <c r="BI221" s="49"/>
      <c r="BJ221" s="48"/>
      <c r="BK221" s="49"/>
      <c r="BL221" s="48"/>
    </row>
    <row r="222" spans="1:64" ht="15">
      <c r="A222" s="64" t="s">
        <v>333</v>
      </c>
      <c r="B222" s="64" t="s">
        <v>354</v>
      </c>
      <c r="C222" s="65"/>
      <c r="D222" s="66"/>
      <c r="E222" s="67"/>
      <c r="F222" s="68"/>
      <c r="G222" s="65"/>
      <c r="H222" s="69"/>
      <c r="I222" s="70"/>
      <c r="J222" s="70"/>
      <c r="K222" s="34" t="s">
        <v>65</v>
      </c>
      <c r="L222" s="77">
        <v>249</v>
      </c>
      <c r="M222" s="77"/>
      <c r="N222" s="72"/>
      <c r="O222" s="79" t="s">
        <v>379</v>
      </c>
      <c r="P222" s="81">
        <v>43627.668645833335</v>
      </c>
      <c r="Q222" s="79" t="s">
        <v>560</v>
      </c>
      <c r="R222" s="79"/>
      <c r="S222" s="79"/>
      <c r="T222" s="79" t="s">
        <v>745</v>
      </c>
      <c r="U222" s="79"/>
      <c r="V222" s="83" t="s">
        <v>929</v>
      </c>
      <c r="W222" s="81">
        <v>43627.668645833335</v>
      </c>
      <c r="X222" s="83" t="s">
        <v>1177</v>
      </c>
      <c r="Y222" s="79"/>
      <c r="Z222" s="79"/>
      <c r="AA222" s="85" t="s">
        <v>1548</v>
      </c>
      <c r="AB222" s="85" t="s">
        <v>1675</v>
      </c>
      <c r="AC222" s="79" t="b">
        <v>0</v>
      </c>
      <c r="AD222" s="79">
        <v>4</v>
      </c>
      <c r="AE222" s="85" t="s">
        <v>1713</v>
      </c>
      <c r="AF222" s="79" t="b">
        <v>0</v>
      </c>
      <c r="AG222" s="79" t="s">
        <v>1727</v>
      </c>
      <c r="AH222" s="79"/>
      <c r="AI222" s="85" t="s">
        <v>1711</v>
      </c>
      <c r="AJ222" s="79" t="b">
        <v>0</v>
      </c>
      <c r="AK222" s="79">
        <v>0</v>
      </c>
      <c r="AL222" s="85" t="s">
        <v>1711</v>
      </c>
      <c r="AM222" s="79" t="s">
        <v>1736</v>
      </c>
      <c r="AN222" s="79" t="b">
        <v>0</v>
      </c>
      <c r="AO222" s="85" t="s">
        <v>1675</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3</v>
      </c>
      <c r="BC222" s="78" t="str">
        <f>REPLACE(INDEX(GroupVertices[Group],MATCH(Edges24[[#This Row],[Vertex 2]],GroupVertices[Vertex],0)),1,1,"")</f>
        <v>1</v>
      </c>
      <c r="BD222" s="48">
        <v>1</v>
      </c>
      <c r="BE222" s="49">
        <v>2.7027027027027026</v>
      </c>
      <c r="BF222" s="48">
        <v>0</v>
      </c>
      <c r="BG222" s="49">
        <v>0</v>
      </c>
      <c r="BH222" s="48">
        <v>0</v>
      </c>
      <c r="BI222" s="49">
        <v>0</v>
      </c>
      <c r="BJ222" s="48">
        <v>36</v>
      </c>
      <c r="BK222" s="49">
        <v>97.29729729729729</v>
      </c>
      <c r="BL222" s="48">
        <v>37</v>
      </c>
    </row>
    <row r="223" spans="1:64" ht="15">
      <c r="A223" s="64" t="s">
        <v>333</v>
      </c>
      <c r="B223" s="64" t="s">
        <v>354</v>
      </c>
      <c r="C223" s="65"/>
      <c r="D223" s="66"/>
      <c r="E223" s="67"/>
      <c r="F223" s="68"/>
      <c r="G223" s="65"/>
      <c r="H223" s="69"/>
      <c r="I223" s="70"/>
      <c r="J223" s="70"/>
      <c r="K223" s="34" t="s">
        <v>65</v>
      </c>
      <c r="L223" s="77">
        <v>250</v>
      </c>
      <c r="M223" s="77"/>
      <c r="N223" s="72"/>
      <c r="O223" s="79" t="s">
        <v>378</v>
      </c>
      <c r="P223" s="81">
        <v>43627.67943287037</v>
      </c>
      <c r="Q223" s="79" t="s">
        <v>400</v>
      </c>
      <c r="R223" s="79"/>
      <c r="S223" s="79"/>
      <c r="T223" s="79"/>
      <c r="U223" s="79"/>
      <c r="V223" s="83" t="s">
        <v>929</v>
      </c>
      <c r="W223" s="81">
        <v>43627.67943287037</v>
      </c>
      <c r="X223" s="83" t="s">
        <v>1178</v>
      </c>
      <c r="Y223" s="79"/>
      <c r="Z223" s="79"/>
      <c r="AA223" s="85" t="s">
        <v>1549</v>
      </c>
      <c r="AB223" s="79"/>
      <c r="AC223" s="79" t="b">
        <v>0</v>
      </c>
      <c r="AD223" s="79">
        <v>0</v>
      </c>
      <c r="AE223" s="85" t="s">
        <v>1711</v>
      </c>
      <c r="AF223" s="79" t="b">
        <v>0</v>
      </c>
      <c r="AG223" s="79" t="s">
        <v>1727</v>
      </c>
      <c r="AH223" s="79"/>
      <c r="AI223" s="85" t="s">
        <v>1711</v>
      </c>
      <c r="AJ223" s="79" t="b">
        <v>0</v>
      </c>
      <c r="AK223" s="79">
        <v>3</v>
      </c>
      <c r="AL223" s="85" t="s">
        <v>1629</v>
      </c>
      <c r="AM223" s="79" t="s">
        <v>1736</v>
      </c>
      <c r="AN223" s="79" t="b">
        <v>0</v>
      </c>
      <c r="AO223" s="85" t="s">
        <v>1629</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3</v>
      </c>
      <c r="BC223" s="78" t="str">
        <f>REPLACE(INDEX(GroupVertices[Group],MATCH(Edges24[[#This Row],[Vertex 2]],GroupVertices[Vertex],0)),1,1,"")</f>
        <v>1</v>
      </c>
      <c r="BD223" s="48"/>
      <c r="BE223" s="49"/>
      <c r="BF223" s="48"/>
      <c r="BG223" s="49"/>
      <c r="BH223" s="48"/>
      <c r="BI223" s="49"/>
      <c r="BJ223" s="48"/>
      <c r="BK223" s="49"/>
      <c r="BL223" s="48"/>
    </row>
    <row r="224" spans="1:64" ht="15">
      <c r="A224" s="64" t="s">
        <v>228</v>
      </c>
      <c r="B224" s="64" t="s">
        <v>333</v>
      </c>
      <c r="C224" s="65"/>
      <c r="D224" s="66"/>
      <c r="E224" s="67"/>
      <c r="F224" s="68"/>
      <c r="G224" s="65"/>
      <c r="H224" s="69"/>
      <c r="I224" s="70"/>
      <c r="J224" s="70"/>
      <c r="K224" s="34" t="s">
        <v>66</v>
      </c>
      <c r="L224" s="77">
        <v>252</v>
      </c>
      <c r="M224" s="77"/>
      <c r="N224" s="72"/>
      <c r="O224" s="79" t="s">
        <v>379</v>
      </c>
      <c r="P224" s="81">
        <v>43627.676620370374</v>
      </c>
      <c r="Q224" s="79" t="s">
        <v>561</v>
      </c>
      <c r="R224" s="79"/>
      <c r="S224" s="79"/>
      <c r="T224" s="79" t="s">
        <v>745</v>
      </c>
      <c r="U224" s="79"/>
      <c r="V224" s="83" t="s">
        <v>845</v>
      </c>
      <c r="W224" s="81">
        <v>43627.676620370374</v>
      </c>
      <c r="X224" s="83" t="s">
        <v>1179</v>
      </c>
      <c r="Y224" s="79"/>
      <c r="Z224" s="79"/>
      <c r="AA224" s="85" t="s">
        <v>1550</v>
      </c>
      <c r="AB224" s="85" t="s">
        <v>1708</v>
      </c>
      <c r="AC224" s="79" t="b">
        <v>0</v>
      </c>
      <c r="AD224" s="79">
        <v>3</v>
      </c>
      <c r="AE224" s="85" t="s">
        <v>1715</v>
      </c>
      <c r="AF224" s="79" t="b">
        <v>0</v>
      </c>
      <c r="AG224" s="79" t="s">
        <v>1727</v>
      </c>
      <c r="AH224" s="79"/>
      <c r="AI224" s="85" t="s">
        <v>1711</v>
      </c>
      <c r="AJ224" s="79" t="b">
        <v>0</v>
      </c>
      <c r="AK224" s="79">
        <v>0</v>
      </c>
      <c r="AL224" s="85" t="s">
        <v>1711</v>
      </c>
      <c r="AM224" s="79" t="s">
        <v>1736</v>
      </c>
      <c r="AN224" s="79" t="b">
        <v>0</v>
      </c>
      <c r="AO224" s="85" t="s">
        <v>1708</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3</v>
      </c>
      <c r="BC224" s="78" t="str">
        <f>REPLACE(INDEX(GroupVertices[Group],MATCH(Edges24[[#This Row],[Vertex 2]],GroupVertices[Vertex],0)),1,1,"")</f>
        <v>3</v>
      </c>
      <c r="BD224" s="48">
        <v>1</v>
      </c>
      <c r="BE224" s="49">
        <v>2.272727272727273</v>
      </c>
      <c r="BF224" s="48">
        <v>1</v>
      </c>
      <c r="BG224" s="49">
        <v>2.272727272727273</v>
      </c>
      <c r="BH224" s="48">
        <v>0</v>
      </c>
      <c r="BI224" s="49">
        <v>0</v>
      </c>
      <c r="BJ224" s="48">
        <v>42</v>
      </c>
      <c r="BK224" s="49">
        <v>95.45454545454545</v>
      </c>
      <c r="BL224" s="48">
        <v>44</v>
      </c>
    </row>
    <row r="225" spans="1:64" ht="15">
      <c r="A225" s="64" t="s">
        <v>258</v>
      </c>
      <c r="B225" s="64" t="s">
        <v>354</v>
      </c>
      <c r="C225" s="65"/>
      <c r="D225" s="66"/>
      <c r="E225" s="67"/>
      <c r="F225" s="68"/>
      <c r="G225" s="65"/>
      <c r="H225" s="69"/>
      <c r="I225" s="70"/>
      <c r="J225" s="70"/>
      <c r="K225" s="34" t="s">
        <v>65</v>
      </c>
      <c r="L225" s="77">
        <v>257</v>
      </c>
      <c r="M225" s="77"/>
      <c r="N225" s="72"/>
      <c r="O225" s="79" t="s">
        <v>379</v>
      </c>
      <c r="P225" s="81">
        <v>43627.68508101852</v>
      </c>
      <c r="Q225" s="79" t="s">
        <v>562</v>
      </c>
      <c r="R225" s="79"/>
      <c r="S225" s="79"/>
      <c r="T225" s="79" t="s">
        <v>745</v>
      </c>
      <c r="U225" s="79"/>
      <c r="V225" s="83" t="s">
        <v>872</v>
      </c>
      <c r="W225" s="81">
        <v>43627.68508101852</v>
      </c>
      <c r="X225" s="83" t="s">
        <v>1180</v>
      </c>
      <c r="Y225" s="79"/>
      <c r="Z225" s="79"/>
      <c r="AA225" s="85" t="s">
        <v>1551</v>
      </c>
      <c r="AB225" s="85" t="s">
        <v>1678</v>
      </c>
      <c r="AC225" s="79" t="b">
        <v>0</v>
      </c>
      <c r="AD225" s="79">
        <v>5</v>
      </c>
      <c r="AE225" s="85" t="s">
        <v>1713</v>
      </c>
      <c r="AF225" s="79" t="b">
        <v>0</v>
      </c>
      <c r="AG225" s="79" t="s">
        <v>1727</v>
      </c>
      <c r="AH225" s="79"/>
      <c r="AI225" s="85" t="s">
        <v>1711</v>
      </c>
      <c r="AJ225" s="79" t="b">
        <v>0</v>
      </c>
      <c r="AK225" s="79">
        <v>0</v>
      </c>
      <c r="AL225" s="85" t="s">
        <v>1711</v>
      </c>
      <c r="AM225" s="79" t="s">
        <v>1737</v>
      </c>
      <c r="AN225" s="79" t="b">
        <v>0</v>
      </c>
      <c r="AO225" s="85" t="s">
        <v>1678</v>
      </c>
      <c r="AP225" s="79" t="s">
        <v>176</v>
      </c>
      <c r="AQ225" s="79">
        <v>0</v>
      </c>
      <c r="AR225" s="79">
        <v>0</v>
      </c>
      <c r="AS225" s="79"/>
      <c r="AT225" s="79"/>
      <c r="AU225" s="79"/>
      <c r="AV225" s="79"/>
      <c r="AW225" s="79"/>
      <c r="AX225" s="79"/>
      <c r="AY225" s="79"/>
      <c r="AZ225" s="79"/>
      <c r="BA225">
        <v>5</v>
      </c>
      <c r="BB225" s="78" t="str">
        <f>REPLACE(INDEX(GroupVertices[Group],MATCH(Edges24[[#This Row],[Vertex 1]],GroupVertices[Vertex],0)),1,1,"")</f>
        <v>3</v>
      </c>
      <c r="BC225" s="78" t="str">
        <f>REPLACE(INDEX(GroupVertices[Group],MATCH(Edges24[[#This Row],[Vertex 2]],GroupVertices[Vertex],0)),1,1,"")</f>
        <v>1</v>
      </c>
      <c r="BD225" s="48">
        <v>0</v>
      </c>
      <c r="BE225" s="49">
        <v>0</v>
      </c>
      <c r="BF225" s="48">
        <v>0</v>
      </c>
      <c r="BG225" s="49">
        <v>0</v>
      </c>
      <c r="BH225" s="48">
        <v>0</v>
      </c>
      <c r="BI225" s="49">
        <v>0</v>
      </c>
      <c r="BJ225" s="48">
        <v>36</v>
      </c>
      <c r="BK225" s="49">
        <v>100</v>
      </c>
      <c r="BL225" s="48">
        <v>36</v>
      </c>
    </row>
    <row r="226" spans="1:64" ht="15">
      <c r="A226" s="64" t="s">
        <v>258</v>
      </c>
      <c r="B226" s="64" t="s">
        <v>354</v>
      </c>
      <c r="C226" s="65"/>
      <c r="D226" s="66"/>
      <c r="E226" s="67"/>
      <c r="F226" s="68"/>
      <c r="G226" s="65"/>
      <c r="H226" s="69"/>
      <c r="I226" s="70"/>
      <c r="J226" s="70"/>
      <c r="K226" s="34" t="s">
        <v>65</v>
      </c>
      <c r="L226" s="77">
        <v>258</v>
      </c>
      <c r="M226" s="77"/>
      <c r="N226" s="72"/>
      <c r="O226" s="79" t="s">
        <v>378</v>
      </c>
      <c r="P226" s="81">
        <v>43627.685324074075</v>
      </c>
      <c r="Q226" s="79" t="s">
        <v>390</v>
      </c>
      <c r="R226" s="79"/>
      <c r="S226" s="79"/>
      <c r="T226" s="79"/>
      <c r="U226" s="79"/>
      <c r="V226" s="83" t="s">
        <v>872</v>
      </c>
      <c r="W226" s="81">
        <v>43627.685324074075</v>
      </c>
      <c r="X226" s="83" t="s">
        <v>1181</v>
      </c>
      <c r="Y226" s="79"/>
      <c r="Z226" s="79"/>
      <c r="AA226" s="85" t="s">
        <v>1552</v>
      </c>
      <c r="AB226" s="79"/>
      <c r="AC226" s="79" t="b">
        <v>0</v>
      </c>
      <c r="AD226" s="79">
        <v>0</v>
      </c>
      <c r="AE226" s="85" t="s">
        <v>1711</v>
      </c>
      <c r="AF226" s="79" t="b">
        <v>0</v>
      </c>
      <c r="AG226" s="79" t="s">
        <v>1727</v>
      </c>
      <c r="AH226" s="79"/>
      <c r="AI226" s="85" t="s">
        <v>1711</v>
      </c>
      <c r="AJ226" s="79" t="b">
        <v>0</v>
      </c>
      <c r="AK226" s="79">
        <v>3</v>
      </c>
      <c r="AL226" s="85" t="s">
        <v>1593</v>
      </c>
      <c r="AM226" s="79" t="s">
        <v>1737</v>
      </c>
      <c r="AN226" s="79" t="b">
        <v>0</v>
      </c>
      <c r="AO226" s="85" t="s">
        <v>1593</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3</v>
      </c>
      <c r="BC226" s="78" t="str">
        <f>REPLACE(INDEX(GroupVertices[Group],MATCH(Edges24[[#This Row],[Vertex 2]],GroupVertices[Vertex],0)),1,1,"")</f>
        <v>1</v>
      </c>
      <c r="BD226" s="48"/>
      <c r="BE226" s="49"/>
      <c r="BF226" s="48"/>
      <c r="BG226" s="49"/>
      <c r="BH226" s="48"/>
      <c r="BI226" s="49"/>
      <c r="BJ226" s="48"/>
      <c r="BK226" s="49"/>
      <c r="BL226" s="48"/>
    </row>
    <row r="227" spans="1:64" ht="15">
      <c r="A227" s="64" t="s">
        <v>258</v>
      </c>
      <c r="B227" s="64" t="s">
        <v>354</v>
      </c>
      <c r="C227" s="65"/>
      <c r="D227" s="66"/>
      <c r="E227" s="67"/>
      <c r="F227" s="68"/>
      <c r="G227" s="65"/>
      <c r="H227" s="69"/>
      <c r="I227" s="70"/>
      <c r="J227" s="70"/>
      <c r="K227" s="34" t="s">
        <v>65</v>
      </c>
      <c r="L227" s="77">
        <v>260</v>
      </c>
      <c r="M227" s="77"/>
      <c r="N227" s="72"/>
      <c r="O227" s="79" t="s">
        <v>379</v>
      </c>
      <c r="P227" s="81">
        <v>43627.68822916667</v>
      </c>
      <c r="Q227" s="79" t="s">
        <v>563</v>
      </c>
      <c r="R227" s="79"/>
      <c r="S227" s="79"/>
      <c r="T227" s="79" t="s">
        <v>745</v>
      </c>
      <c r="U227" s="79"/>
      <c r="V227" s="83" t="s">
        <v>872</v>
      </c>
      <c r="W227" s="81">
        <v>43627.68822916667</v>
      </c>
      <c r="X227" s="83" t="s">
        <v>1182</v>
      </c>
      <c r="Y227" s="79"/>
      <c r="Z227" s="79"/>
      <c r="AA227" s="85" t="s">
        <v>1553</v>
      </c>
      <c r="AB227" s="85" t="s">
        <v>1677</v>
      </c>
      <c r="AC227" s="79" t="b">
        <v>0</v>
      </c>
      <c r="AD227" s="79">
        <v>1</v>
      </c>
      <c r="AE227" s="85" t="s">
        <v>1713</v>
      </c>
      <c r="AF227" s="79" t="b">
        <v>0</v>
      </c>
      <c r="AG227" s="79" t="s">
        <v>1727</v>
      </c>
      <c r="AH227" s="79"/>
      <c r="AI227" s="85" t="s">
        <v>1711</v>
      </c>
      <c r="AJ227" s="79" t="b">
        <v>0</v>
      </c>
      <c r="AK227" s="79">
        <v>0</v>
      </c>
      <c r="AL227" s="85" t="s">
        <v>1711</v>
      </c>
      <c r="AM227" s="79" t="s">
        <v>1737</v>
      </c>
      <c r="AN227" s="79" t="b">
        <v>0</v>
      </c>
      <c r="AO227" s="85" t="s">
        <v>1677</v>
      </c>
      <c r="AP227" s="79" t="s">
        <v>176</v>
      </c>
      <c r="AQ227" s="79">
        <v>0</v>
      </c>
      <c r="AR227" s="79">
        <v>0</v>
      </c>
      <c r="AS227" s="79"/>
      <c r="AT227" s="79"/>
      <c r="AU227" s="79"/>
      <c r="AV227" s="79"/>
      <c r="AW227" s="79"/>
      <c r="AX227" s="79"/>
      <c r="AY227" s="79"/>
      <c r="AZ227" s="79"/>
      <c r="BA227">
        <v>5</v>
      </c>
      <c r="BB227" s="78" t="str">
        <f>REPLACE(INDEX(GroupVertices[Group],MATCH(Edges24[[#This Row],[Vertex 1]],GroupVertices[Vertex],0)),1,1,"")</f>
        <v>3</v>
      </c>
      <c r="BC227" s="78" t="str">
        <f>REPLACE(INDEX(GroupVertices[Group],MATCH(Edges24[[#This Row],[Vertex 2]],GroupVertices[Vertex],0)),1,1,"")</f>
        <v>1</v>
      </c>
      <c r="BD227" s="48">
        <v>0</v>
      </c>
      <c r="BE227" s="49">
        <v>0</v>
      </c>
      <c r="BF227" s="48">
        <v>0</v>
      </c>
      <c r="BG227" s="49">
        <v>0</v>
      </c>
      <c r="BH227" s="48">
        <v>0</v>
      </c>
      <c r="BI227" s="49">
        <v>0</v>
      </c>
      <c r="BJ227" s="48">
        <v>25</v>
      </c>
      <c r="BK227" s="49">
        <v>100</v>
      </c>
      <c r="BL227" s="48">
        <v>25</v>
      </c>
    </row>
    <row r="228" spans="1:64" ht="15">
      <c r="A228" s="64" t="s">
        <v>258</v>
      </c>
      <c r="B228" s="64" t="s">
        <v>354</v>
      </c>
      <c r="C228" s="65"/>
      <c r="D228" s="66"/>
      <c r="E228" s="67"/>
      <c r="F228" s="68"/>
      <c r="G228" s="65"/>
      <c r="H228" s="69"/>
      <c r="I228" s="70"/>
      <c r="J228" s="70"/>
      <c r="K228" s="34" t="s">
        <v>65</v>
      </c>
      <c r="L228" s="77">
        <v>263</v>
      </c>
      <c r="M228" s="77"/>
      <c r="N228" s="72"/>
      <c r="O228" s="79" t="s">
        <v>379</v>
      </c>
      <c r="P228" s="81">
        <v>43627.69681712963</v>
      </c>
      <c r="Q228" s="79" t="s">
        <v>564</v>
      </c>
      <c r="R228" s="79"/>
      <c r="S228" s="79"/>
      <c r="T228" s="79" t="s">
        <v>745</v>
      </c>
      <c r="U228" s="79"/>
      <c r="V228" s="83" t="s">
        <v>872</v>
      </c>
      <c r="W228" s="81">
        <v>43627.69681712963</v>
      </c>
      <c r="X228" s="83" t="s">
        <v>1183</v>
      </c>
      <c r="Y228" s="79"/>
      <c r="Z228" s="79"/>
      <c r="AA228" s="85" t="s">
        <v>1554</v>
      </c>
      <c r="AB228" s="85" t="s">
        <v>1680</v>
      </c>
      <c r="AC228" s="79" t="b">
        <v>0</v>
      </c>
      <c r="AD228" s="79">
        <v>2</v>
      </c>
      <c r="AE228" s="85" t="s">
        <v>1713</v>
      </c>
      <c r="AF228" s="79" t="b">
        <v>0</v>
      </c>
      <c r="AG228" s="79" t="s">
        <v>1727</v>
      </c>
      <c r="AH228" s="79"/>
      <c r="AI228" s="85" t="s">
        <v>1711</v>
      </c>
      <c r="AJ228" s="79" t="b">
        <v>0</v>
      </c>
      <c r="AK228" s="79">
        <v>0</v>
      </c>
      <c r="AL228" s="85" t="s">
        <v>1711</v>
      </c>
      <c r="AM228" s="79" t="s">
        <v>1737</v>
      </c>
      <c r="AN228" s="79" t="b">
        <v>0</v>
      </c>
      <c r="AO228" s="85" t="s">
        <v>1680</v>
      </c>
      <c r="AP228" s="79" t="s">
        <v>176</v>
      </c>
      <c r="AQ228" s="79">
        <v>0</v>
      </c>
      <c r="AR228" s="79">
        <v>0</v>
      </c>
      <c r="AS228" s="79"/>
      <c r="AT228" s="79"/>
      <c r="AU228" s="79"/>
      <c r="AV228" s="79"/>
      <c r="AW228" s="79"/>
      <c r="AX228" s="79"/>
      <c r="AY228" s="79"/>
      <c r="AZ228" s="79"/>
      <c r="BA228">
        <v>5</v>
      </c>
      <c r="BB228" s="78" t="str">
        <f>REPLACE(INDEX(GroupVertices[Group],MATCH(Edges24[[#This Row],[Vertex 1]],GroupVertices[Vertex],0)),1,1,"")</f>
        <v>3</v>
      </c>
      <c r="BC228" s="78" t="str">
        <f>REPLACE(INDEX(GroupVertices[Group],MATCH(Edges24[[#This Row],[Vertex 2]],GroupVertices[Vertex],0)),1,1,"")</f>
        <v>1</v>
      </c>
      <c r="BD228" s="48">
        <v>1</v>
      </c>
      <c r="BE228" s="49">
        <v>4.3478260869565215</v>
      </c>
      <c r="BF228" s="48">
        <v>0</v>
      </c>
      <c r="BG228" s="49">
        <v>0</v>
      </c>
      <c r="BH228" s="48">
        <v>0</v>
      </c>
      <c r="BI228" s="49">
        <v>0</v>
      </c>
      <c r="BJ228" s="48">
        <v>22</v>
      </c>
      <c r="BK228" s="49">
        <v>95.65217391304348</v>
      </c>
      <c r="BL228" s="48">
        <v>23</v>
      </c>
    </row>
    <row r="229" spans="1:64" ht="15">
      <c r="A229" s="64" t="s">
        <v>258</v>
      </c>
      <c r="B229" s="64" t="s">
        <v>354</v>
      </c>
      <c r="C229" s="65"/>
      <c r="D229" s="66"/>
      <c r="E229" s="67"/>
      <c r="F229" s="68"/>
      <c r="G229" s="65"/>
      <c r="H229" s="69"/>
      <c r="I229" s="70"/>
      <c r="J229" s="70"/>
      <c r="K229" s="34" t="s">
        <v>65</v>
      </c>
      <c r="L229" s="77">
        <v>264</v>
      </c>
      <c r="M229" s="77"/>
      <c r="N229" s="72"/>
      <c r="O229" s="79" t="s">
        <v>378</v>
      </c>
      <c r="P229" s="81">
        <v>43627.69978009259</v>
      </c>
      <c r="Q229" s="79" t="s">
        <v>565</v>
      </c>
      <c r="R229" s="79"/>
      <c r="S229" s="79"/>
      <c r="T229" s="79"/>
      <c r="U229" s="79"/>
      <c r="V229" s="83" t="s">
        <v>872</v>
      </c>
      <c r="W229" s="81">
        <v>43627.69978009259</v>
      </c>
      <c r="X229" s="83" t="s">
        <v>1184</v>
      </c>
      <c r="Y229" s="79"/>
      <c r="Z229" s="79"/>
      <c r="AA229" s="85" t="s">
        <v>1555</v>
      </c>
      <c r="AB229" s="79"/>
      <c r="AC229" s="79" t="b">
        <v>0</v>
      </c>
      <c r="AD229" s="79">
        <v>0</v>
      </c>
      <c r="AE229" s="85" t="s">
        <v>1711</v>
      </c>
      <c r="AF229" s="79" t="b">
        <v>0</v>
      </c>
      <c r="AG229" s="79" t="s">
        <v>1727</v>
      </c>
      <c r="AH229" s="79"/>
      <c r="AI229" s="85" t="s">
        <v>1711</v>
      </c>
      <c r="AJ229" s="79" t="b">
        <v>0</v>
      </c>
      <c r="AK229" s="79">
        <v>1</v>
      </c>
      <c r="AL229" s="85" t="s">
        <v>1594</v>
      </c>
      <c r="AM229" s="79" t="s">
        <v>1737</v>
      </c>
      <c r="AN229" s="79" t="b">
        <v>0</v>
      </c>
      <c r="AO229" s="85" t="s">
        <v>1594</v>
      </c>
      <c r="AP229" s="79" t="s">
        <v>176</v>
      </c>
      <c r="AQ229" s="79">
        <v>0</v>
      </c>
      <c r="AR229" s="79">
        <v>0</v>
      </c>
      <c r="AS229" s="79"/>
      <c r="AT229" s="79"/>
      <c r="AU229" s="79"/>
      <c r="AV229" s="79"/>
      <c r="AW229" s="79"/>
      <c r="AX229" s="79"/>
      <c r="AY229" s="79"/>
      <c r="AZ229" s="79"/>
      <c r="BA229">
        <v>4</v>
      </c>
      <c r="BB229" s="78" t="str">
        <f>REPLACE(INDEX(GroupVertices[Group],MATCH(Edges24[[#This Row],[Vertex 1]],GroupVertices[Vertex],0)),1,1,"")</f>
        <v>3</v>
      </c>
      <c r="BC229" s="78" t="str">
        <f>REPLACE(INDEX(GroupVertices[Group],MATCH(Edges24[[#This Row],[Vertex 2]],GroupVertices[Vertex],0)),1,1,"")</f>
        <v>1</v>
      </c>
      <c r="BD229" s="48"/>
      <c r="BE229" s="49"/>
      <c r="BF229" s="48"/>
      <c r="BG229" s="49"/>
      <c r="BH229" s="48"/>
      <c r="BI229" s="49"/>
      <c r="BJ229" s="48"/>
      <c r="BK229" s="49"/>
      <c r="BL229" s="48"/>
    </row>
    <row r="230" spans="1:64" ht="15">
      <c r="A230" s="64" t="s">
        <v>258</v>
      </c>
      <c r="B230" s="64" t="s">
        <v>354</v>
      </c>
      <c r="C230" s="65"/>
      <c r="D230" s="66"/>
      <c r="E230" s="67"/>
      <c r="F230" s="68"/>
      <c r="G230" s="65"/>
      <c r="H230" s="69"/>
      <c r="I230" s="70"/>
      <c r="J230" s="70"/>
      <c r="K230" s="34" t="s">
        <v>65</v>
      </c>
      <c r="L230" s="77">
        <v>266</v>
      </c>
      <c r="M230" s="77"/>
      <c r="N230" s="72"/>
      <c r="O230" s="79" t="s">
        <v>379</v>
      </c>
      <c r="P230" s="81">
        <v>43627.70460648148</v>
      </c>
      <c r="Q230" s="79" t="s">
        <v>566</v>
      </c>
      <c r="R230" s="79"/>
      <c r="S230" s="79"/>
      <c r="T230" s="79" t="s">
        <v>745</v>
      </c>
      <c r="U230" s="79"/>
      <c r="V230" s="83" t="s">
        <v>872</v>
      </c>
      <c r="W230" s="81">
        <v>43627.70460648148</v>
      </c>
      <c r="X230" s="83" t="s">
        <v>1185</v>
      </c>
      <c r="Y230" s="79"/>
      <c r="Z230" s="79"/>
      <c r="AA230" s="85" t="s">
        <v>1556</v>
      </c>
      <c r="AB230" s="85" t="s">
        <v>1681</v>
      </c>
      <c r="AC230" s="79" t="b">
        <v>0</v>
      </c>
      <c r="AD230" s="79">
        <v>1</v>
      </c>
      <c r="AE230" s="85" t="s">
        <v>1713</v>
      </c>
      <c r="AF230" s="79" t="b">
        <v>0</v>
      </c>
      <c r="AG230" s="79" t="s">
        <v>1727</v>
      </c>
      <c r="AH230" s="79"/>
      <c r="AI230" s="85" t="s">
        <v>1711</v>
      </c>
      <c r="AJ230" s="79" t="b">
        <v>0</v>
      </c>
      <c r="AK230" s="79">
        <v>0</v>
      </c>
      <c r="AL230" s="85" t="s">
        <v>1711</v>
      </c>
      <c r="AM230" s="79" t="s">
        <v>1737</v>
      </c>
      <c r="AN230" s="79" t="b">
        <v>0</v>
      </c>
      <c r="AO230" s="85" t="s">
        <v>1681</v>
      </c>
      <c r="AP230" s="79" t="s">
        <v>176</v>
      </c>
      <c r="AQ230" s="79">
        <v>0</v>
      </c>
      <c r="AR230" s="79">
        <v>0</v>
      </c>
      <c r="AS230" s="79"/>
      <c r="AT230" s="79"/>
      <c r="AU230" s="79"/>
      <c r="AV230" s="79"/>
      <c r="AW230" s="79"/>
      <c r="AX230" s="79"/>
      <c r="AY230" s="79"/>
      <c r="AZ230" s="79"/>
      <c r="BA230">
        <v>5</v>
      </c>
      <c r="BB230" s="78" t="str">
        <f>REPLACE(INDEX(GroupVertices[Group],MATCH(Edges24[[#This Row],[Vertex 1]],GroupVertices[Vertex],0)),1,1,"")</f>
        <v>3</v>
      </c>
      <c r="BC230" s="78" t="str">
        <f>REPLACE(INDEX(GroupVertices[Group],MATCH(Edges24[[#This Row],[Vertex 2]],GroupVertices[Vertex],0)),1,1,"")</f>
        <v>1</v>
      </c>
      <c r="BD230" s="48">
        <v>2</v>
      </c>
      <c r="BE230" s="49">
        <v>4.444444444444445</v>
      </c>
      <c r="BF230" s="48">
        <v>1</v>
      </c>
      <c r="BG230" s="49">
        <v>2.2222222222222223</v>
      </c>
      <c r="BH230" s="48">
        <v>0</v>
      </c>
      <c r="BI230" s="49">
        <v>0</v>
      </c>
      <c r="BJ230" s="48">
        <v>42</v>
      </c>
      <c r="BK230" s="49">
        <v>93.33333333333333</v>
      </c>
      <c r="BL230" s="48">
        <v>45</v>
      </c>
    </row>
    <row r="231" spans="1:64" ht="15">
      <c r="A231" s="64" t="s">
        <v>258</v>
      </c>
      <c r="B231" s="64" t="s">
        <v>354</v>
      </c>
      <c r="C231" s="65"/>
      <c r="D231" s="66"/>
      <c r="E231" s="67"/>
      <c r="F231" s="68"/>
      <c r="G231" s="65"/>
      <c r="H231" s="69"/>
      <c r="I231" s="70"/>
      <c r="J231" s="70"/>
      <c r="K231" s="34" t="s">
        <v>65</v>
      </c>
      <c r="L231" s="77">
        <v>267</v>
      </c>
      <c r="M231" s="77"/>
      <c r="N231" s="72"/>
      <c r="O231" s="79" t="s">
        <v>378</v>
      </c>
      <c r="P231" s="81">
        <v>43627.70483796296</v>
      </c>
      <c r="Q231" s="79" t="s">
        <v>567</v>
      </c>
      <c r="R231" s="79"/>
      <c r="S231" s="79"/>
      <c r="T231" s="79"/>
      <c r="U231" s="79"/>
      <c r="V231" s="83" t="s">
        <v>872</v>
      </c>
      <c r="W231" s="81">
        <v>43627.70483796296</v>
      </c>
      <c r="X231" s="83" t="s">
        <v>1186</v>
      </c>
      <c r="Y231" s="79"/>
      <c r="Z231" s="79"/>
      <c r="AA231" s="85" t="s">
        <v>1557</v>
      </c>
      <c r="AB231" s="79"/>
      <c r="AC231" s="79" t="b">
        <v>0</v>
      </c>
      <c r="AD231" s="79">
        <v>0</v>
      </c>
      <c r="AE231" s="85" t="s">
        <v>1711</v>
      </c>
      <c r="AF231" s="79" t="b">
        <v>0</v>
      </c>
      <c r="AG231" s="79" t="s">
        <v>1727</v>
      </c>
      <c r="AH231" s="79"/>
      <c r="AI231" s="85" t="s">
        <v>1711</v>
      </c>
      <c r="AJ231" s="79" t="b">
        <v>0</v>
      </c>
      <c r="AK231" s="79">
        <v>2</v>
      </c>
      <c r="AL231" s="85" t="s">
        <v>1570</v>
      </c>
      <c r="AM231" s="79" t="s">
        <v>1737</v>
      </c>
      <c r="AN231" s="79" t="b">
        <v>0</v>
      </c>
      <c r="AO231" s="85" t="s">
        <v>1570</v>
      </c>
      <c r="AP231" s="79" t="s">
        <v>176</v>
      </c>
      <c r="AQ231" s="79">
        <v>0</v>
      </c>
      <c r="AR231" s="79">
        <v>0</v>
      </c>
      <c r="AS231" s="79"/>
      <c r="AT231" s="79"/>
      <c r="AU231" s="79"/>
      <c r="AV231" s="79"/>
      <c r="AW231" s="79"/>
      <c r="AX231" s="79"/>
      <c r="AY231" s="79"/>
      <c r="AZ231" s="79"/>
      <c r="BA231">
        <v>4</v>
      </c>
      <c r="BB231" s="78" t="str">
        <f>REPLACE(INDEX(GroupVertices[Group],MATCH(Edges24[[#This Row],[Vertex 1]],GroupVertices[Vertex],0)),1,1,"")</f>
        <v>3</v>
      </c>
      <c r="BC231" s="78" t="str">
        <f>REPLACE(INDEX(GroupVertices[Group],MATCH(Edges24[[#This Row],[Vertex 2]],GroupVertices[Vertex],0)),1,1,"")</f>
        <v>1</v>
      </c>
      <c r="BD231" s="48"/>
      <c r="BE231" s="49"/>
      <c r="BF231" s="48"/>
      <c r="BG231" s="49"/>
      <c r="BH231" s="48"/>
      <c r="BI231" s="49"/>
      <c r="BJ231" s="48"/>
      <c r="BK231" s="49"/>
      <c r="BL231" s="48"/>
    </row>
    <row r="232" spans="1:64" ht="15">
      <c r="A232" s="64" t="s">
        <v>258</v>
      </c>
      <c r="B232" s="64" t="s">
        <v>354</v>
      </c>
      <c r="C232" s="65"/>
      <c r="D232" s="66"/>
      <c r="E232" s="67"/>
      <c r="F232" s="68"/>
      <c r="G232" s="65"/>
      <c r="H232" s="69"/>
      <c r="I232" s="70"/>
      <c r="J232" s="70"/>
      <c r="K232" s="34" t="s">
        <v>65</v>
      </c>
      <c r="L232" s="77">
        <v>269</v>
      </c>
      <c r="M232" s="77"/>
      <c r="N232" s="72"/>
      <c r="O232" s="79" t="s">
        <v>379</v>
      </c>
      <c r="P232" s="81">
        <v>43627.70788194444</v>
      </c>
      <c r="Q232" s="79" t="s">
        <v>568</v>
      </c>
      <c r="R232" s="79"/>
      <c r="S232" s="79"/>
      <c r="T232" s="79" t="s">
        <v>745</v>
      </c>
      <c r="U232" s="83" t="s">
        <v>818</v>
      </c>
      <c r="V232" s="83" t="s">
        <v>818</v>
      </c>
      <c r="W232" s="81">
        <v>43627.70788194444</v>
      </c>
      <c r="X232" s="83" t="s">
        <v>1187</v>
      </c>
      <c r="Y232" s="79"/>
      <c r="Z232" s="79"/>
      <c r="AA232" s="85" t="s">
        <v>1558</v>
      </c>
      <c r="AB232" s="85" t="s">
        <v>1682</v>
      </c>
      <c r="AC232" s="79" t="b">
        <v>0</v>
      </c>
      <c r="AD232" s="79">
        <v>1</v>
      </c>
      <c r="AE232" s="85" t="s">
        <v>1713</v>
      </c>
      <c r="AF232" s="79" t="b">
        <v>0</v>
      </c>
      <c r="AG232" s="79" t="s">
        <v>1728</v>
      </c>
      <c r="AH232" s="79"/>
      <c r="AI232" s="85" t="s">
        <v>1711</v>
      </c>
      <c r="AJ232" s="79" t="b">
        <v>0</v>
      </c>
      <c r="AK232" s="79">
        <v>0</v>
      </c>
      <c r="AL232" s="85" t="s">
        <v>1711</v>
      </c>
      <c r="AM232" s="79" t="s">
        <v>1737</v>
      </c>
      <c r="AN232" s="79" t="b">
        <v>0</v>
      </c>
      <c r="AO232" s="85" t="s">
        <v>1682</v>
      </c>
      <c r="AP232" s="79" t="s">
        <v>176</v>
      </c>
      <c r="AQ232" s="79">
        <v>0</v>
      </c>
      <c r="AR232" s="79">
        <v>0</v>
      </c>
      <c r="AS232" s="79"/>
      <c r="AT232" s="79"/>
      <c r="AU232" s="79"/>
      <c r="AV232" s="79"/>
      <c r="AW232" s="79"/>
      <c r="AX232" s="79"/>
      <c r="AY232" s="79"/>
      <c r="AZ232" s="79"/>
      <c r="BA232">
        <v>5</v>
      </c>
      <c r="BB232" s="78" t="str">
        <f>REPLACE(INDEX(GroupVertices[Group],MATCH(Edges24[[#This Row],[Vertex 1]],GroupVertices[Vertex],0)),1,1,"")</f>
        <v>3</v>
      </c>
      <c r="BC232" s="78" t="str">
        <f>REPLACE(INDEX(GroupVertices[Group],MATCH(Edges24[[#This Row],[Vertex 2]],GroupVertices[Vertex],0)),1,1,"")</f>
        <v>1</v>
      </c>
      <c r="BD232" s="48">
        <v>0</v>
      </c>
      <c r="BE232" s="49">
        <v>0</v>
      </c>
      <c r="BF232" s="48">
        <v>0</v>
      </c>
      <c r="BG232" s="49">
        <v>0</v>
      </c>
      <c r="BH232" s="48">
        <v>0</v>
      </c>
      <c r="BI232" s="49">
        <v>0</v>
      </c>
      <c r="BJ232" s="48">
        <v>3</v>
      </c>
      <c r="BK232" s="49">
        <v>100</v>
      </c>
      <c r="BL232" s="48">
        <v>3</v>
      </c>
    </row>
    <row r="233" spans="1:64" ht="15">
      <c r="A233" s="64" t="s">
        <v>231</v>
      </c>
      <c r="B233" s="64" t="s">
        <v>354</v>
      </c>
      <c r="C233" s="65"/>
      <c r="D233" s="66"/>
      <c r="E233" s="67"/>
      <c r="F233" s="68"/>
      <c r="G233" s="65"/>
      <c r="H233" s="69"/>
      <c r="I233" s="70"/>
      <c r="J233" s="70"/>
      <c r="K233" s="34" t="s">
        <v>65</v>
      </c>
      <c r="L233" s="77">
        <v>271</v>
      </c>
      <c r="M233" s="77"/>
      <c r="N233" s="72"/>
      <c r="O233" s="79" t="s">
        <v>379</v>
      </c>
      <c r="P233" s="81">
        <v>43627.674375</v>
      </c>
      <c r="Q233" s="79" t="s">
        <v>569</v>
      </c>
      <c r="R233" s="79"/>
      <c r="S233" s="79"/>
      <c r="T233" s="79" t="s">
        <v>745</v>
      </c>
      <c r="U233" s="79"/>
      <c r="V233" s="83" t="s">
        <v>851</v>
      </c>
      <c r="W233" s="81">
        <v>43627.674375</v>
      </c>
      <c r="X233" s="83" t="s">
        <v>1188</v>
      </c>
      <c r="Y233" s="79"/>
      <c r="Z233" s="79"/>
      <c r="AA233" s="85" t="s">
        <v>1559</v>
      </c>
      <c r="AB233" s="85" t="s">
        <v>1676</v>
      </c>
      <c r="AC233" s="79" t="b">
        <v>0</v>
      </c>
      <c r="AD233" s="79">
        <v>1</v>
      </c>
      <c r="AE233" s="85" t="s">
        <v>1713</v>
      </c>
      <c r="AF233" s="79" t="b">
        <v>0</v>
      </c>
      <c r="AG233" s="79" t="s">
        <v>1727</v>
      </c>
      <c r="AH233" s="79"/>
      <c r="AI233" s="85" t="s">
        <v>1711</v>
      </c>
      <c r="AJ233" s="79" t="b">
        <v>0</v>
      </c>
      <c r="AK233" s="79">
        <v>0</v>
      </c>
      <c r="AL233" s="85" t="s">
        <v>1711</v>
      </c>
      <c r="AM233" s="79" t="s">
        <v>1736</v>
      </c>
      <c r="AN233" s="79" t="b">
        <v>0</v>
      </c>
      <c r="AO233" s="85" t="s">
        <v>1676</v>
      </c>
      <c r="AP233" s="79" t="s">
        <v>176</v>
      </c>
      <c r="AQ233" s="79">
        <v>0</v>
      </c>
      <c r="AR233" s="79">
        <v>0</v>
      </c>
      <c r="AS233" s="79"/>
      <c r="AT233" s="79"/>
      <c r="AU233" s="79"/>
      <c r="AV233" s="79"/>
      <c r="AW233" s="79"/>
      <c r="AX233" s="79"/>
      <c r="AY233" s="79"/>
      <c r="AZ233" s="79"/>
      <c r="BA233">
        <v>8</v>
      </c>
      <c r="BB233" s="78" t="str">
        <f>REPLACE(INDEX(GroupVertices[Group],MATCH(Edges24[[#This Row],[Vertex 1]],GroupVertices[Vertex],0)),1,1,"")</f>
        <v>6</v>
      </c>
      <c r="BC233" s="78" t="str">
        <f>REPLACE(INDEX(GroupVertices[Group],MATCH(Edges24[[#This Row],[Vertex 2]],GroupVertices[Vertex],0)),1,1,"")</f>
        <v>1</v>
      </c>
      <c r="BD233" s="48">
        <v>0</v>
      </c>
      <c r="BE233" s="49">
        <v>0</v>
      </c>
      <c r="BF233" s="48">
        <v>0</v>
      </c>
      <c r="BG233" s="49">
        <v>0</v>
      </c>
      <c r="BH233" s="48">
        <v>0</v>
      </c>
      <c r="BI233" s="49">
        <v>0</v>
      </c>
      <c r="BJ233" s="48">
        <v>23</v>
      </c>
      <c r="BK233" s="49">
        <v>100</v>
      </c>
      <c r="BL233" s="48">
        <v>23</v>
      </c>
    </row>
    <row r="234" spans="1:64" ht="15">
      <c r="A234" s="64" t="s">
        <v>231</v>
      </c>
      <c r="B234" s="64" t="s">
        <v>354</v>
      </c>
      <c r="C234" s="65"/>
      <c r="D234" s="66"/>
      <c r="E234" s="67"/>
      <c r="F234" s="68"/>
      <c r="G234" s="65"/>
      <c r="H234" s="69"/>
      <c r="I234" s="70"/>
      <c r="J234" s="70"/>
      <c r="K234" s="34" t="s">
        <v>65</v>
      </c>
      <c r="L234" s="77">
        <v>272</v>
      </c>
      <c r="M234" s="77"/>
      <c r="N234" s="72"/>
      <c r="O234" s="79" t="s">
        <v>379</v>
      </c>
      <c r="P234" s="81">
        <v>43627.67476851852</v>
      </c>
      <c r="Q234" s="79" t="s">
        <v>570</v>
      </c>
      <c r="R234" s="79"/>
      <c r="S234" s="79"/>
      <c r="T234" s="79" t="s">
        <v>745</v>
      </c>
      <c r="U234" s="79"/>
      <c r="V234" s="83" t="s">
        <v>851</v>
      </c>
      <c r="W234" s="81">
        <v>43627.67476851852</v>
      </c>
      <c r="X234" s="83" t="s">
        <v>1189</v>
      </c>
      <c r="Y234" s="79"/>
      <c r="Z234" s="79"/>
      <c r="AA234" s="85" t="s">
        <v>1560</v>
      </c>
      <c r="AB234" s="85" t="s">
        <v>1677</v>
      </c>
      <c r="AC234" s="79" t="b">
        <v>0</v>
      </c>
      <c r="AD234" s="79">
        <v>6</v>
      </c>
      <c r="AE234" s="85" t="s">
        <v>1713</v>
      </c>
      <c r="AF234" s="79" t="b">
        <v>0</v>
      </c>
      <c r="AG234" s="79" t="s">
        <v>1727</v>
      </c>
      <c r="AH234" s="79"/>
      <c r="AI234" s="85" t="s">
        <v>1711</v>
      </c>
      <c r="AJ234" s="79" t="b">
        <v>0</v>
      </c>
      <c r="AK234" s="79">
        <v>1</v>
      </c>
      <c r="AL234" s="85" t="s">
        <v>1711</v>
      </c>
      <c r="AM234" s="79" t="s">
        <v>1736</v>
      </c>
      <c r="AN234" s="79" t="b">
        <v>0</v>
      </c>
      <c r="AO234" s="85" t="s">
        <v>1677</v>
      </c>
      <c r="AP234" s="79" t="s">
        <v>176</v>
      </c>
      <c r="AQ234" s="79">
        <v>0</v>
      </c>
      <c r="AR234" s="79">
        <v>0</v>
      </c>
      <c r="AS234" s="79"/>
      <c r="AT234" s="79"/>
      <c r="AU234" s="79"/>
      <c r="AV234" s="79"/>
      <c r="AW234" s="79"/>
      <c r="AX234" s="79"/>
      <c r="AY234" s="79"/>
      <c r="AZ234" s="79"/>
      <c r="BA234">
        <v>8</v>
      </c>
      <c r="BB234" s="78" t="str">
        <f>REPLACE(INDEX(GroupVertices[Group],MATCH(Edges24[[#This Row],[Vertex 1]],GroupVertices[Vertex],0)),1,1,"")</f>
        <v>6</v>
      </c>
      <c r="BC234" s="78" t="str">
        <f>REPLACE(INDEX(GroupVertices[Group],MATCH(Edges24[[#This Row],[Vertex 2]],GroupVertices[Vertex],0)),1,1,"")</f>
        <v>1</v>
      </c>
      <c r="BD234" s="48">
        <v>0</v>
      </c>
      <c r="BE234" s="49">
        <v>0</v>
      </c>
      <c r="BF234" s="48">
        <v>0</v>
      </c>
      <c r="BG234" s="49">
        <v>0</v>
      </c>
      <c r="BH234" s="48">
        <v>0</v>
      </c>
      <c r="BI234" s="49">
        <v>0</v>
      </c>
      <c r="BJ234" s="48">
        <v>29</v>
      </c>
      <c r="BK234" s="49">
        <v>100</v>
      </c>
      <c r="BL234" s="48">
        <v>29</v>
      </c>
    </row>
    <row r="235" spans="1:64" ht="15">
      <c r="A235" s="64" t="s">
        <v>231</v>
      </c>
      <c r="B235" s="64" t="s">
        <v>354</v>
      </c>
      <c r="C235" s="65"/>
      <c r="D235" s="66"/>
      <c r="E235" s="67"/>
      <c r="F235" s="68"/>
      <c r="G235" s="65"/>
      <c r="H235" s="69"/>
      <c r="I235" s="70"/>
      <c r="J235" s="70"/>
      <c r="K235" s="34" t="s">
        <v>65</v>
      </c>
      <c r="L235" s="77">
        <v>274</v>
      </c>
      <c r="M235" s="77"/>
      <c r="N235" s="72"/>
      <c r="O235" s="79" t="s">
        <v>379</v>
      </c>
      <c r="P235" s="81">
        <v>43627.68284722222</v>
      </c>
      <c r="Q235" s="79" t="s">
        <v>571</v>
      </c>
      <c r="R235" s="79"/>
      <c r="S235" s="79"/>
      <c r="T235" s="79" t="s">
        <v>745</v>
      </c>
      <c r="U235" s="79"/>
      <c r="V235" s="83" t="s">
        <v>851</v>
      </c>
      <c r="W235" s="81">
        <v>43627.68284722222</v>
      </c>
      <c r="X235" s="83" t="s">
        <v>1190</v>
      </c>
      <c r="Y235" s="79"/>
      <c r="Z235" s="79"/>
      <c r="AA235" s="85" t="s">
        <v>1561</v>
      </c>
      <c r="AB235" s="85" t="s">
        <v>1678</v>
      </c>
      <c r="AC235" s="79" t="b">
        <v>0</v>
      </c>
      <c r="AD235" s="79">
        <v>3</v>
      </c>
      <c r="AE235" s="85" t="s">
        <v>1713</v>
      </c>
      <c r="AF235" s="79" t="b">
        <v>0</v>
      </c>
      <c r="AG235" s="79" t="s">
        <v>1727</v>
      </c>
      <c r="AH235" s="79"/>
      <c r="AI235" s="85" t="s">
        <v>1711</v>
      </c>
      <c r="AJ235" s="79" t="b">
        <v>0</v>
      </c>
      <c r="AK235" s="79">
        <v>0</v>
      </c>
      <c r="AL235" s="85" t="s">
        <v>1711</v>
      </c>
      <c r="AM235" s="79" t="s">
        <v>1736</v>
      </c>
      <c r="AN235" s="79" t="b">
        <v>0</v>
      </c>
      <c r="AO235" s="85" t="s">
        <v>1678</v>
      </c>
      <c r="AP235" s="79" t="s">
        <v>176</v>
      </c>
      <c r="AQ235" s="79">
        <v>0</v>
      </c>
      <c r="AR235" s="79">
        <v>0</v>
      </c>
      <c r="AS235" s="79"/>
      <c r="AT235" s="79"/>
      <c r="AU235" s="79"/>
      <c r="AV235" s="79"/>
      <c r="AW235" s="79"/>
      <c r="AX235" s="79"/>
      <c r="AY235" s="79"/>
      <c r="AZ235" s="79"/>
      <c r="BA235">
        <v>8</v>
      </c>
      <c r="BB235" s="78" t="str">
        <f>REPLACE(INDEX(GroupVertices[Group],MATCH(Edges24[[#This Row],[Vertex 1]],GroupVertices[Vertex],0)),1,1,"")</f>
        <v>6</v>
      </c>
      <c r="BC235" s="78" t="str">
        <f>REPLACE(INDEX(GroupVertices[Group],MATCH(Edges24[[#This Row],[Vertex 2]],GroupVertices[Vertex],0)),1,1,"")</f>
        <v>1</v>
      </c>
      <c r="BD235" s="48">
        <v>1</v>
      </c>
      <c r="BE235" s="49">
        <v>3.7037037037037037</v>
      </c>
      <c r="BF235" s="48">
        <v>0</v>
      </c>
      <c r="BG235" s="49">
        <v>0</v>
      </c>
      <c r="BH235" s="48">
        <v>0</v>
      </c>
      <c r="BI235" s="49">
        <v>0</v>
      </c>
      <c r="BJ235" s="48">
        <v>26</v>
      </c>
      <c r="BK235" s="49">
        <v>96.29629629629629</v>
      </c>
      <c r="BL235" s="48">
        <v>27</v>
      </c>
    </row>
    <row r="236" spans="1:64" ht="15">
      <c r="A236" s="64" t="s">
        <v>231</v>
      </c>
      <c r="B236" s="64" t="s">
        <v>354</v>
      </c>
      <c r="C236" s="65"/>
      <c r="D236" s="66"/>
      <c r="E236" s="67"/>
      <c r="F236" s="68"/>
      <c r="G236" s="65"/>
      <c r="H236" s="69"/>
      <c r="I236" s="70"/>
      <c r="J236" s="70"/>
      <c r="K236" s="34" t="s">
        <v>65</v>
      </c>
      <c r="L236" s="77">
        <v>275</v>
      </c>
      <c r="M236" s="77"/>
      <c r="N236" s="72"/>
      <c r="O236" s="79" t="s">
        <v>379</v>
      </c>
      <c r="P236" s="81">
        <v>43627.69412037037</v>
      </c>
      <c r="Q236" s="79" t="s">
        <v>572</v>
      </c>
      <c r="R236" s="79"/>
      <c r="S236" s="79"/>
      <c r="T236" s="79" t="s">
        <v>745</v>
      </c>
      <c r="U236" s="79"/>
      <c r="V236" s="83" t="s">
        <v>851</v>
      </c>
      <c r="W236" s="81">
        <v>43627.69412037037</v>
      </c>
      <c r="X236" s="83" t="s">
        <v>1191</v>
      </c>
      <c r="Y236" s="79"/>
      <c r="Z236" s="79"/>
      <c r="AA236" s="85" t="s">
        <v>1562</v>
      </c>
      <c r="AB236" s="85" t="s">
        <v>1709</v>
      </c>
      <c r="AC236" s="79" t="b">
        <v>0</v>
      </c>
      <c r="AD236" s="79">
        <v>1</v>
      </c>
      <c r="AE236" s="85" t="s">
        <v>1713</v>
      </c>
      <c r="AF236" s="79" t="b">
        <v>0</v>
      </c>
      <c r="AG236" s="79" t="s">
        <v>1727</v>
      </c>
      <c r="AH236" s="79"/>
      <c r="AI236" s="85" t="s">
        <v>1711</v>
      </c>
      <c r="AJ236" s="79" t="b">
        <v>0</v>
      </c>
      <c r="AK236" s="79">
        <v>1</v>
      </c>
      <c r="AL236" s="85" t="s">
        <v>1711</v>
      </c>
      <c r="AM236" s="79" t="s">
        <v>1736</v>
      </c>
      <c r="AN236" s="79" t="b">
        <v>0</v>
      </c>
      <c r="AO236" s="85" t="s">
        <v>1709</v>
      </c>
      <c r="AP236" s="79" t="s">
        <v>176</v>
      </c>
      <c r="AQ236" s="79">
        <v>0</v>
      </c>
      <c r="AR236" s="79">
        <v>0</v>
      </c>
      <c r="AS236" s="79"/>
      <c r="AT236" s="79"/>
      <c r="AU236" s="79"/>
      <c r="AV236" s="79"/>
      <c r="AW236" s="79"/>
      <c r="AX236" s="79"/>
      <c r="AY236" s="79"/>
      <c r="AZ236" s="79"/>
      <c r="BA236">
        <v>8</v>
      </c>
      <c r="BB236" s="78" t="str">
        <f>REPLACE(INDEX(GroupVertices[Group],MATCH(Edges24[[#This Row],[Vertex 1]],GroupVertices[Vertex],0)),1,1,"")</f>
        <v>6</v>
      </c>
      <c r="BC236" s="78" t="str">
        <f>REPLACE(INDEX(GroupVertices[Group],MATCH(Edges24[[#This Row],[Vertex 2]],GroupVertices[Vertex],0)),1,1,"")</f>
        <v>1</v>
      </c>
      <c r="BD236" s="48">
        <v>1</v>
      </c>
      <c r="BE236" s="49">
        <v>12.5</v>
      </c>
      <c r="BF236" s="48">
        <v>0</v>
      </c>
      <c r="BG236" s="49">
        <v>0</v>
      </c>
      <c r="BH236" s="48">
        <v>0</v>
      </c>
      <c r="BI236" s="49">
        <v>0</v>
      </c>
      <c r="BJ236" s="48">
        <v>7</v>
      </c>
      <c r="BK236" s="49">
        <v>87.5</v>
      </c>
      <c r="BL236" s="48">
        <v>8</v>
      </c>
    </row>
    <row r="237" spans="1:64" ht="15">
      <c r="A237" s="64" t="s">
        <v>231</v>
      </c>
      <c r="B237" s="64" t="s">
        <v>354</v>
      </c>
      <c r="C237" s="65"/>
      <c r="D237" s="66"/>
      <c r="E237" s="67"/>
      <c r="F237" s="68"/>
      <c r="G237" s="65"/>
      <c r="H237" s="69"/>
      <c r="I237" s="70"/>
      <c r="J237" s="70"/>
      <c r="K237" s="34" t="s">
        <v>65</v>
      </c>
      <c r="L237" s="77">
        <v>276</v>
      </c>
      <c r="M237" s="77"/>
      <c r="N237" s="72"/>
      <c r="O237" s="79" t="s">
        <v>379</v>
      </c>
      <c r="P237" s="81">
        <v>43627.69797453703</v>
      </c>
      <c r="Q237" s="79" t="s">
        <v>573</v>
      </c>
      <c r="R237" s="79"/>
      <c r="S237" s="79"/>
      <c r="T237" s="79" t="s">
        <v>745</v>
      </c>
      <c r="U237" s="79"/>
      <c r="V237" s="83" t="s">
        <v>851</v>
      </c>
      <c r="W237" s="81">
        <v>43627.69797453703</v>
      </c>
      <c r="X237" s="83" t="s">
        <v>1192</v>
      </c>
      <c r="Y237" s="79"/>
      <c r="Z237" s="79"/>
      <c r="AA237" s="85" t="s">
        <v>1563</v>
      </c>
      <c r="AB237" s="85" t="s">
        <v>1680</v>
      </c>
      <c r="AC237" s="79" t="b">
        <v>0</v>
      </c>
      <c r="AD237" s="79">
        <v>2</v>
      </c>
      <c r="AE237" s="85" t="s">
        <v>1713</v>
      </c>
      <c r="AF237" s="79" t="b">
        <v>0</v>
      </c>
      <c r="AG237" s="79" t="s">
        <v>1727</v>
      </c>
      <c r="AH237" s="79"/>
      <c r="AI237" s="85" t="s">
        <v>1711</v>
      </c>
      <c r="AJ237" s="79" t="b">
        <v>0</v>
      </c>
      <c r="AK237" s="79">
        <v>0</v>
      </c>
      <c r="AL237" s="85" t="s">
        <v>1711</v>
      </c>
      <c r="AM237" s="79" t="s">
        <v>1736</v>
      </c>
      <c r="AN237" s="79" t="b">
        <v>0</v>
      </c>
      <c r="AO237" s="85" t="s">
        <v>1680</v>
      </c>
      <c r="AP237" s="79" t="s">
        <v>176</v>
      </c>
      <c r="AQ237" s="79">
        <v>0</v>
      </c>
      <c r="AR237" s="79">
        <v>0</v>
      </c>
      <c r="AS237" s="79"/>
      <c r="AT237" s="79"/>
      <c r="AU237" s="79"/>
      <c r="AV237" s="79"/>
      <c r="AW237" s="79"/>
      <c r="AX237" s="79"/>
      <c r="AY237" s="79"/>
      <c r="AZ237" s="79"/>
      <c r="BA237">
        <v>8</v>
      </c>
      <c r="BB237" s="78" t="str">
        <f>REPLACE(INDEX(GroupVertices[Group],MATCH(Edges24[[#This Row],[Vertex 1]],GroupVertices[Vertex],0)),1,1,"")</f>
        <v>6</v>
      </c>
      <c r="BC237" s="78" t="str">
        <f>REPLACE(INDEX(GroupVertices[Group],MATCH(Edges24[[#This Row],[Vertex 2]],GroupVertices[Vertex],0)),1,1,"")</f>
        <v>1</v>
      </c>
      <c r="BD237" s="48">
        <v>0</v>
      </c>
      <c r="BE237" s="49">
        <v>0</v>
      </c>
      <c r="BF237" s="48">
        <v>1</v>
      </c>
      <c r="BG237" s="49">
        <v>7.142857142857143</v>
      </c>
      <c r="BH237" s="48">
        <v>0</v>
      </c>
      <c r="BI237" s="49">
        <v>0</v>
      </c>
      <c r="BJ237" s="48">
        <v>13</v>
      </c>
      <c r="BK237" s="49">
        <v>92.85714285714286</v>
      </c>
      <c r="BL237" s="48">
        <v>14</v>
      </c>
    </row>
    <row r="238" spans="1:64" ht="15">
      <c r="A238" s="64" t="s">
        <v>231</v>
      </c>
      <c r="B238" s="64" t="s">
        <v>377</v>
      </c>
      <c r="C238" s="65"/>
      <c r="D238" s="66"/>
      <c r="E238" s="67"/>
      <c r="F238" s="68"/>
      <c r="G238" s="65"/>
      <c r="H238" s="69"/>
      <c r="I238" s="70"/>
      <c r="J238" s="70"/>
      <c r="K238" s="34" t="s">
        <v>65</v>
      </c>
      <c r="L238" s="77">
        <v>277</v>
      </c>
      <c r="M238" s="77"/>
      <c r="N238" s="72"/>
      <c r="O238" s="79" t="s">
        <v>378</v>
      </c>
      <c r="P238" s="81">
        <v>43627.70070601852</v>
      </c>
      <c r="Q238" s="79" t="s">
        <v>574</v>
      </c>
      <c r="R238" s="79"/>
      <c r="S238" s="79"/>
      <c r="T238" s="79" t="s">
        <v>745</v>
      </c>
      <c r="U238" s="79"/>
      <c r="V238" s="83" t="s">
        <v>851</v>
      </c>
      <c r="W238" s="81">
        <v>43627.70070601852</v>
      </c>
      <c r="X238" s="83" t="s">
        <v>1193</v>
      </c>
      <c r="Y238" s="79"/>
      <c r="Z238" s="79"/>
      <c r="AA238" s="85" t="s">
        <v>1564</v>
      </c>
      <c r="AB238" s="85" t="s">
        <v>1710</v>
      </c>
      <c r="AC238" s="79" t="b">
        <v>0</v>
      </c>
      <c r="AD238" s="79">
        <v>0</v>
      </c>
      <c r="AE238" s="85" t="s">
        <v>1713</v>
      </c>
      <c r="AF238" s="79" t="b">
        <v>0</v>
      </c>
      <c r="AG238" s="79" t="s">
        <v>1727</v>
      </c>
      <c r="AH238" s="79"/>
      <c r="AI238" s="85" t="s">
        <v>1711</v>
      </c>
      <c r="AJ238" s="79" t="b">
        <v>0</v>
      </c>
      <c r="AK238" s="79">
        <v>0</v>
      </c>
      <c r="AL238" s="85" t="s">
        <v>1711</v>
      </c>
      <c r="AM238" s="79" t="s">
        <v>1736</v>
      </c>
      <c r="AN238" s="79" t="b">
        <v>0</v>
      </c>
      <c r="AO238" s="85" t="s">
        <v>1710</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6</v>
      </c>
      <c r="BC238" s="78" t="str">
        <f>REPLACE(INDEX(GroupVertices[Group],MATCH(Edges24[[#This Row],[Vertex 2]],GroupVertices[Vertex],0)),1,1,"")</f>
        <v>3</v>
      </c>
      <c r="BD238" s="48">
        <v>2</v>
      </c>
      <c r="BE238" s="49">
        <v>16.666666666666668</v>
      </c>
      <c r="BF238" s="48">
        <v>0</v>
      </c>
      <c r="BG238" s="49">
        <v>0</v>
      </c>
      <c r="BH238" s="48">
        <v>0</v>
      </c>
      <c r="BI238" s="49">
        <v>0</v>
      </c>
      <c r="BJ238" s="48">
        <v>10</v>
      </c>
      <c r="BK238" s="49">
        <v>83.33333333333333</v>
      </c>
      <c r="BL238" s="48">
        <v>12</v>
      </c>
    </row>
    <row r="239" spans="1:64" ht="15">
      <c r="A239" s="64" t="s">
        <v>231</v>
      </c>
      <c r="B239" s="64" t="s">
        <v>354</v>
      </c>
      <c r="C239" s="65"/>
      <c r="D239" s="66"/>
      <c r="E239" s="67"/>
      <c r="F239" s="68"/>
      <c r="G239" s="65"/>
      <c r="H239" s="69"/>
      <c r="I239" s="70"/>
      <c r="J239" s="70"/>
      <c r="K239" s="34" t="s">
        <v>65</v>
      </c>
      <c r="L239" s="77">
        <v>279</v>
      </c>
      <c r="M239" s="77"/>
      <c r="N239" s="72"/>
      <c r="O239" s="79" t="s">
        <v>379</v>
      </c>
      <c r="P239" s="81">
        <v>43627.70229166667</v>
      </c>
      <c r="Q239" s="79" t="s">
        <v>575</v>
      </c>
      <c r="R239" s="79"/>
      <c r="S239" s="79"/>
      <c r="T239" s="79" t="s">
        <v>745</v>
      </c>
      <c r="U239" s="79"/>
      <c r="V239" s="83" t="s">
        <v>851</v>
      </c>
      <c r="W239" s="81">
        <v>43627.70229166667</v>
      </c>
      <c r="X239" s="83" t="s">
        <v>1194</v>
      </c>
      <c r="Y239" s="79"/>
      <c r="Z239" s="79"/>
      <c r="AA239" s="85" t="s">
        <v>1565</v>
      </c>
      <c r="AB239" s="85" t="s">
        <v>1681</v>
      </c>
      <c r="AC239" s="79" t="b">
        <v>0</v>
      </c>
      <c r="AD239" s="79">
        <v>5</v>
      </c>
      <c r="AE239" s="85" t="s">
        <v>1713</v>
      </c>
      <c r="AF239" s="79" t="b">
        <v>0</v>
      </c>
      <c r="AG239" s="79" t="s">
        <v>1727</v>
      </c>
      <c r="AH239" s="79"/>
      <c r="AI239" s="85" t="s">
        <v>1711</v>
      </c>
      <c r="AJ239" s="79" t="b">
        <v>0</v>
      </c>
      <c r="AK239" s="79">
        <v>0</v>
      </c>
      <c r="AL239" s="85" t="s">
        <v>1711</v>
      </c>
      <c r="AM239" s="79" t="s">
        <v>1736</v>
      </c>
      <c r="AN239" s="79" t="b">
        <v>0</v>
      </c>
      <c r="AO239" s="85" t="s">
        <v>1681</v>
      </c>
      <c r="AP239" s="79" t="s">
        <v>176</v>
      </c>
      <c r="AQ239" s="79">
        <v>0</v>
      </c>
      <c r="AR239" s="79">
        <v>0</v>
      </c>
      <c r="AS239" s="79"/>
      <c r="AT239" s="79"/>
      <c r="AU239" s="79"/>
      <c r="AV239" s="79"/>
      <c r="AW239" s="79"/>
      <c r="AX239" s="79"/>
      <c r="AY239" s="79"/>
      <c r="AZ239" s="79"/>
      <c r="BA239">
        <v>8</v>
      </c>
      <c r="BB239" s="78" t="str">
        <f>REPLACE(INDEX(GroupVertices[Group],MATCH(Edges24[[#This Row],[Vertex 1]],GroupVertices[Vertex],0)),1,1,"")</f>
        <v>6</v>
      </c>
      <c r="BC239" s="78" t="str">
        <f>REPLACE(INDEX(GroupVertices[Group],MATCH(Edges24[[#This Row],[Vertex 2]],GroupVertices[Vertex],0)),1,1,"")</f>
        <v>1</v>
      </c>
      <c r="BD239" s="48">
        <v>0</v>
      </c>
      <c r="BE239" s="49">
        <v>0</v>
      </c>
      <c r="BF239" s="48">
        <v>1</v>
      </c>
      <c r="BG239" s="49">
        <v>5.2631578947368425</v>
      </c>
      <c r="BH239" s="48">
        <v>0</v>
      </c>
      <c r="BI239" s="49">
        <v>0</v>
      </c>
      <c r="BJ239" s="48">
        <v>18</v>
      </c>
      <c r="BK239" s="49">
        <v>94.73684210526316</v>
      </c>
      <c r="BL239" s="48">
        <v>19</v>
      </c>
    </row>
    <row r="240" spans="1:64" ht="15">
      <c r="A240" s="64" t="s">
        <v>231</v>
      </c>
      <c r="B240" s="64" t="s">
        <v>354</v>
      </c>
      <c r="C240" s="65"/>
      <c r="D240" s="66"/>
      <c r="E240" s="67"/>
      <c r="F240" s="68"/>
      <c r="G240" s="65"/>
      <c r="H240" s="69"/>
      <c r="I240" s="70"/>
      <c r="J240" s="70"/>
      <c r="K240" s="34" t="s">
        <v>65</v>
      </c>
      <c r="L240" s="77">
        <v>281</v>
      </c>
      <c r="M240" s="77"/>
      <c r="N240" s="72"/>
      <c r="O240" s="79" t="s">
        <v>379</v>
      </c>
      <c r="P240" s="81">
        <v>43627.70699074074</v>
      </c>
      <c r="Q240" s="79" t="s">
        <v>576</v>
      </c>
      <c r="R240" s="79"/>
      <c r="S240" s="79"/>
      <c r="T240" s="79" t="s">
        <v>745</v>
      </c>
      <c r="U240" s="83" t="s">
        <v>819</v>
      </c>
      <c r="V240" s="83" t="s">
        <v>819</v>
      </c>
      <c r="W240" s="81">
        <v>43627.70699074074</v>
      </c>
      <c r="X240" s="83" t="s">
        <v>1195</v>
      </c>
      <c r="Y240" s="79"/>
      <c r="Z240" s="79"/>
      <c r="AA240" s="85" t="s">
        <v>1566</v>
      </c>
      <c r="AB240" s="85" t="s">
        <v>1682</v>
      </c>
      <c r="AC240" s="79" t="b">
        <v>0</v>
      </c>
      <c r="AD240" s="79">
        <v>2</v>
      </c>
      <c r="AE240" s="85" t="s">
        <v>1713</v>
      </c>
      <c r="AF240" s="79" t="b">
        <v>0</v>
      </c>
      <c r="AG240" s="79" t="s">
        <v>1728</v>
      </c>
      <c r="AH240" s="79"/>
      <c r="AI240" s="85" t="s">
        <v>1711</v>
      </c>
      <c r="AJ240" s="79" t="b">
        <v>0</v>
      </c>
      <c r="AK240" s="79">
        <v>0</v>
      </c>
      <c r="AL240" s="85" t="s">
        <v>1711</v>
      </c>
      <c r="AM240" s="79" t="s">
        <v>1736</v>
      </c>
      <c r="AN240" s="79" t="b">
        <v>0</v>
      </c>
      <c r="AO240" s="85" t="s">
        <v>1682</v>
      </c>
      <c r="AP240" s="79" t="s">
        <v>176</v>
      </c>
      <c r="AQ240" s="79">
        <v>0</v>
      </c>
      <c r="AR240" s="79">
        <v>0</v>
      </c>
      <c r="AS240" s="79"/>
      <c r="AT240" s="79"/>
      <c r="AU240" s="79"/>
      <c r="AV240" s="79"/>
      <c r="AW240" s="79"/>
      <c r="AX240" s="79"/>
      <c r="AY240" s="79"/>
      <c r="AZ240" s="79"/>
      <c r="BA240">
        <v>8</v>
      </c>
      <c r="BB240" s="78" t="str">
        <f>REPLACE(INDEX(GroupVertices[Group],MATCH(Edges24[[#This Row],[Vertex 1]],GroupVertices[Vertex],0)),1,1,"")</f>
        <v>6</v>
      </c>
      <c r="BC240" s="78" t="str">
        <f>REPLACE(INDEX(GroupVertices[Group],MATCH(Edges24[[#This Row],[Vertex 2]],GroupVertices[Vertex],0)),1,1,"")</f>
        <v>1</v>
      </c>
      <c r="BD240" s="48">
        <v>0</v>
      </c>
      <c r="BE240" s="49">
        <v>0</v>
      </c>
      <c r="BF240" s="48">
        <v>0</v>
      </c>
      <c r="BG240" s="49">
        <v>0</v>
      </c>
      <c r="BH240" s="48">
        <v>0</v>
      </c>
      <c r="BI240" s="49">
        <v>0</v>
      </c>
      <c r="BJ240" s="48">
        <v>3</v>
      </c>
      <c r="BK240" s="49">
        <v>100</v>
      </c>
      <c r="BL240" s="48">
        <v>3</v>
      </c>
    </row>
    <row r="241" spans="1:64" ht="15">
      <c r="A241" s="64" t="s">
        <v>332</v>
      </c>
      <c r="B241" s="64" t="s">
        <v>231</v>
      </c>
      <c r="C241" s="65"/>
      <c r="D241" s="66"/>
      <c r="E241" s="67"/>
      <c r="F241" s="68"/>
      <c r="G241" s="65"/>
      <c r="H241" s="69"/>
      <c r="I241" s="70"/>
      <c r="J241" s="70"/>
      <c r="K241" s="34" t="s">
        <v>65</v>
      </c>
      <c r="L241" s="77">
        <v>282</v>
      </c>
      <c r="M241" s="77"/>
      <c r="N241" s="72"/>
      <c r="O241" s="79" t="s">
        <v>378</v>
      </c>
      <c r="P241" s="81">
        <v>43627.695381944446</v>
      </c>
      <c r="Q241" s="79" t="s">
        <v>577</v>
      </c>
      <c r="R241" s="79"/>
      <c r="S241" s="79"/>
      <c r="T241" s="79" t="s">
        <v>745</v>
      </c>
      <c r="U241" s="79"/>
      <c r="V241" s="83" t="s">
        <v>928</v>
      </c>
      <c r="W241" s="81">
        <v>43627.695381944446</v>
      </c>
      <c r="X241" s="83" t="s">
        <v>1196</v>
      </c>
      <c r="Y241" s="79"/>
      <c r="Z241" s="79"/>
      <c r="AA241" s="85" t="s">
        <v>1567</v>
      </c>
      <c r="AB241" s="79"/>
      <c r="AC241" s="79" t="b">
        <v>0</v>
      </c>
      <c r="AD241" s="79">
        <v>0</v>
      </c>
      <c r="AE241" s="85" t="s">
        <v>1711</v>
      </c>
      <c r="AF241" s="79" t="b">
        <v>0</v>
      </c>
      <c r="AG241" s="79" t="s">
        <v>1727</v>
      </c>
      <c r="AH241" s="79"/>
      <c r="AI241" s="85" t="s">
        <v>1711</v>
      </c>
      <c r="AJ241" s="79" t="b">
        <v>0</v>
      </c>
      <c r="AK241" s="79">
        <v>1</v>
      </c>
      <c r="AL241" s="85" t="s">
        <v>1562</v>
      </c>
      <c r="AM241" s="79" t="s">
        <v>1753</v>
      </c>
      <c r="AN241" s="79" t="b">
        <v>0</v>
      </c>
      <c r="AO241" s="85" t="s">
        <v>1562</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3</v>
      </c>
      <c r="BC241" s="78" t="str">
        <f>REPLACE(INDEX(GroupVertices[Group],MATCH(Edges24[[#This Row],[Vertex 2]],GroupVertices[Vertex],0)),1,1,"")</f>
        <v>6</v>
      </c>
      <c r="BD241" s="48"/>
      <c r="BE241" s="49"/>
      <c r="BF241" s="48"/>
      <c r="BG241" s="49"/>
      <c r="BH241" s="48"/>
      <c r="BI241" s="49"/>
      <c r="BJ241" s="48"/>
      <c r="BK241" s="49"/>
      <c r="BL241" s="48"/>
    </row>
    <row r="242" spans="1:64" ht="15">
      <c r="A242" s="64" t="s">
        <v>234</v>
      </c>
      <c r="B242" s="64" t="s">
        <v>354</v>
      </c>
      <c r="C242" s="65"/>
      <c r="D242" s="66"/>
      <c r="E242" s="67"/>
      <c r="F242" s="68"/>
      <c r="G242" s="65"/>
      <c r="H242" s="69"/>
      <c r="I242" s="70"/>
      <c r="J242" s="70"/>
      <c r="K242" s="34" t="s">
        <v>65</v>
      </c>
      <c r="L242" s="77">
        <v>283</v>
      </c>
      <c r="M242" s="77"/>
      <c r="N242" s="72"/>
      <c r="O242" s="79" t="s">
        <v>379</v>
      </c>
      <c r="P242" s="81">
        <v>43627.683541666665</v>
      </c>
      <c r="Q242" s="79" t="s">
        <v>578</v>
      </c>
      <c r="R242" s="79"/>
      <c r="S242" s="79"/>
      <c r="T242" s="79" t="s">
        <v>745</v>
      </c>
      <c r="U242" s="79"/>
      <c r="V242" s="83" t="s">
        <v>850</v>
      </c>
      <c r="W242" s="81">
        <v>43627.683541666665</v>
      </c>
      <c r="X242" s="83" t="s">
        <v>1197</v>
      </c>
      <c r="Y242" s="79"/>
      <c r="Z242" s="79"/>
      <c r="AA242" s="85" t="s">
        <v>1568</v>
      </c>
      <c r="AB242" s="85" t="s">
        <v>1678</v>
      </c>
      <c r="AC242" s="79" t="b">
        <v>0</v>
      </c>
      <c r="AD242" s="79">
        <v>4</v>
      </c>
      <c r="AE242" s="85" t="s">
        <v>1713</v>
      </c>
      <c r="AF242" s="79" t="b">
        <v>0</v>
      </c>
      <c r="AG242" s="79" t="s">
        <v>1727</v>
      </c>
      <c r="AH242" s="79"/>
      <c r="AI242" s="85" t="s">
        <v>1711</v>
      </c>
      <c r="AJ242" s="79" t="b">
        <v>0</v>
      </c>
      <c r="AK242" s="79">
        <v>0</v>
      </c>
      <c r="AL242" s="85" t="s">
        <v>1711</v>
      </c>
      <c r="AM242" s="79" t="s">
        <v>1736</v>
      </c>
      <c r="AN242" s="79" t="b">
        <v>0</v>
      </c>
      <c r="AO242" s="85" t="s">
        <v>1678</v>
      </c>
      <c r="AP242" s="79" t="s">
        <v>176</v>
      </c>
      <c r="AQ242" s="79">
        <v>0</v>
      </c>
      <c r="AR242" s="79">
        <v>0</v>
      </c>
      <c r="AS242" s="79"/>
      <c r="AT242" s="79"/>
      <c r="AU242" s="79"/>
      <c r="AV242" s="79"/>
      <c r="AW242" s="79"/>
      <c r="AX242" s="79"/>
      <c r="AY242" s="79"/>
      <c r="AZ242" s="79"/>
      <c r="BA242">
        <v>4</v>
      </c>
      <c r="BB242" s="78" t="str">
        <f>REPLACE(INDEX(GroupVertices[Group],MATCH(Edges24[[#This Row],[Vertex 1]],GroupVertices[Vertex],0)),1,1,"")</f>
        <v>3</v>
      </c>
      <c r="BC242" s="78" t="str">
        <f>REPLACE(INDEX(GroupVertices[Group],MATCH(Edges24[[#This Row],[Vertex 2]],GroupVertices[Vertex],0)),1,1,"")</f>
        <v>1</v>
      </c>
      <c r="BD242" s="48">
        <v>1</v>
      </c>
      <c r="BE242" s="49">
        <v>3.4482758620689653</v>
      </c>
      <c r="BF242" s="48">
        <v>0</v>
      </c>
      <c r="BG242" s="49">
        <v>0</v>
      </c>
      <c r="BH242" s="48">
        <v>0</v>
      </c>
      <c r="BI242" s="49">
        <v>0</v>
      </c>
      <c r="BJ242" s="48">
        <v>28</v>
      </c>
      <c r="BK242" s="49">
        <v>96.55172413793103</v>
      </c>
      <c r="BL242" s="48">
        <v>29</v>
      </c>
    </row>
    <row r="243" spans="1:64" ht="15">
      <c r="A243" s="64" t="s">
        <v>234</v>
      </c>
      <c r="B243" s="64" t="s">
        <v>354</v>
      </c>
      <c r="C243" s="65"/>
      <c r="D243" s="66"/>
      <c r="E243" s="67"/>
      <c r="F243" s="68"/>
      <c r="G243" s="65"/>
      <c r="H243" s="69"/>
      <c r="I243" s="70"/>
      <c r="J243" s="70"/>
      <c r="K243" s="34" t="s">
        <v>65</v>
      </c>
      <c r="L243" s="77">
        <v>284</v>
      </c>
      <c r="M243" s="77"/>
      <c r="N243" s="72"/>
      <c r="O243" s="79" t="s">
        <v>379</v>
      </c>
      <c r="P243" s="81">
        <v>43627.701157407406</v>
      </c>
      <c r="Q243" s="79" t="s">
        <v>579</v>
      </c>
      <c r="R243" s="79"/>
      <c r="S243" s="79"/>
      <c r="T243" s="79" t="s">
        <v>745</v>
      </c>
      <c r="U243" s="83" t="s">
        <v>820</v>
      </c>
      <c r="V243" s="83" t="s">
        <v>820</v>
      </c>
      <c r="W243" s="81">
        <v>43627.701157407406</v>
      </c>
      <c r="X243" s="83" t="s">
        <v>1198</v>
      </c>
      <c r="Y243" s="79"/>
      <c r="Z243" s="79"/>
      <c r="AA243" s="85" t="s">
        <v>1569</v>
      </c>
      <c r="AB243" s="85" t="s">
        <v>1680</v>
      </c>
      <c r="AC243" s="79" t="b">
        <v>0</v>
      </c>
      <c r="AD243" s="79">
        <v>1</v>
      </c>
      <c r="AE243" s="85" t="s">
        <v>1713</v>
      </c>
      <c r="AF243" s="79" t="b">
        <v>0</v>
      </c>
      <c r="AG243" s="79" t="s">
        <v>1727</v>
      </c>
      <c r="AH243" s="79"/>
      <c r="AI243" s="85" t="s">
        <v>1711</v>
      </c>
      <c r="AJ243" s="79" t="b">
        <v>0</v>
      </c>
      <c r="AK243" s="79">
        <v>0</v>
      </c>
      <c r="AL243" s="85" t="s">
        <v>1711</v>
      </c>
      <c r="AM243" s="79" t="s">
        <v>1736</v>
      </c>
      <c r="AN243" s="79" t="b">
        <v>0</v>
      </c>
      <c r="AO243" s="85" t="s">
        <v>1680</v>
      </c>
      <c r="AP243" s="79" t="s">
        <v>176</v>
      </c>
      <c r="AQ243" s="79">
        <v>0</v>
      </c>
      <c r="AR243" s="79">
        <v>0</v>
      </c>
      <c r="AS243" s="79"/>
      <c r="AT243" s="79"/>
      <c r="AU243" s="79"/>
      <c r="AV243" s="79"/>
      <c r="AW243" s="79"/>
      <c r="AX243" s="79"/>
      <c r="AY243" s="79"/>
      <c r="AZ243" s="79"/>
      <c r="BA243">
        <v>4</v>
      </c>
      <c r="BB243" s="78" t="str">
        <f>REPLACE(INDEX(GroupVertices[Group],MATCH(Edges24[[#This Row],[Vertex 1]],GroupVertices[Vertex],0)),1,1,"")</f>
        <v>3</v>
      </c>
      <c r="BC243" s="78" t="str">
        <f>REPLACE(INDEX(GroupVertices[Group],MATCH(Edges24[[#This Row],[Vertex 2]],GroupVertices[Vertex],0)),1,1,"")</f>
        <v>1</v>
      </c>
      <c r="BD243" s="48">
        <v>4</v>
      </c>
      <c r="BE243" s="49">
        <v>15.384615384615385</v>
      </c>
      <c r="BF243" s="48">
        <v>0</v>
      </c>
      <c r="BG243" s="49">
        <v>0</v>
      </c>
      <c r="BH243" s="48">
        <v>0</v>
      </c>
      <c r="BI243" s="49">
        <v>0</v>
      </c>
      <c r="BJ243" s="48">
        <v>22</v>
      </c>
      <c r="BK243" s="49">
        <v>84.61538461538461</v>
      </c>
      <c r="BL243" s="48">
        <v>26</v>
      </c>
    </row>
    <row r="244" spans="1:64" ht="15">
      <c r="A244" s="64" t="s">
        <v>234</v>
      </c>
      <c r="B244" s="64" t="s">
        <v>354</v>
      </c>
      <c r="C244" s="65"/>
      <c r="D244" s="66"/>
      <c r="E244" s="67"/>
      <c r="F244" s="68"/>
      <c r="G244" s="65"/>
      <c r="H244" s="69"/>
      <c r="I244" s="70"/>
      <c r="J244" s="70"/>
      <c r="K244" s="34" t="s">
        <v>65</v>
      </c>
      <c r="L244" s="77">
        <v>285</v>
      </c>
      <c r="M244" s="77"/>
      <c r="N244" s="72"/>
      <c r="O244" s="79" t="s">
        <v>379</v>
      </c>
      <c r="P244" s="81">
        <v>43627.70238425926</v>
      </c>
      <c r="Q244" s="79" t="s">
        <v>580</v>
      </c>
      <c r="R244" s="79"/>
      <c r="S244" s="79"/>
      <c r="T244" s="79" t="s">
        <v>745</v>
      </c>
      <c r="U244" s="83" t="s">
        <v>821</v>
      </c>
      <c r="V244" s="83" t="s">
        <v>821</v>
      </c>
      <c r="W244" s="81">
        <v>43627.70238425926</v>
      </c>
      <c r="X244" s="83" t="s">
        <v>1199</v>
      </c>
      <c r="Y244" s="79"/>
      <c r="Z244" s="79"/>
      <c r="AA244" s="85" t="s">
        <v>1570</v>
      </c>
      <c r="AB244" s="85" t="s">
        <v>1681</v>
      </c>
      <c r="AC244" s="79" t="b">
        <v>0</v>
      </c>
      <c r="AD244" s="79">
        <v>6</v>
      </c>
      <c r="AE244" s="85" t="s">
        <v>1713</v>
      </c>
      <c r="AF244" s="79" t="b">
        <v>0</v>
      </c>
      <c r="AG244" s="79" t="s">
        <v>1727</v>
      </c>
      <c r="AH244" s="79"/>
      <c r="AI244" s="85" t="s">
        <v>1711</v>
      </c>
      <c r="AJ244" s="79" t="b">
        <v>0</v>
      </c>
      <c r="AK244" s="79">
        <v>2</v>
      </c>
      <c r="AL244" s="85" t="s">
        <v>1711</v>
      </c>
      <c r="AM244" s="79" t="s">
        <v>1736</v>
      </c>
      <c r="AN244" s="79" t="b">
        <v>0</v>
      </c>
      <c r="AO244" s="85" t="s">
        <v>1681</v>
      </c>
      <c r="AP244" s="79" t="s">
        <v>176</v>
      </c>
      <c r="AQ244" s="79">
        <v>0</v>
      </c>
      <c r="AR244" s="79">
        <v>0</v>
      </c>
      <c r="AS244" s="79"/>
      <c r="AT244" s="79"/>
      <c r="AU244" s="79"/>
      <c r="AV244" s="79"/>
      <c r="AW244" s="79"/>
      <c r="AX244" s="79"/>
      <c r="AY244" s="79"/>
      <c r="AZ244" s="79"/>
      <c r="BA244">
        <v>4</v>
      </c>
      <c r="BB244" s="78" t="str">
        <f>REPLACE(INDEX(GroupVertices[Group],MATCH(Edges24[[#This Row],[Vertex 1]],GroupVertices[Vertex],0)),1,1,"")</f>
        <v>3</v>
      </c>
      <c r="BC244" s="78" t="str">
        <f>REPLACE(INDEX(GroupVertices[Group],MATCH(Edges24[[#This Row],[Vertex 2]],GroupVertices[Vertex],0)),1,1,"")</f>
        <v>1</v>
      </c>
      <c r="BD244" s="48">
        <v>1</v>
      </c>
      <c r="BE244" s="49">
        <v>3.4482758620689653</v>
      </c>
      <c r="BF244" s="48">
        <v>0</v>
      </c>
      <c r="BG244" s="49">
        <v>0</v>
      </c>
      <c r="BH244" s="48">
        <v>0</v>
      </c>
      <c r="BI244" s="49">
        <v>0</v>
      </c>
      <c r="BJ244" s="48">
        <v>28</v>
      </c>
      <c r="BK244" s="49">
        <v>96.55172413793103</v>
      </c>
      <c r="BL244" s="48">
        <v>29</v>
      </c>
    </row>
    <row r="245" spans="1:64" ht="15">
      <c r="A245" s="64" t="s">
        <v>234</v>
      </c>
      <c r="B245" s="64" t="s">
        <v>354</v>
      </c>
      <c r="C245" s="65"/>
      <c r="D245" s="66"/>
      <c r="E245" s="67"/>
      <c r="F245" s="68"/>
      <c r="G245" s="65"/>
      <c r="H245" s="69"/>
      <c r="I245" s="70"/>
      <c r="J245" s="70"/>
      <c r="K245" s="34" t="s">
        <v>65</v>
      </c>
      <c r="L245" s="77">
        <v>287</v>
      </c>
      <c r="M245" s="77"/>
      <c r="N245" s="72"/>
      <c r="O245" s="79" t="s">
        <v>379</v>
      </c>
      <c r="P245" s="81">
        <v>43627.7078587963</v>
      </c>
      <c r="Q245" s="79" t="s">
        <v>581</v>
      </c>
      <c r="R245" s="79"/>
      <c r="S245" s="79"/>
      <c r="T245" s="79" t="s">
        <v>745</v>
      </c>
      <c r="U245" s="83" t="s">
        <v>822</v>
      </c>
      <c r="V245" s="83" t="s">
        <v>822</v>
      </c>
      <c r="W245" s="81">
        <v>43627.7078587963</v>
      </c>
      <c r="X245" s="83" t="s">
        <v>1200</v>
      </c>
      <c r="Y245" s="79"/>
      <c r="Z245" s="79"/>
      <c r="AA245" s="85" t="s">
        <v>1571</v>
      </c>
      <c r="AB245" s="85" t="s">
        <v>1682</v>
      </c>
      <c r="AC245" s="79" t="b">
        <v>0</v>
      </c>
      <c r="AD245" s="79">
        <v>1</v>
      </c>
      <c r="AE245" s="85" t="s">
        <v>1713</v>
      </c>
      <c r="AF245" s="79" t="b">
        <v>0</v>
      </c>
      <c r="AG245" s="79" t="s">
        <v>1727</v>
      </c>
      <c r="AH245" s="79"/>
      <c r="AI245" s="85" t="s">
        <v>1711</v>
      </c>
      <c r="AJ245" s="79" t="b">
        <v>0</v>
      </c>
      <c r="AK245" s="79">
        <v>0</v>
      </c>
      <c r="AL245" s="85" t="s">
        <v>1711</v>
      </c>
      <c r="AM245" s="79" t="s">
        <v>1736</v>
      </c>
      <c r="AN245" s="79" t="b">
        <v>0</v>
      </c>
      <c r="AO245" s="85" t="s">
        <v>1682</v>
      </c>
      <c r="AP245" s="79" t="s">
        <v>176</v>
      </c>
      <c r="AQ245" s="79">
        <v>0</v>
      </c>
      <c r="AR245" s="79">
        <v>0</v>
      </c>
      <c r="AS245" s="79"/>
      <c r="AT245" s="79"/>
      <c r="AU245" s="79"/>
      <c r="AV245" s="79"/>
      <c r="AW245" s="79"/>
      <c r="AX245" s="79"/>
      <c r="AY245" s="79"/>
      <c r="AZ245" s="79"/>
      <c r="BA245">
        <v>4</v>
      </c>
      <c r="BB245" s="78" t="str">
        <f>REPLACE(INDEX(GroupVertices[Group],MATCH(Edges24[[#This Row],[Vertex 1]],GroupVertices[Vertex],0)),1,1,"")</f>
        <v>3</v>
      </c>
      <c r="BC245" s="78" t="str">
        <f>REPLACE(INDEX(GroupVertices[Group],MATCH(Edges24[[#This Row],[Vertex 2]],GroupVertices[Vertex],0)),1,1,"")</f>
        <v>1</v>
      </c>
      <c r="BD245" s="48">
        <v>2</v>
      </c>
      <c r="BE245" s="49">
        <v>10</v>
      </c>
      <c r="BF245" s="48">
        <v>0</v>
      </c>
      <c r="BG245" s="49">
        <v>0</v>
      </c>
      <c r="BH245" s="48">
        <v>0</v>
      </c>
      <c r="BI245" s="49">
        <v>0</v>
      </c>
      <c r="BJ245" s="48">
        <v>18</v>
      </c>
      <c r="BK245" s="49">
        <v>90</v>
      </c>
      <c r="BL245" s="48">
        <v>20</v>
      </c>
    </row>
    <row r="246" spans="1:64" ht="15">
      <c r="A246" s="64" t="s">
        <v>332</v>
      </c>
      <c r="B246" s="64" t="s">
        <v>234</v>
      </c>
      <c r="C246" s="65"/>
      <c r="D246" s="66"/>
      <c r="E246" s="67"/>
      <c r="F246" s="68"/>
      <c r="G246" s="65"/>
      <c r="H246" s="69"/>
      <c r="I246" s="70"/>
      <c r="J246" s="70"/>
      <c r="K246" s="34" t="s">
        <v>65</v>
      </c>
      <c r="L246" s="77">
        <v>288</v>
      </c>
      <c r="M246" s="77"/>
      <c r="N246" s="72"/>
      <c r="O246" s="79" t="s">
        <v>378</v>
      </c>
      <c r="P246" s="81">
        <v>43627.70586805556</v>
      </c>
      <c r="Q246" s="79" t="s">
        <v>567</v>
      </c>
      <c r="R246" s="79"/>
      <c r="S246" s="79"/>
      <c r="T246" s="79"/>
      <c r="U246" s="79"/>
      <c r="V246" s="83" t="s">
        <v>928</v>
      </c>
      <c r="W246" s="81">
        <v>43627.70586805556</v>
      </c>
      <c r="X246" s="83" t="s">
        <v>1201</v>
      </c>
      <c r="Y246" s="79"/>
      <c r="Z246" s="79"/>
      <c r="AA246" s="85" t="s">
        <v>1572</v>
      </c>
      <c r="AB246" s="79"/>
      <c r="AC246" s="79" t="b">
        <v>0</v>
      </c>
      <c r="AD246" s="79">
        <v>0</v>
      </c>
      <c r="AE246" s="85" t="s">
        <v>1711</v>
      </c>
      <c r="AF246" s="79" t="b">
        <v>0</v>
      </c>
      <c r="AG246" s="79" t="s">
        <v>1727</v>
      </c>
      <c r="AH246" s="79"/>
      <c r="AI246" s="85" t="s">
        <v>1711</v>
      </c>
      <c r="AJ246" s="79" t="b">
        <v>0</v>
      </c>
      <c r="AK246" s="79">
        <v>2</v>
      </c>
      <c r="AL246" s="85" t="s">
        <v>1570</v>
      </c>
      <c r="AM246" s="79" t="s">
        <v>1753</v>
      </c>
      <c r="AN246" s="79" t="b">
        <v>0</v>
      </c>
      <c r="AO246" s="85" t="s">
        <v>1570</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3</v>
      </c>
      <c r="BC246" s="78" t="str">
        <f>REPLACE(INDEX(GroupVertices[Group],MATCH(Edges24[[#This Row],[Vertex 2]],GroupVertices[Vertex],0)),1,1,"")</f>
        <v>3</v>
      </c>
      <c r="BD246" s="48"/>
      <c r="BE246" s="49"/>
      <c r="BF246" s="48"/>
      <c r="BG246" s="49"/>
      <c r="BH246" s="48"/>
      <c r="BI246" s="49"/>
      <c r="BJ246" s="48"/>
      <c r="BK246" s="49"/>
      <c r="BL246" s="48"/>
    </row>
    <row r="247" spans="1:64" ht="15">
      <c r="A247" s="64" t="s">
        <v>334</v>
      </c>
      <c r="B247" s="64" t="s">
        <v>354</v>
      </c>
      <c r="C247" s="65"/>
      <c r="D247" s="66"/>
      <c r="E247" s="67"/>
      <c r="F247" s="68"/>
      <c r="G247" s="65"/>
      <c r="H247" s="69"/>
      <c r="I247" s="70"/>
      <c r="J247" s="70"/>
      <c r="K247" s="34" t="s">
        <v>65</v>
      </c>
      <c r="L247" s="77">
        <v>289</v>
      </c>
      <c r="M247" s="77"/>
      <c r="N247" s="72"/>
      <c r="O247" s="79" t="s">
        <v>378</v>
      </c>
      <c r="P247" s="81">
        <v>43627.706099537034</v>
      </c>
      <c r="Q247" s="79" t="s">
        <v>391</v>
      </c>
      <c r="R247" s="79"/>
      <c r="S247" s="79"/>
      <c r="T247" s="79" t="s">
        <v>745</v>
      </c>
      <c r="U247" s="83" t="s">
        <v>783</v>
      </c>
      <c r="V247" s="83" t="s">
        <v>783</v>
      </c>
      <c r="W247" s="81">
        <v>43627.706099537034</v>
      </c>
      <c r="X247" s="83" t="s">
        <v>1202</v>
      </c>
      <c r="Y247" s="79"/>
      <c r="Z247" s="79"/>
      <c r="AA247" s="85" t="s">
        <v>1573</v>
      </c>
      <c r="AB247" s="79"/>
      <c r="AC247" s="79" t="b">
        <v>0</v>
      </c>
      <c r="AD247" s="79">
        <v>0</v>
      </c>
      <c r="AE247" s="85" t="s">
        <v>1711</v>
      </c>
      <c r="AF247" s="79" t="b">
        <v>0</v>
      </c>
      <c r="AG247" s="79" t="s">
        <v>1727</v>
      </c>
      <c r="AH247" s="79"/>
      <c r="AI247" s="85" t="s">
        <v>1711</v>
      </c>
      <c r="AJ247" s="79" t="b">
        <v>0</v>
      </c>
      <c r="AK247" s="79">
        <v>5</v>
      </c>
      <c r="AL247" s="85" t="s">
        <v>1678</v>
      </c>
      <c r="AM247" s="79" t="s">
        <v>1737</v>
      </c>
      <c r="AN247" s="79" t="b">
        <v>0</v>
      </c>
      <c r="AO247" s="85" t="s">
        <v>1678</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3</v>
      </c>
      <c r="BC247" s="78" t="str">
        <f>REPLACE(INDEX(GroupVertices[Group],MATCH(Edges24[[#This Row],[Vertex 2]],GroupVertices[Vertex],0)),1,1,"")</f>
        <v>1</v>
      </c>
      <c r="BD247" s="48">
        <v>0</v>
      </c>
      <c r="BE247" s="49">
        <v>0</v>
      </c>
      <c r="BF247" s="48">
        <v>0</v>
      </c>
      <c r="BG247" s="49">
        <v>0</v>
      </c>
      <c r="BH247" s="48">
        <v>0</v>
      </c>
      <c r="BI247" s="49">
        <v>0</v>
      </c>
      <c r="BJ247" s="48">
        <v>17</v>
      </c>
      <c r="BK247" s="49">
        <v>100</v>
      </c>
      <c r="BL247" s="48">
        <v>17</v>
      </c>
    </row>
    <row r="248" spans="1:64" ht="15">
      <c r="A248" s="64" t="s">
        <v>334</v>
      </c>
      <c r="B248" s="64" t="s">
        <v>354</v>
      </c>
      <c r="C248" s="65"/>
      <c r="D248" s="66"/>
      <c r="E248" s="67"/>
      <c r="F248" s="68"/>
      <c r="G248" s="65"/>
      <c r="H248" s="69"/>
      <c r="I248" s="70"/>
      <c r="J248" s="70"/>
      <c r="K248" s="34" t="s">
        <v>65</v>
      </c>
      <c r="L248" s="77">
        <v>290</v>
      </c>
      <c r="M248" s="77"/>
      <c r="N248" s="72"/>
      <c r="O248" s="79" t="s">
        <v>379</v>
      </c>
      <c r="P248" s="81">
        <v>43627.712233796294</v>
      </c>
      <c r="Q248" s="79" t="s">
        <v>582</v>
      </c>
      <c r="R248" s="79"/>
      <c r="S248" s="79"/>
      <c r="T248" s="79" t="s">
        <v>745</v>
      </c>
      <c r="U248" s="79"/>
      <c r="V248" s="83" t="s">
        <v>930</v>
      </c>
      <c r="W248" s="81">
        <v>43627.712233796294</v>
      </c>
      <c r="X248" s="83" t="s">
        <v>1203</v>
      </c>
      <c r="Y248" s="79"/>
      <c r="Z248" s="79"/>
      <c r="AA248" s="85" t="s">
        <v>1574</v>
      </c>
      <c r="AB248" s="85" t="s">
        <v>1678</v>
      </c>
      <c r="AC248" s="79" t="b">
        <v>0</v>
      </c>
      <c r="AD248" s="79">
        <v>1</v>
      </c>
      <c r="AE248" s="85" t="s">
        <v>1713</v>
      </c>
      <c r="AF248" s="79" t="b">
        <v>0</v>
      </c>
      <c r="AG248" s="79" t="s">
        <v>1727</v>
      </c>
      <c r="AH248" s="79"/>
      <c r="AI248" s="85" t="s">
        <v>1711</v>
      </c>
      <c r="AJ248" s="79" t="b">
        <v>0</v>
      </c>
      <c r="AK248" s="79">
        <v>0</v>
      </c>
      <c r="AL248" s="85" t="s">
        <v>1711</v>
      </c>
      <c r="AM248" s="79" t="s">
        <v>1737</v>
      </c>
      <c r="AN248" s="79" t="b">
        <v>0</v>
      </c>
      <c r="AO248" s="85" t="s">
        <v>1678</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3</v>
      </c>
      <c r="BC248" s="78" t="str">
        <f>REPLACE(INDEX(GroupVertices[Group],MATCH(Edges24[[#This Row],[Vertex 2]],GroupVertices[Vertex],0)),1,1,"")</f>
        <v>1</v>
      </c>
      <c r="BD248" s="48">
        <v>0</v>
      </c>
      <c r="BE248" s="49">
        <v>0</v>
      </c>
      <c r="BF248" s="48">
        <v>1</v>
      </c>
      <c r="BG248" s="49">
        <v>2.6315789473684212</v>
      </c>
      <c r="BH248" s="48">
        <v>0</v>
      </c>
      <c r="BI248" s="49">
        <v>0</v>
      </c>
      <c r="BJ248" s="48">
        <v>37</v>
      </c>
      <c r="BK248" s="49">
        <v>97.36842105263158</v>
      </c>
      <c r="BL248" s="48">
        <v>38</v>
      </c>
    </row>
    <row r="249" spans="1:64" ht="15">
      <c r="A249" s="64" t="s">
        <v>334</v>
      </c>
      <c r="B249" s="64" t="s">
        <v>354</v>
      </c>
      <c r="C249" s="65"/>
      <c r="D249" s="66"/>
      <c r="E249" s="67"/>
      <c r="F249" s="68"/>
      <c r="G249" s="65"/>
      <c r="H249" s="69"/>
      <c r="I249" s="70"/>
      <c r="J249" s="70"/>
      <c r="K249" s="34" t="s">
        <v>65</v>
      </c>
      <c r="L249" s="77">
        <v>291</v>
      </c>
      <c r="M249" s="77"/>
      <c r="N249" s="72"/>
      <c r="O249" s="79" t="s">
        <v>378</v>
      </c>
      <c r="P249" s="81">
        <v>43627.72341435185</v>
      </c>
      <c r="Q249" s="79" t="s">
        <v>438</v>
      </c>
      <c r="R249" s="79"/>
      <c r="S249" s="79"/>
      <c r="T249" s="79" t="s">
        <v>745</v>
      </c>
      <c r="U249" s="79"/>
      <c r="V249" s="83" t="s">
        <v>930</v>
      </c>
      <c r="W249" s="81">
        <v>43627.72341435185</v>
      </c>
      <c r="X249" s="83" t="s">
        <v>1204</v>
      </c>
      <c r="Y249" s="79"/>
      <c r="Z249" s="79"/>
      <c r="AA249" s="85" t="s">
        <v>1575</v>
      </c>
      <c r="AB249" s="79"/>
      <c r="AC249" s="79" t="b">
        <v>0</v>
      </c>
      <c r="AD249" s="79">
        <v>0</v>
      </c>
      <c r="AE249" s="85" t="s">
        <v>1711</v>
      </c>
      <c r="AF249" s="79" t="b">
        <v>0</v>
      </c>
      <c r="AG249" s="79" t="s">
        <v>1727</v>
      </c>
      <c r="AH249" s="79"/>
      <c r="AI249" s="85" t="s">
        <v>1711</v>
      </c>
      <c r="AJ249" s="79" t="b">
        <v>0</v>
      </c>
      <c r="AK249" s="79">
        <v>7</v>
      </c>
      <c r="AL249" s="85" t="s">
        <v>1681</v>
      </c>
      <c r="AM249" s="79" t="s">
        <v>1737</v>
      </c>
      <c r="AN249" s="79" t="b">
        <v>0</v>
      </c>
      <c r="AO249" s="85" t="s">
        <v>1681</v>
      </c>
      <c r="AP249" s="79" t="s">
        <v>176</v>
      </c>
      <c r="AQ249" s="79">
        <v>0</v>
      </c>
      <c r="AR249" s="79">
        <v>0</v>
      </c>
      <c r="AS249" s="79"/>
      <c r="AT249" s="79"/>
      <c r="AU249" s="79"/>
      <c r="AV249" s="79"/>
      <c r="AW249" s="79"/>
      <c r="AX249" s="79"/>
      <c r="AY249" s="79"/>
      <c r="AZ249" s="79"/>
      <c r="BA249">
        <v>2</v>
      </c>
      <c r="BB249" s="78" t="str">
        <f>REPLACE(INDEX(GroupVertices[Group],MATCH(Edges24[[#This Row],[Vertex 1]],GroupVertices[Vertex],0)),1,1,"")</f>
        <v>3</v>
      </c>
      <c r="BC249" s="78" t="str">
        <f>REPLACE(INDEX(GroupVertices[Group],MATCH(Edges24[[#This Row],[Vertex 2]],GroupVertices[Vertex],0)),1,1,"")</f>
        <v>1</v>
      </c>
      <c r="BD249" s="48">
        <v>0</v>
      </c>
      <c r="BE249" s="49">
        <v>0</v>
      </c>
      <c r="BF249" s="48">
        <v>1</v>
      </c>
      <c r="BG249" s="49">
        <v>4.3478260869565215</v>
      </c>
      <c r="BH249" s="48">
        <v>0</v>
      </c>
      <c r="BI249" s="49">
        <v>0</v>
      </c>
      <c r="BJ249" s="48">
        <v>22</v>
      </c>
      <c r="BK249" s="49">
        <v>95.65217391304348</v>
      </c>
      <c r="BL249" s="48">
        <v>23</v>
      </c>
    </row>
    <row r="250" spans="1:64" ht="15">
      <c r="A250" s="64" t="s">
        <v>334</v>
      </c>
      <c r="B250" s="64" t="s">
        <v>354</v>
      </c>
      <c r="C250" s="65"/>
      <c r="D250" s="66"/>
      <c r="E250" s="67"/>
      <c r="F250" s="68"/>
      <c r="G250" s="65"/>
      <c r="H250" s="69"/>
      <c r="I250" s="70"/>
      <c r="J250" s="70"/>
      <c r="K250" s="34" t="s">
        <v>65</v>
      </c>
      <c r="L250" s="77">
        <v>292</v>
      </c>
      <c r="M250" s="77"/>
      <c r="N250" s="72"/>
      <c r="O250" s="79" t="s">
        <v>379</v>
      </c>
      <c r="P250" s="81">
        <v>43627.72615740741</v>
      </c>
      <c r="Q250" s="79" t="s">
        <v>583</v>
      </c>
      <c r="R250" s="79"/>
      <c r="S250" s="79"/>
      <c r="T250" s="79" t="s">
        <v>745</v>
      </c>
      <c r="U250" s="79"/>
      <c r="V250" s="83" t="s">
        <v>930</v>
      </c>
      <c r="W250" s="81">
        <v>43627.72615740741</v>
      </c>
      <c r="X250" s="83" t="s">
        <v>1205</v>
      </c>
      <c r="Y250" s="79"/>
      <c r="Z250" s="79"/>
      <c r="AA250" s="85" t="s">
        <v>1576</v>
      </c>
      <c r="AB250" s="85" t="s">
        <v>1681</v>
      </c>
      <c r="AC250" s="79" t="b">
        <v>0</v>
      </c>
      <c r="AD250" s="79">
        <v>0</v>
      </c>
      <c r="AE250" s="85" t="s">
        <v>1713</v>
      </c>
      <c r="AF250" s="79" t="b">
        <v>0</v>
      </c>
      <c r="AG250" s="79" t="s">
        <v>1727</v>
      </c>
      <c r="AH250" s="79"/>
      <c r="AI250" s="85" t="s">
        <v>1711</v>
      </c>
      <c r="AJ250" s="79" t="b">
        <v>0</v>
      </c>
      <c r="AK250" s="79">
        <v>1</v>
      </c>
      <c r="AL250" s="85" t="s">
        <v>1711</v>
      </c>
      <c r="AM250" s="79" t="s">
        <v>1737</v>
      </c>
      <c r="AN250" s="79" t="b">
        <v>0</v>
      </c>
      <c r="AO250" s="85" t="s">
        <v>1681</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3</v>
      </c>
      <c r="BC250" s="78" t="str">
        <f>REPLACE(INDEX(GroupVertices[Group],MATCH(Edges24[[#This Row],[Vertex 2]],GroupVertices[Vertex],0)),1,1,"")</f>
        <v>1</v>
      </c>
      <c r="BD250" s="48">
        <v>0</v>
      </c>
      <c r="BE250" s="49">
        <v>0</v>
      </c>
      <c r="BF250" s="48">
        <v>1</v>
      </c>
      <c r="BG250" s="49">
        <v>2.4390243902439024</v>
      </c>
      <c r="BH250" s="48">
        <v>0</v>
      </c>
      <c r="BI250" s="49">
        <v>0</v>
      </c>
      <c r="BJ250" s="48">
        <v>40</v>
      </c>
      <c r="BK250" s="49">
        <v>97.5609756097561</v>
      </c>
      <c r="BL250" s="48">
        <v>41</v>
      </c>
    </row>
    <row r="251" spans="1:64" ht="15">
      <c r="A251" s="64" t="s">
        <v>332</v>
      </c>
      <c r="B251" s="64" t="s">
        <v>334</v>
      </c>
      <c r="C251" s="65"/>
      <c r="D251" s="66"/>
      <c r="E251" s="67"/>
      <c r="F251" s="68"/>
      <c r="G251" s="65"/>
      <c r="H251" s="69"/>
      <c r="I251" s="70"/>
      <c r="J251" s="70"/>
      <c r="K251" s="34" t="s">
        <v>65</v>
      </c>
      <c r="L251" s="77">
        <v>293</v>
      </c>
      <c r="M251" s="77"/>
      <c r="N251" s="72"/>
      <c r="O251" s="79" t="s">
        <v>378</v>
      </c>
      <c r="P251" s="81">
        <v>43627.72644675926</v>
      </c>
      <c r="Q251" s="79" t="s">
        <v>584</v>
      </c>
      <c r="R251" s="79"/>
      <c r="S251" s="79"/>
      <c r="T251" s="79"/>
      <c r="U251" s="79"/>
      <c r="V251" s="83" t="s">
        <v>928</v>
      </c>
      <c r="W251" s="81">
        <v>43627.72644675926</v>
      </c>
      <c r="X251" s="83" t="s">
        <v>1206</v>
      </c>
      <c r="Y251" s="79"/>
      <c r="Z251" s="79"/>
      <c r="AA251" s="85" t="s">
        <v>1577</v>
      </c>
      <c r="AB251" s="79"/>
      <c r="AC251" s="79" t="b">
        <v>0</v>
      </c>
      <c r="AD251" s="79">
        <v>0</v>
      </c>
      <c r="AE251" s="85" t="s">
        <v>1711</v>
      </c>
      <c r="AF251" s="79" t="b">
        <v>0</v>
      </c>
      <c r="AG251" s="79" t="s">
        <v>1727</v>
      </c>
      <c r="AH251" s="79"/>
      <c r="AI251" s="85" t="s">
        <v>1711</v>
      </c>
      <c r="AJ251" s="79" t="b">
        <v>0</v>
      </c>
      <c r="AK251" s="79">
        <v>1</v>
      </c>
      <c r="AL251" s="85" t="s">
        <v>1576</v>
      </c>
      <c r="AM251" s="79" t="s">
        <v>1753</v>
      </c>
      <c r="AN251" s="79" t="b">
        <v>0</v>
      </c>
      <c r="AO251" s="85" t="s">
        <v>1576</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3</v>
      </c>
      <c r="BD251" s="48">
        <v>0</v>
      </c>
      <c r="BE251" s="49">
        <v>0</v>
      </c>
      <c r="BF251" s="48">
        <v>0</v>
      </c>
      <c r="BG251" s="49">
        <v>0</v>
      </c>
      <c r="BH251" s="48">
        <v>0</v>
      </c>
      <c r="BI251" s="49">
        <v>0</v>
      </c>
      <c r="BJ251" s="48">
        <v>19</v>
      </c>
      <c r="BK251" s="49">
        <v>100</v>
      </c>
      <c r="BL251" s="48">
        <v>19</v>
      </c>
    </row>
    <row r="252" spans="1:64" ht="15">
      <c r="A252" s="64" t="s">
        <v>335</v>
      </c>
      <c r="B252" s="64" t="s">
        <v>354</v>
      </c>
      <c r="C252" s="65"/>
      <c r="D252" s="66"/>
      <c r="E252" s="67"/>
      <c r="F252" s="68"/>
      <c r="G252" s="65"/>
      <c r="H252" s="69"/>
      <c r="I252" s="70"/>
      <c r="J252" s="70"/>
      <c r="K252" s="34" t="s">
        <v>65</v>
      </c>
      <c r="L252" s="77">
        <v>294</v>
      </c>
      <c r="M252" s="77"/>
      <c r="N252" s="72"/>
      <c r="O252" s="79" t="s">
        <v>379</v>
      </c>
      <c r="P252" s="81">
        <v>43627.72064814815</v>
      </c>
      <c r="Q252" s="79" t="s">
        <v>585</v>
      </c>
      <c r="R252" s="79"/>
      <c r="S252" s="79"/>
      <c r="T252" s="79" t="s">
        <v>770</v>
      </c>
      <c r="U252" s="79"/>
      <c r="V252" s="83" t="s">
        <v>931</v>
      </c>
      <c r="W252" s="81">
        <v>43627.72064814815</v>
      </c>
      <c r="X252" s="83" t="s">
        <v>1207</v>
      </c>
      <c r="Y252" s="79"/>
      <c r="Z252" s="79"/>
      <c r="AA252" s="85" t="s">
        <v>1578</v>
      </c>
      <c r="AB252" s="85" t="s">
        <v>1681</v>
      </c>
      <c r="AC252" s="79" t="b">
        <v>0</v>
      </c>
      <c r="AD252" s="79">
        <v>1</v>
      </c>
      <c r="AE252" s="85" t="s">
        <v>1713</v>
      </c>
      <c r="AF252" s="79" t="b">
        <v>0</v>
      </c>
      <c r="AG252" s="79" t="s">
        <v>1727</v>
      </c>
      <c r="AH252" s="79"/>
      <c r="AI252" s="85" t="s">
        <v>1711</v>
      </c>
      <c r="AJ252" s="79" t="b">
        <v>0</v>
      </c>
      <c r="AK252" s="79">
        <v>1</v>
      </c>
      <c r="AL252" s="85" t="s">
        <v>1711</v>
      </c>
      <c r="AM252" s="79" t="s">
        <v>1736</v>
      </c>
      <c r="AN252" s="79" t="b">
        <v>0</v>
      </c>
      <c r="AO252" s="85" t="s">
        <v>1681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1</v>
      </c>
      <c r="BD252" s="48">
        <v>1</v>
      </c>
      <c r="BE252" s="49">
        <v>2.7777777777777777</v>
      </c>
      <c r="BF252" s="48">
        <v>1</v>
      </c>
      <c r="BG252" s="49">
        <v>2.7777777777777777</v>
      </c>
      <c r="BH252" s="48">
        <v>0</v>
      </c>
      <c r="BI252" s="49">
        <v>0</v>
      </c>
      <c r="BJ252" s="48">
        <v>34</v>
      </c>
      <c r="BK252" s="49">
        <v>94.44444444444444</v>
      </c>
      <c r="BL252" s="48">
        <v>36</v>
      </c>
    </row>
    <row r="253" spans="1:64" ht="15">
      <c r="A253" s="64" t="s">
        <v>332</v>
      </c>
      <c r="B253" s="64" t="s">
        <v>335</v>
      </c>
      <c r="C253" s="65"/>
      <c r="D253" s="66"/>
      <c r="E253" s="67"/>
      <c r="F253" s="68"/>
      <c r="G253" s="65"/>
      <c r="H253" s="69"/>
      <c r="I253" s="70"/>
      <c r="J253" s="70"/>
      <c r="K253" s="34" t="s">
        <v>65</v>
      </c>
      <c r="L253" s="77">
        <v>295</v>
      </c>
      <c r="M253" s="77"/>
      <c r="N253" s="72"/>
      <c r="O253" s="79" t="s">
        <v>378</v>
      </c>
      <c r="P253" s="81">
        <v>43627.72659722222</v>
      </c>
      <c r="Q253" s="79" t="s">
        <v>586</v>
      </c>
      <c r="R253" s="79"/>
      <c r="S253" s="79"/>
      <c r="T253" s="79"/>
      <c r="U253" s="79"/>
      <c r="V253" s="83" t="s">
        <v>928</v>
      </c>
      <c r="W253" s="81">
        <v>43627.72659722222</v>
      </c>
      <c r="X253" s="83" t="s">
        <v>1208</v>
      </c>
      <c r="Y253" s="79"/>
      <c r="Z253" s="79"/>
      <c r="AA253" s="85" t="s">
        <v>1579</v>
      </c>
      <c r="AB253" s="79"/>
      <c r="AC253" s="79" t="b">
        <v>0</v>
      </c>
      <c r="AD253" s="79">
        <v>0</v>
      </c>
      <c r="AE253" s="85" t="s">
        <v>1711</v>
      </c>
      <c r="AF253" s="79" t="b">
        <v>0</v>
      </c>
      <c r="AG253" s="79" t="s">
        <v>1727</v>
      </c>
      <c r="AH253" s="79"/>
      <c r="AI253" s="85" t="s">
        <v>1711</v>
      </c>
      <c r="AJ253" s="79" t="b">
        <v>0</v>
      </c>
      <c r="AK253" s="79">
        <v>1</v>
      </c>
      <c r="AL253" s="85" t="s">
        <v>1578</v>
      </c>
      <c r="AM253" s="79" t="s">
        <v>1753</v>
      </c>
      <c r="AN253" s="79" t="b">
        <v>0</v>
      </c>
      <c r="AO253" s="85" t="s">
        <v>1578</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v>1</v>
      </c>
      <c r="BE253" s="49">
        <v>4.545454545454546</v>
      </c>
      <c r="BF253" s="48">
        <v>0</v>
      </c>
      <c r="BG253" s="49">
        <v>0</v>
      </c>
      <c r="BH253" s="48">
        <v>0</v>
      </c>
      <c r="BI253" s="49">
        <v>0</v>
      </c>
      <c r="BJ253" s="48">
        <v>21</v>
      </c>
      <c r="BK253" s="49">
        <v>95.45454545454545</v>
      </c>
      <c r="BL253" s="48">
        <v>22</v>
      </c>
    </row>
    <row r="254" spans="1:64" ht="15">
      <c r="A254" s="64" t="s">
        <v>336</v>
      </c>
      <c r="B254" s="64" t="s">
        <v>354</v>
      </c>
      <c r="C254" s="65"/>
      <c r="D254" s="66"/>
      <c r="E254" s="67"/>
      <c r="F254" s="68"/>
      <c r="G254" s="65"/>
      <c r="H254" s="69"/>
      <c r="I254" s="70"/>
      <c r="J254" s="70"/>
      <c r="K254" s="34" t="s">
        <v>65</v>
      </c>
      <c r="L254" s="77">
        <v>296</v>
      </c>
      <c r="M254" s="77"/>
      <c r="N254" s="72"/>
      <c r="O254" s="79" t="s">
        <v>379</v>
      </c>
      <c r="P254" s="81">
        <v>43627.72935185185</v>
      </c>
      <c r="Q254" s="79" t="s">
        <v>587</v>
      </c>
      <c r="R254" s="79"/>
      <c r="S254" s="79"/>
      <c r="T254" s="79" t="s">
        <v>745</v>
      </c>
      <c r="U254" s="79"/>
      <c r="V254" s="83" t="s">
        <v>932</v>
      </c>
      <c r="W254" s="81">
        <v>43627.72935185185</v>
      </c>
      <c r="X254" s="83" t="s">
        <v>1209</v>
      </c>
      <c r="Y254" s="79"/>
      <c r="Z254" s="79"/>
      <c r="AA254" s="85" t="s">
        <v>1580</v>
      </c>
      <c r="AB254" s="85" t="s">
        <v>1676</v>
      </c>
      <c r="AC254" s="79" t="b">
        <v>0</v>
      </c>
      <c r="AD254" s="79">
        <v>0</v>
      </c>
      <c r="AE254" s="85" t="s">
        <v>1713</v>
      </c>
      <c r="AF254" s="79" t="b">
        <v>0</v>
      </c>
      <c r="AG254" s="79" t="s">
        <v>1727</v>
      </c>
      <c r="AH254" s="79"/>
      <c r="AI254" s="85" t="s">
        <v>1711</v>
      </c>
      <c r="AJ254" s="79" t="b">
        <v>0</v>
      </c>
      <c r="AK254" s="79">
        <v>0</v>
      </c>
      <c r="AL254" s="85" t="s">
        <v>1711</v>
      </c>
      <c r="AM254" s="79" t="s">
        <v>1735</v>
      </c>
      <c r="AN254" s="79" t="b">
        <v>0</v>
      </c>
      <c r="AO254" s="85" t="s">
        <v>1676</v>
      </c>
      <c r="AP254" s="79" t="s">
        <v>176</v>
      </c>
      <c r="AQ254" s="79">
        <v>0</v>
      </c>
      <c r="AR254" s="79">
        <v>0</v>
      </c>
      <c r="AS254" s="79"/>
      <c r="AT254" s="79"/>
      <c r="AU254" s="79"/>
      <c r="AV254" s="79"/>
      <c r="AW254" s="79"/>
      <c r="AX254" s="79"/>
      <c r="AY254" s="79"/>
      <c r="AZ254" s="79"/>
      <c r="BA254">
        <v>6</v>
      </c>
      <c r="BB254" s="78" t="str">
        <f>REPLACE(INDEX(GroupVertices[Group],MATCH(Edges24[[#This Row],[Vertex 1]],GroupVertices[Vertex],0)),1,1,"")</f>
        <v>3</v>
      </c>
      <c r="BC254" s="78" t="str">
        <f>REPLACE(INDEX(GroupVertices[Group],MATCH(Edges24[[#This Row],[Vertex 2]],GroupVertices[Vertex],0)),1,1,"")</f>
        <v>1</v>
      </c>
      <c r="BD254" s="48">
        <v>0</v>
      </c>
      <c r="BE254" s="49">
        <v>0</v>
      </c>
      <c r="BF254" s="48">
        <v>0</v>
      </c>
      <c r="BG254" s="49">
        <v>0</v>
      </c>
      <c r="BH254" s="48">
        <v>0</v>
      </c>
      <c r="BI254" s="49">
        <v>0</v>
      </c>
      <c r="BJ254" s="48">
        <v>13</v>
      </c>
      <c r="BK254" s="49">
        <v>100</v>
      </c>
      <c r="BL254" s="48">
        <v>13</v>
      </c>
    </row>
    <row r="255" spans="1:64" ht="15">
      <c r="A255" s="64" t="s">
        <v>336</v>
      </c>
      <c r="B255" s="64" t="s">
        <v>354</v>
      </c>
      <c r="C255" s="65"/>
      <c r="D255" s="66"/>
      <c r="E255" s="67"/>
      <c r="F255" s="68"/>
      <c r="G255" s="65"/>
      <c r="H255" s="69"/>
      <c r="I255" s="70"/>
      <c r="J255" s="70"/>
      <c r="K255" s="34" t="s">
        <v>65</v>
      </c>
      <c r="L255" s="77">
        <v>297</v>
      </c>
      <c r="M255" s="77"/>
      <c r="N255" s="72"/>
      <c r="O255" s="79" t="s">
        <v>379</v>
      </c>
      <c r="P255" s="81">
        <v>43627.73070601852</v>
      </c>
      <c r="Q255" s="79" t="s">
        <v>588</v>
      </c>
      <c r="R255" s="79"/>
      <c r="S255" s="79"/>
      <c r="T255" s="79" t="s">
        <v>745</v>
      </c>
      <c r="U255" s="79"/>
      <c r="V255" s="83" t="s">
        <v>932</v>
      </c>
      <c r="W255" s="81">
        <v>43627.73070601852</v>
      </c>
      <c r="X255" s="83" t="s">
        <v>1210</v>
      </c>
      <c r="Y255" s="79"/>
      <c r="Z255" s="79"/>
      <c r="AA255" s="85" t="s">
        <v>1581</v>
      </c>
      <c r="AB255" s="85" t="s">
        <v>1677</v>
      </c>
      <c r="AC255" s="79" t="b">
        <v>0</v>
      </c>
      <c r="AD255" s="79">
        <v>0</v>
      </c>
      <c r="AE255" s="85" t="s">
        <v>1713</v>
      </c>
      <c r="AF255" s="79" t="b">
        <v>0</v>
      </c>
      <c r="AG255" s="79" t="s">
        <v>1727</v>
      </c>
      <c r="AH255" s="79"/>
      <c r="AI255" s="85" t="s">
        <v>1711</v>
      </c>
      <c r="AJ255" s="79" t="b">
        <v>0</v>
      </c>
      <c r="AK255" s="79">
        <v>0</v>
      </c>
      <c r="AL255" s="85" t="s">
        <v>1711</v>
      </c>
      <c r="AM255" s="79" t="s">
        <v>1735</v>
      </c>
      <c r="AN255" s="79" t="b">
        <v>0</v>
      </c>
      <c r="AO255" s="85" t="s">
        <v>1677</v>
      </c>
      <c r="AP255" s="79" t="s">
        <v>176</v>
      </c>
      <c r="AQ255" s="79">
        <v>0</v>
      </c>
      <c r="AR255" s="79">
        <v>0</v>
      </c>
      <c r="AS255" s="79"/>
      <c r="AT255" s="79"/>
      <c r="AU255" s="79"/>
      <c r="AV255" s="79"/>
      <c r="AW255" s="79"/>
      <c r="AX255" s="79"/>
      <c r="AY255" s="79"/>
      <c r="AZ255" s="79"/>
      <c r="BA255">
        <v>6</v>
      </c>
      <c r="BB255" s="78" t="str">
        <f>REPLACE(INDEX(GroupVertices[Group],MATCH(Edges24[[#This Row],[Vertex 1]],GroupVertices[Vertex],0)),1,1,"")</f>
        <v>3</v>
      </c>
      <c r="BC255" s="78" t="str">
        <f>REPLACE(INDEX(GroupVertices[Group],MATCH(Edges24[[#This Row],[Vertex 2]],GroupVertices[Vertex],0)),1,1,"")</f>
        <v>1</v>
      </c>
      <c r="BD255" s="48">
        <v>0</v>
      </c>
      <c r="BE255" s="49">
        <v>0</v>
      </c>
      <c r="BF255" s="48">
        <v>1</v>
      </c>
      <c r="BG255" s="49">
        <v>2.7777777777777777</v>
      </c>
      <c r="BH255" s="48">
        <v>0</v>
      </c>
      <c r="BI255" s="49">
        <v>0</v>
      </c>
      <c r="BJ255" s="48">
        <v>35</v>
      </c>
      <c r="BK255" s="49">
        <v>97.22222222222223</v>
      </c>
      <c r="BL255" s="48">
        <v>36</v>
      </c>
    </row>
    <row r="256" spans="1:64" ht="15">
      <c r="A256" s="64" t="s">
        <v>336</v>
      </c>
      <c r="B256" s="64" t="s">
        <v>354</v>
      </c>
      <c r="C256" s="65"/>
      <c r="D256" s="66"/>
      <c r="E256" s="67"/>
      <c r="F256" s="68"/>
      <c r="G256" s="65"/>
      <c r="H256" s="69"/>
      <c r="I256" s="70"/>
      <c r="J256" s="70"/>
      <c r="K256" s="34" t="s">
        <v>65</v>
      </c>
      <c r="L256" s="77">
        <v>298</v>
      </c>
      <c r="M256" s="77"/>
      <c r="N256" s="72"/>
      <c r="O256" s="79" t="s">
        <v>379</v>
      </c>
      <c r="P256" s="81">
        <v>43627.73171296297</v>
      </c>
      <c r="Q256" s="79" t="s">
        <v>589</v>
      </c>
      <c r="R256" s="79"/>
      <c r="S256" s="79"/>
      <c r="T256" s="79" t="s">
        <v>745</v>
      </c>
      <c r="U256" s="79"/>
      <c r="V256" s="83" t="s">
        <v>932</v>
      </c>
      <c r="W256" s="81">
        <v>43627.73171296297</v>
      </c>
      <c r="X256" s="83" t="s">
        <v>1211</v>
      </c>
      <c r="Y256" s="79"/>
      <c r="Z256" s="79"/>
      <c r="AA256" s="85" t="s">
        <v>1582</v>
      </c>
      <c r="AB256" s="85" t="s">
        <v>1678</v>
      </c>
      <c r="AC256" s="79" t="b">
        <v>0</v>
      </c>
      <c r="AD256" s="79">
        <v>0</v>
      </c>
      <c r="AE256" s="85" t="s">
        <v>1713</v>
      </c>
      <c r="AF256" s="79" t="b">
        <v>0</v>
      </c>
      <c r="AG256" s="79" t="s">
        <v>1727</v>
      </c>
      <c r="AH256" s="79"/>
      <c r="AI256" s="85" t="s">
        <v>1711</v>
      </c>
      <c r="AJ256" s="79" t="b">
        <v>0</v>
      </c>
      <c r="AK256" s="79">
        <v>0</v>
      </c>
      <c r="AL256" s="85" t="s">
        <v>1711</v>
      </c>
      <c r="AM256" s="79" t="s">
        <v>1735</v>
      </c>
      <c r="AN256" s="79" t="b">
        <v>0</v>
      </c>
      <c r="AO256" s="85" t="s">
        <v>1678</v>
      </c>
      <c r="AP256" s="79" t="s">
        <v>176</v>
      </c>
      <c r="AQ256" s="79">
        <v>0</v>
      </c>
      <c r="AR256" s="79">
        <v>0</v>
      </c>
      <c r="AS256" s="79"/>
      <c r="AT256" s="79"/>
      <c r="AU256" s="79"/>
      <c r="AV256" s="79"/>
      <c r="AW256" s="79"/>
      <c r="AX256" s="79"/>
      <c r="AY256" s="79"/>
      <c r="AZ256" s="79"/>
      <c r="BA256">
        <v>6</v>
      </c>
      <c r="BB256" s="78" t="str">
        <f>REPLACE(INDEX(GroupVertices[Group],MATCH(Edges24[[#This Row],[Vertex 1]],GroupVertices[Vertex],0)),1,1,"")</f>
        <v>3</v>
      </c>
      <c r="BC256" s="78" t="str">
        <f>REPLACE(INDEX(GroupVertices[Group],MATCH(Edges24[[#This Row],[Vertex 2]],GroupVertices[Vertex],0)),1,1,"")</f>
        <v>1</v>
      </c>
      <c r="BD256" s="48">
        <v>1</v>
      </c>
      <c r="BE256" s="49">
        <v>2.9411764705882355</v>
      </c>
      <c r="BF256" s="48">
        <v>0</v>
      </c>
      <c r="BG256" s="49">
        <v>0</v>
      </c>
      <c r="BH256" s="48">
        <v>0</v>
      </c>
      <c r="BI256" s="49">
        <v>0</v>
      </c>
      <c r="BJ256" s="48">
        <v>33</v>
      </c>
      <c r="BK256" s="49">
        <v>97.05882352941177</v>
      </c>
      <c r="BL256" s="48">
        <v>34</v>
      </c>
    </row>
    <row r="257" spans="1:64" ht="15">
      <c r="A257" s="64" t="s">
        <v>336</v>
      </c>
      <c r="B257" s="64" t="s">
        <v>354</v>
      </c>
      <c r="C257" s="65"/>
      <c r="D257" s="66"/>
      <c r="E257" s="67"/>
      <c r="F257" s="68"/>
      <c r="G257" s="65"/>
      <c r="H257" s="69"/>
      <c r="I257" s="70"/>
      <c r="J257" s="70"/>
      <c r="K257" s="34" t="s">
        <v>65</v>
      </c>
      <c r="L257" s="77">
        <v>299</v>
      </c>
      <c r="M257" s="77"/>
      <c r="N257" s="72"/>
      <c r="O257" s="79" t="s">
        <v>379</v>
      </c>
      <c r="P257" s="81">
        <v>43627.73278935185</v>
      </c>
      <c r="Q257" s="79" t="s">
        <v>590</v>
      </c>
      <c r="R257" s="79"/>
      <c r="S257" s="79"/>
      <c r="T257" s="79" t="s">
        <v>745</v>
      </c>
      <c r="U257" s="79"/>
      <c r="V257" s="83" t="s">
        <v>932</v>
      </c>
      <c r="W257" s="81">
        <v>43627.73278935185</v>
      </c>
      <c r="X257" s="83" t="s">
        <v>1212</v>
      </c>
      <c r="Y257" s="79"/>
      <c r="Z257" s="79"/>
      <c r="AA257" s="85" t="s">
        <v>1583</v>
      </c>
      <c r="AB257" s="85" t="s">
        <v>1678</v>
      </c>
      <c r="AC257" s="79" t="b">
        <v>0</v>
      </c>
      <c r="AD257" s="79">
        <v>0</v>
      </c>
      <c r="AE257" s="85" t="s">
        <v>1713</v>
      </c>
      <c r="AF257" s="79" t="b">
        <v>0</v>
      </c>
      <c r="AG257" s="79" t="s">
        <v>1727</v>
      </c>
      <c r="AH257" s="79"/>
      <c r="AI257" s="85" t="s">
        <v>1711</v>
      </c>
      <c r="AJ257" s="79" t="b">
        <v>0</v>
      </c>
      <c r="AK257" s="79">
        <v>0</v>
      </c>
      <c r="AL257" s="85" t="s">
        <v>1711</v>
      </c>
      <c r="AM257" s="79" t="s">
        <v>1735</v>
      </c>
      <c r="AN257" s="79" t="b">
        <v>0</v>
      </c>
      <c r="AO257" s="85" t="s">
        <v>1678</v>
      </c>
      <c r="AP257" s="79" t="s">
        <v>176</v>
      </c>
      <c r="AQ257" s="79">
        <v>0</v>
      </c>
      <c r="AR257" s="79">
        <v>0</v>
      </c>
      <c r="AS257" s="79"/>
      <c r="AT257" s="79"/>
      <c r="AU257" s="79"/>
      <c r="AV257" s="79"/>
      <c r="AW257" s="79"/>
      <c r="AX257" s="79"/>
      <c r="AY257" s="79"/>
      <c r="AZ257" s="79"/>
      <c r="BA257">
        <v>6</v>
      </c>
      <c r="BB257" s="78" t="str">
        <f>REPLACE(INDEX(GroupVertices[Group],MATCH(Edges24[[#This Row],[Vertex 1]],GroupVertices[Vertex],0)),1,1,"")</f>
        <v>3</v>
      </c>
      <c r="BC257" s="78" t="str">
        <f>REPLACE(INDEX(GroupVertices[Group],MATCH(Edges24[[#This Row],[Vertex 2]],GroupVertices[Vertex],0)),1,1,"")</f>
        <v>1</v>
      </c>
      <c r="BD257" s="48">
        <v>3</v>
      </c>
      <c r="BE257" s="49">
        <v>5.2631578947368425</v>
      </c>
      <c r="BF257" s="48">
        <v>1</v>
      </c>
      <c r="BG257" s="49">
        <v>1.7543859649122806</v>
      </c>
      <c r="BH257" s="48">
        <v>0</v>
      </c>
      <c r="BI257" s="49">
        <v>0</v>
      </c>
      <c r="BJ257" s="48">
        <v>53</v>
      </c>
      <c r="BK257" s="49">
        <v>92.98245614035088</v>
      </c>
      <c r="BL257" s="48">
        <v>57</v>
      </c>
    </row>
    <row r="258" spans="1:64" ht="15">
      <c r="A258" s="64" t="s">
        <v>336</v>
      </c>
      <c r="B258" s="64" t="s">
        <v>354</v>
      </c>
      <c r="C258" s="65"/>
      <c r="D258" s="66"/>
      <c r="E258" s="67"/>
      <c r="F258" s="68"/>
      <c r="G258" s="65"/>
      <c r="H258" s="69"/>
      <c r="I258" s="70"/>
      <c r="J258" s="70"/>
      <c r="K258" s="34" t="s">
        <v>65</v>
      </c>
      <c r="L258" s="77">
        <v>300</v>
      </c>
      <c r="M258" s="77"/>
      <c r="N258" s="72"/>
      <c r="O258" s="79" t="s">
        <v>379</v>
      </c>
      <c r="P258" s="81">
        <v>43627.73417824074</v>
      </c>
      <c r="Q258" s="79" t="s">
        <v>591</v>
      </c>
      <c r="R258" s="79"/>
      <c r="S258" s="79"/>
      <c r="T258" s="79" t="s">
        <v>745</v>
      </c>
      <c r="U258" s="79"/>
      <c r="V258" s="83" t="s">
        <v>932</v>
      </c>
      <c r="W258" s="81">
        <v>43627.73417824074</v>
      </c>
      <c r="X258" s="83" t="s">
        <v>1213</v>
      </c>
      <c r="Y258" s="79"/>
      <c r="Z258" s="79"/>
      <c r="AA258" s="85" t="s">
        <v>1584</v>
      </c>
      <c r="AB258" s="85" t="s">
        <v>1680</v>
      </c>
      <c r="AC258" s="79" t="b">
        <v>0</v>
      </c>
      <c r="AD258" s="79">
        <v>0</v>
      </c>
      <c r="AE258" s="85" t="s">
        <v>1713</v>
      </c>
      <c r="AF258" s="79" t="b">
        <v>0</v>
      </c>
      <c r="AG258" s="79" t="s">
        <v>1727</v>
      </c>
      <c r="AH258" s="79"/>
      <c r="AI258" s="85" t="s">
        <v>1711</v>
      </c>
      <c r="AJ258" s="79" t="b">
        <v>0</v>
      </c>
      <c r="AK258" s="79">
        <v>1</v>
      </c>
      <c r="AL258" s="85" t="s">
        <v>1711</v>
      </c>
      <c r="AM258" s="79" t="s">
        <v>1735</v>
      </c>
      <c r="AN258" s="79" t="b">
        <v>0</v>
      </c>
      <c r="AO258" s="85" t="s">
        <v>1680</v>
      </c>
      <c r="AP258" s="79" t="s">
        <v>176</v>
      </c>
      <c r="AQ258" s="79">
        <v>0</v>
      </c>
      <c r="AR258" s="79">
        <v>0</v>
      </c>
      <c r="AS258" s="79"/>
      <c r="AT258" s="79"/>
      <c r="AU258" s="79"/>
      <c r="AV258" s="79"/>
      <c r="AW258" s="79"/>
      <c r="AX258" s="79"/>
      <c r="AY258" s="79"/>
      <c r="AZ258" s="79"/>
      <c r="BA258">
        <v>6</v>
      </c>
      <c r="BB258" s="78" t="str">
        <f>REPLACE(INDEX(GroupVertices[Group],MATCH(Edges24[[#This Row],[Vertex 1]],GroupVertices[Vertex],0)),1,1,"")</f>
        <v>3</v>
      </c>
      <c r="BC258" s="78" t="str">
        <f>REPLACE(INDEX(GroupVertices[Group],MATCH(Edges24[[#This Row],[Vertex 2]],GroupVertices[Vertex],0)),1,1,"")</f>
        <v>1</v>
      </c>
      <c r="BD258" s="48">
        <v>1</v>
      </c>
      <c r="BE258" s="49">
        <v>10</v>
      </c>
      <c r="BF258" s="48">
        <v>0</v>
      </c>
      <c r="BG258" s="49">
        <v>0</v>
      </c>
      <c r="BH258" s="48">
        <v>0</v>
      </c>
      <c r="BI258" s="49">
        <v>0</v>
      </c>
      <c r="BJ258" s="48">
        <v>9</v>
      </c>
      <c r="BK258" s="49">
        <v>90</v>
      </c>
      <c r="BL258" s="48">
        <v>10</v>
      </c>
    </row>
    <row r="259" spans="1:64" ht="15">
      <c r="A259" s="64" t="s">
        <v>336</v>
      </c>
      <c r="B259" s="64" t="s">
        <v>354</v>
      </c>
      <c r="C259" s="65"/>
      <c r="D259" s="66"/>
      <c r="E259" s="67"/>
      <c r="F259" s="68"/>
      <c r="G259" s="65"/>
      <c r="H259" s="69"/>
      <c r="I259" s="70"/>
      <c r="J259" s="70"/>
      <c r="K259" s="34" t="s">
        <v>65</v>
      </c>
      <c r="L259" s="77">
        <v>301</v>
      </c>
      <c r="M259" s="77"/>
      <c r="N259" s="72"/>
      <c r="O259" s="79" t="s">
        <v>379</v>
      </c>
      <c r="P259" s="81">
        <v>43627.73614583333</v>
      </c>
      <c r="Q259" s="79" t="s">
        <v>592</v>
      </c>
      <c r="R259" s="79"/>
      <c r="S259" s="79"/>
      <c r="T259" s="79" t="s">
        <v>745</v>
      </c>
      <c r="U259" s="79"/>
      <c r="V259" s="83" t="s">
        <v>932</v>
      </c>
      <c r="W259" s="81">
        <v>43627.73614583333</v>
      </c>
      <c r="X259" s="83" t="s">
        <v>1214</v>
      </c>
      <c r="Y259" s="79"/>
      <c r="Z259" s="79"/>
      <c r="AA259" s="85" t="s">
        <v>1585</v>
      </c>
      <c r="AB259" s="85" t="s">
        <v>1681</v>
      </c>
      <c r="AC259" s="79" t="b">
        <v>0</v>
      </c>
      <c r="AD259" s="79">
        <v>0</v>
      </c>
      <c r="AE259" s="85" t="s">
        <v>1713</v>
      </c>
      <c r="AF259" s="79" t="b">
        <v>0</v>
      </c>
      <c r="AG259" s="79" t="s">
        <v>1727</v>
      </c>
      <c r="AH259" s="79"/>
      <c r="AI259" s="85" t="s">
        <v>1711</v>
      </c>
      <c r="AJ259" s="79" t="b">
        <v>0</v>
      </c>
      <c r="AK259" s="79">
        <v>1</v>
      </c>
      <c r="AL259" s="85" t="s">
        <v>1711</v>
      </c>
      <c r="AM259" s="79" t="s">
        <v>1735</v>
      </c>
      <c r="AN259" s="79" t="b">
        <v>0</v>
      </c>
      <c r="AO259" s="85" t="s">
        <v>1681</v>
      </c>
      <c r="AP259" s="79" t="s">
        <v>176</v>
      </c>
      <c r="AQ259" s="79">
        <v>0</v>
      </c>
      <c r="AR259" s="79">
        <v>0</v>
      </c>
      <c r="AS259" s="79"/>
      <c r="AT259" s="79"/>
      <c r="AU259" s="79"/>
      <c r="AV259" s="79"/>
      <c r="AW259" s="79"/>
      <c r="AX259" s="79"/>
      <c r="AY259" s="79"/>
      <c r="AZ259" s="79"/>
      <c r="BA259">
        <v>6</v>
      </c>
      <c r="BB259" s="78" t="str">
        <f>REPLACE(INDEX(GroupVertices[Group],MATCH(Edges24[[#This Row],[Vertex 1]],GroupVertices[Vertex],0)),1,1,"")</f>
        <v>3</v>
      </c>
      <c r="BC259" s="78" t="str">
        <f>REPLACE(INDEX(GroupVertices[Group],MATCH(Edges24[[#This Row],[Vertex 2]],GroupVertices[Vertex],0)),1,1,"")</f>
        <v>1</v>
      </c>
      <c r="BD259" s="48">
        <v>0</v>
      </c>
      <c r="BE259" s="49">
        <v>0</v>
      </c>
      <c r="BF259" s="48">
        <v>5</v>
      </c>
      <c r="BG259" s="49">
        <v>17.857142857142858</v>
      </c>
      <c r="BH259" s="48">
        <v>0</v>
      </c>
      <c r="BI259" s="49">
        <v>0</v>
      </c>
      <c r="BJ259" s="48">
        <v>23</v>
      </c>
      <c r="BK259" s="49">
        <v>82.14285714285714</v>
      </c>
      <c r="BL259" s="48">
        <v>28</v>
      </c>
    </row>
    <row r="260" spans="1:64" ht="15">
      <c r="A260" s="64" t="s">
        <v>332</v>
      </c>
      <c r="B260" s="64" t="s">
        <v>336</v>
      </c>
      <c r="C260" s="65"/>
      <c r="D260" s="66"/>
      <c r="E260" s="67"/>
      <c r="F260" s="68"/>
      <c r="G260" s="65"/>
      <c r="H260" s="69"/>
      <c r="I260" s="70"/>
      <c r="J260" s="70"/>
      <c r="K260" s="34" t="s">
        <v>65</v>
      </c>
      <c r="L260" s="77">
        <v>302</v>
      </c>
      <c r="M260" s="77"/>
      <c r="N260" s="72"/>
      <c r="O260" s="79" t="s">
        <v>378</v>
      </c>
      <c r="P260" s="81">
        <v>43627.73684027778</v>
      </c>
      <c r="Q260" s="79" t="s">
        <v>593</v>
      </c>
      <c r="R260" s="79"/>
      <c r="S260" s="79"/>
      <c r="T260" s="79"/>
      <c r="U260" s="79"/>
      <c r="V260" s="83" t="s">
        <v>928</v>
      </c>
      <c r="W260" s="81">
        <v>43627.73684027778</v>
      </c>
      <c r="X260" s="83" t="s">
        <v>1215</v>
      </c>
      <c r="Y260" s="79"/>
      <c r="Z260" s="79"/>
      <c r="AA260" s="85" t="s">
        <v>1586</v>
      </c>
      <c r="AB260" s="79"/>
      <c r="AC260" s="79" t="b">
        <v>0</v>
      </c>
      <c r="AD260" s="79">
        <v>0</v>
      </c>
      <c r="AE260" s="85" t="s">
        <v>1711</v>
      </c>
      <c r="AF260" s="79" t="b">
        <v>0</v>
      </c>
      <c r="AG260" s="79" t="s">
        <v>1727</v>
      </c>
      <c r="AH260" s="79"/>
      <c r="AI260" s="85" t="s">
        <v>1711</v>
      </c>
      <c r="AJ260" s="79" t="b">
        <v>0</v>
      </c>
      <c r="AK260" s="79">
        <v>1</v>
      </c>
      <c r="AL260" s="85" t="s">
        <v>1585</v>
      </c>
      <c r="AM260" s="79" t="s">
        <v>1753</v>
      </c>
      <c r="AN260" s="79" t="b">
        <v>0</v>
      </c>
      <c r="AO260" s="85" t="s">
        <v>1585</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3</v>
      </c>
      <c r="BC260" s="78" t="str">
        <f>REPLACE(INDEX(GroupVertices[Group],MATCH(Edges24[[#This Row],[Vertex 2]],GroupVertices[Vertex],0)),1,1,"")</f>
        <v>3</v>
      </c>
      <c r="BD260" s="48">
        <v>0</v>
      </c>
      <c r="BE260" s="49">
        <v>0</v>
      </c>
      <c r="BF260" s="48">
        <v>3</v>
      </c>
      <c r="BG260" s="49">
        <v>12.5</v>
      </c>
      <c r="BH260" s="48">
        <v>0</v>
      </c>
      <c r="BI260" s="49">
        <v>0</v>
      </c>
      <c r="BJ260" s="48">
        <v>21</v>
      </c>
      <c r="BK260" s="49">
        <v>87.5</v>
      </c>
      <c r="BL260" s="48">
        <v>24</v>
      </c>
    </row>
    <row r="261" spans="1:64" ht="15">
      <c r="A261" s="64" t="s">
        <v>332</v>
      </c>
      <c r="B261" s="64" t="s">
        <v>336</v>
      </c>
      <c r="C261" s="65"/>
      <c r="D261" s="66"/>
      <c r="E261" s="67"/>
      <c r="F261" s="68"/>
      <c r="G261" s="65"/>
      <c r="H261" s="69"/>
      <c r="I261" s="70"/>
      <c r="J261" s="70"/>
      <c r="K261" s="34" t="s">
        <v>65</v>
      </c>
      <c r="L261" s="77">
        <v>303</v>
      </c>
      <c r="M261" s="77"/>
      <c r="N261" s="72"/>
      <c r="O261" s="79" t="s">
        <v>378</v>
      </c>
      <c r="P261" s="81">
        <v>43627.73715277778</v>
      </c>
      <c r="Q261" s="79" t="s">
        <v>594</v>
      </c>
      <c r="R261" s="79"/>
      <c r="S261" s="79"/>
      <c r="T261" s="79" t="s">
        <v>745</v>
      </c>
      <c r="U261" s="79"/>
      <c r="V261" s="83" t="s">
        <v>928</v>
      </c>
      <c r="W261" s="81">
        <v>43627.73715277778</v>
      </c>
      <c r="X261" s="83" t="s">
        <v>1216</v>
      </c>
      <c r="Y261" s="79"/>
      <c r="Z261" s="79"/>
      <c r="AA261" s="85" t="s">
        <v>1587</v>
      </c>
      <c r="AB261" s="79"/>
      <c r="AC261" s="79" t="b">
        <v>0</v>
      </c>
      <c r="AD261" s="79">
        <v>0</v>
      </c>
      <c r="AE261" s="85" t="s">
        <v>1711</v>
      </c>
      <c r="AF261" s="79" t="b">
        <v>0</v>
      </c>
      <c r="AG261" s="79" t="s">
        <v>1727</v>
      </c>
      <c r="AH261" s="79"/>
      <c r="AI261" s="85" t="s">
        <v>1711</v>
      </c>
      <c r="AJ261" s="79" t="b">
        <v>0</v>
      </c>
      <c r="AK261" s="79">
        <v>1</v>
      </c>
      <c r="AL261" s="85" t="s">
        <v>1584</v>
      </c>
      <c r="AM261" s="79" t="s">
        <v>1753</v>
      </c>
      <c r="AN261" s="79" t="b">
        <v>0</v>
      </c>
      <c r="AO261" s="85" t="s">
        <v>1584</v>
      </c>
      <c r="AP261" s="79" t="s">
        <v>176</v>
      </c>
      <c r="AQ261" s="79">
        <v>0</v>
      </c>
      <c r="AR261" s="79">
        <v>0</v>
      </c>
      <c r="AS261" s="79"/>
      <c r="AT261" s="79"/>
      <c r="AU261" s="79"/>
      <c r="AV261" s="79"/>
      <c r="AW261" s="79"/>
      <c r="AX261" s="79"/>
      <c r="AY261" s="79"/>
      <c r="AZ261" s="79"/>
      <c r="BA261">
        <v>2</v>
      </c>
      <c r="BB261" s="78" t="str">
        <f>REPLACE(INDEX(GroupVertices[Group],MATCH(Edges24[[#This Row],[Vertex 1]],GroupVertices[Vertex],0)),1,1,"")</f>
        <v>3</v>
      </c>
      <c r="BC261" s="78" t="str">
        <f>REPLACE(INDEX(GroupVertices[Group],MATCH(Edges24[[#This Row],[Vertex 2]],GroupVertices[Vertex],0)),1,1,"")</f>
        <v>3</v>
      </c>
      <c r="BD261" s="48">
        <v>1</v>
      </c>
      <c r="BE261" s="49">
        <v>8.333333333333334</v>
      </c>
      <c r="BF261" s="48">
        <v>0</v>
      </c>
      <c r="BG261" s="49">
        <v>0</v>
      </c>
      <c r="BH261" s="48">
        <v>0</v>
      </c>
      <c r="BI261" s="49">
        <v>0</v>
      </c>
      <c r="BJ261" s="48">
        <v>11</v>
      </c>
      <c r="BK261" s="49">
        <v>91.66666666666667</v>
      </c>
      <c r="BL261" s="48">
        <v>12</v>
      </c>
    </row>
    <row r="262" spans="1:64" ht="15">
      <c r="A262" s="64" t="s">
        <v>337</v>
      </c>
      <c r="B262" s="64" t="s">
        <v>354</v>
      </c>
      <c r="C262" s="65"/>
      <c r="D262" s="66"/>
      <c r="E262" s="67"/>
      <c r="F262" s="68"/>
      <c r="G262" s="65"/>
      <c r="H262" s="69"/>
      <c r="I262" s="70"/>
      <c r="J262" s="70"/>
      <c r="K262" s="34" t="s">
        <v>65</v>
      </c>
      <c r="L262" s="77">
        <v>304</v>
      </c>
      <c r="M262" s="77"/>
      <c r="N262" s="72"/>
      <c r="O262" s="79" t="s">
        <v>379</v>
      </c>
      <c r="P262" s="81">
        <v>43627.670115740744</v>
      </c>
      <c r="Q262" s="79" t="s">
        <v>595</v>
      </c>
      <c r="R262" s="79"/>
      <c r="S262" s="79"/>
      <c r="T262" s="79" t="s">
        <v>745</v>
      </c>
      <c r="U262" s="79"/>
      <c r="V262" s="83" t="s">
        <v>933</v>
      </c>
      <c r="W262" s="81">
        <v>43627.670115740744</v>
      </c>
      <c r="X262" s="83" t="s">
        <v>1217</v>
      </c>
      <c r="Y262" s="79"/>
      <c r="Z262" s="79"/>
      <c r="AA262" s="85" t="s">
        <v>1588</v>
      </c>
      <c r="AB262" s="85" t="s">
        <v>1676</v>
      </c>
      <c r="AC262" s="79" t="b">
        <v>0</v>
      </c>
      <c r="AD262" s="79">
        <v>3</v>
      </c>
      <c r="AE262" s="85" t="s">
        <v>1713</v>
      </c>
      <c r="AF262" s="79" t="b">
        <v>0</v>
      </c>
      <c r="AG262" s="79" t="s">
        <v>1727</v>
      </c>
      <c r="AH262" s="79"/>
      <c r="AI262" s="85" t="s">
        <v>1711</v>
      </c>
      <c r="AJ262" s="79" t="b">
        <v>0</v>
      </c>
      <c r="AK262" s="79">
        <v>2</v>
      </c>
      <c r="AL262" s="85" t="s">
        <v>1711</v>
      </c>
      <c r="AM262" s="79" t="s">
        <v>1735</v>
      </c>
      <c r="AN262" s="79" t="b">
        <v>0</v>
      </c>
      <c r="AO262" s="85" t="s">
        <v>1676</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4</v>
      </c>
      <c r="BC262" s="78" t="str">
        <f>REPLACE(INDEX(GroupVertices[Group],MATCH(Edges24[[#This Row],[Vertex 2]],GroupVertices[Vertex],0)),1,1,"")</f>
        <v>1</v>
      </c>
      <c r="BD262" s="48">
        <v>0</v>
      </c>
      <c r="BE262" s="49">
        <v>0</v>
      </c>
      <c r="BF262" s="48">
        <v>0</v>
      </c>
      <c r="BG262" s="49">
        <v>0</v>
      </c>
      <c r="BH262" s="48">
        <v>0</v>
      </c>
      <c r="BI262" s="49">
        <v>0</v>
      </c>
      <c r="BJ262" s="48">
        <v>28</v>
      </c>
      <c r="BK262" s="49">
        <v>100</v>
      </c>
      <c r="BL262" s="48">
        <v>28</v>
      </c>
    </row>
    <row r="263" spans="1:64" ht="15">
      <c r="A263" s="64" t="s">
        <v>332</v>
      </c>
      <c r="B263" s="64" t="s">
        <v>337</v>
      </c>
      <c r="C263" s="65"/>
      <c r="D263" s="66"/>
      <c r="E263" s="67"/>
      <c r="F263" s="68"/>
      <c r="G263" s="65"/>
      <c r="H263" s="69"/>
      <c r="I263" s="70"/>
      <c r="J263" s="70"/>
      <c r="K263" s="34" t="s">
        <v>65</v>
      </c>
      <c r="L263" s="77">
        <v>305</v>
      </c>
      <c r="M263" s="77"/>
      <c r="N263" s="72"/>
      <c r="O263" s="79" t="s">
        <v>378</v>
      </c>
      <c r="P263" s="81">
        <v>43627.74752314815</v>
      </c>
      <c r="Q263" s="79" t="s">
        <v>437</v>
      </c>
      <c r="R263" s="79"/>
      <c r="S263" s="79"/>
      <c r="T263" s="79"/>
      <c r="U263" s="79"/>
      <c r="V263" s="83" t="s">
        <v>928</v>
      </c>
      <c r="W263" s="81">
        <v>43627.74752314815</v>
      </c>
      <c r="X263" s="83" t="s">
        <v>1218</v>
      </c>
      <c r="Y263" s="79"/>
      <c r="Z263" s="79"/>
      <c r="AA263" s="85" t="s">
        <v>1589</v>
      </c>
      <c r="AB263" s="79"/>
      <c r="AC263" s="79" t="b">
        <v>0</v>
      </c>
      <c r="AD263" s="79">
        <v>0</v>
      </c>
      <c r="AE263" s="85" t="s">
        <v>1711</v>
      </c>
      <c r="AF263" s="79" t="b">
        <v>0</v>
      </c>
      <c r="AG263" s="79" t="s">
        <v>1727</v>
      </c>
      <c r="AH263" s="79"/>
      <c r="AI263" s="85" t="s">
        <v>1711</v>
      </c>
      <c r="AJ263" s="79" t="b">
        <v>0</v>
      </c>
      <c r="AK263" s="79">
        <v>2</v>
      </c>
      <c r="AL263" s="85" t="s">
        <v>1588</v>
      </c>
      <c r="AM263" s="79" t="s">
        <v>1753</v>
      </c>
      <c r="AN263" s="79" t="b">
        <v>0</v>
      </c>
      <c r="AO263" s="85" t="s">
        <v>1588</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3</v>
      </c>
      <c r="BC263" s="78" t="str">
        <f>REPLACE(INDEX(GroupVertices[Group],MATCH(Edges24[[#This Row],[Vertex 2]],GroupVertices[Vertex],0)),1,1,"")</f>
        <v>4</v>
      </c>
      <c r="BD263" s="48"/>
      <c r="BE263" s="49"/>
      <c r="BF263" s="48"/>
      <c r="BG263" s="49"/>
      <c r="BH263" s="48"/>
      <c r="BI263" s="49"/>
      <c r="BJ263" s="48"/>
      <c r="BK263" s="49"/>
      <c r="BL263" s="48"/>
    </row>
    <row r="264" spans="1:64" ht="15">
      <c r="A264" s="64" t="s">
        <v>338</v>
      </c>
      <c r="B264" s="64" t="s">
        <v>354</v>
      </c>
      <c r="C264" s="65"/>
      <c r="D264" s="66"/>
      <c r="E264" s="67"/>
      <c r="F264" s="68"/>
      <c r="G264" s="65"/>
      <c r="H264" s="69"/>
      <c r="I264" s="70"/>
      <c r="J264" s="70"/>
      <c r="K264" s="34" t="s">
        <v>65</v>
      </c>
      <c r="L264" s="77">
        <v>306</v>
      </c>
      <c r="M264" s="77"/>
      <c r="N264" s="72"/>
      <c r="O264" s="79" t="s">
        <v>379</v>
      </c>
      <c r="P264" s="81">
        <v>43627.67521990741</v>
      </c>
      <c r="Q264" s="79" t="s">
        <v>596</v>
      </c>
      <c r="R264" s="79"/>
      <c r="S264" s="79"/>
      <c r="T264" s="79" t="s">
        <v>745</v>
      </c>
      <c r="U264" s="83" t="s">
        <v>823</v>
      </c>
      <c r="V264" s="83" t="s">
        <v>823</v>
      </c>
      <c r="W264" s="81">
        <v>43627.67521990741</v>
      </c>
      <c r="X264" s="83" t="s">
        <v>1219</v>
      </c>
      <c r="Y264" s="79"/>
      <c r="Z264" s="79"/>
      <c r="AA264" s="85" t="s">
        <v>1590</v>
      </c>
      <c r="AB264" s="85" t="s">
        <v>1675</v>
      </c>
      <c r="AC264" s="79" t="b">
        <v>0</v>
      </c>
      <c r="AD264" s="79">
        <v>3</v>
      </c>
      <c r="AE264" s="85" t="s">
        <v>1713</v>
      </c>
      <c r="AF264" s="79" t="b">
        <v>0</v>
      </c>
      <c r="AG264" s="79" t="s">
        <v>1727</v>
      </c>
      <c r="AH264" s="79"/>
      <c r="AI264" s="85" t="s">
        <v>1711</v>
      </c>
      <c r="AJ264" s="79" t="b">
        <v>0</v>
      </c>
      <c r="AK264" s="79">
        <v>0</v>
      </c>
      <c r="AL264" s="85" t="s">
        <v>1711</v>
      </c>
      <c r="AM264" s="79" t="s">
        <v>1736</v>
      </c>
      <c r="AN264" s="79" t="b">
        <v>0</v>
      </c>
      <c r="AO264" s="85" t="s">
        <v>1675</v>
      </c>
      <c r="AP264" s="79" t="s">
        <v>176</v>
      </c>
      <c r="AQ264" s="79">
        <v>0</v>
      </c>
      <c r="AR264" s="79">
        <v>0</v>
      </c>
      <c r="AS264" s="79"/>
      <c r="AT264" s="79"/>
      <c r="AU264" s="79"/>
      <c r="AV264" s="79"/>
      <c r="AW264" s="79"/>
      <c r="AX264" s="79"/>
      <c r="AY264" s="79"/>
      <c r="AZ264" s="79"/>
      <c r="BA264">
        <v>7</v>
      </c>
      <c r="BB264" s="78" t="str">
        <f>REPLACE(INDEX(GroupVertices[Group],MATCH(Edges24[[#This Row],[Vertex 1]],GroupVertices[Vertex],0)),1,1,"")</f>
        <v>4</v>
      </c>
      <c r="BC264" s="78" t="str">
        <f>REPLACE(INDEX(GroupVertices[Group],MATCH(Edges24[[#This Row],[Vertex 2]],GroupVertices[Vertex],0)),1,1,"")</f>
        <v>1</v>
      </c>
      <c r="BD264" s="48">
        <v>0</v>
      </c>
      <c r="BE264" s="49">
        <v>0</v>
      </c>
      <c r="BF264" s="48">
        <v>0</v>
      </c>
      <c r="BG264" s="49">
        <v>0</v>
      </c>
      <c r="BH264" s="48">
        <v>0</v>
      </c>
      <c r="BI264" s="49">
        <v>0</v>
      </c>
      <c r="BJ264" s="48">
        <v>11</v>
      </c>
      <c r="BK264" s="49">
        <v>100</v>
      </c>
      <c r="BL264" s="48">
        <v>11</v>
      </c>
    </row>
    <row r="265" spans="1:64" ht="15">
      <c r="A265" s="64" t="s">
        <v>338</v>
      </c>
      <c r="B265" s="64" t="s">
        <v>354</v>
      </c>
      <c r="C265" s="65"/>
      <c r="D265" s="66"/>
      <c r="E265" s="67"/>
      <c r="F265" s="68"/>
      <c r="G265" s="65"/>
      <c r="H265" s="69"/>
      <c r="I265" s="70"/>
      <c r="J265" s="70"/>
      <c r="K265" s="34" t="s">
        <v>65</v>
      </c>
      <c r="L265" s="77">
        <v>307</v>
      </c>
      <c r="M265" s="77"/>
      <c r="N265" s="72"/>
      <c r="O265" s="79" t="s">
        <v>379</v>
      </c>
      <c r="P265" s="81">
        <v>43627.677349537036</v>
      </c>
      <c r="Q265" s="79" t="s">
        <v>597</v>
      </c>
      <c r="R265" s="79"/>
      <c r="S265" s="79"/>
      <c r="T265" s="79" t="s">
        <v>745</v>
      </c>
      <c r="U265" s="79"/>
      <c r="V265" s="83" t="s">
        <v>934</v>
      </c>
      <c r="W265" s="81">
        <v>43627.677349537036</v>
      </c>
      <c r="X265" s="83" t="s">
        <v>1220</v>
      </c>
      <c r="Y265" s="79"/>
      <c r="Z265" s="79"/>
      <c r="AA265" s="85" t="s">
        <v>1591</v>
      </c>
      <c r="AB265" s="85" t="s">
        <v>1676</v>
      </c>
      <c r="AC265" s="79" t="b">
        <v>0</v>
      </c>
      <c r="AD265" s="79">
        <v>1</v>
      </c>
      <c r="AE265" s="85" t="s">
        <v>1713</v>
      </c>
      <c r="AF265" s="79" t="b">
        <v>0</v>
      </c>
      <c r="AG265" s="79" t="s">
        <v>1727</v>
      </c>
      <c r="AH265" s="79"/>
      <c r="AI265" s="85" t="s">
        <v>1711</v>
      </c>
      <c r="AJ265" s="79" t="b">
        <v>0</v>
      </c>
      <c r="AK265" s="79">
        <v>2</v>
      </c>
      <c r="AL265" s="85" t="s">
        <v>1711</v>
      </c>
      <c r="AM265" s="79" t="s">
        <v>1736</v>
      </c>
      <c r="AN265" s="79" t="b">
        <v>0</v>
      </c>
      <c r="AO265" s="85" t="s">
        <v>1676</v>
      </c>
      <c r="AP265" s="79" t="s">
        <v>176</v>
      </c>
      <c r="AQ265" s="79">
        <v>0</v>
      </c>
      <c r="AR265" s="79">
        <v>0</v>
      </c>
      <c r="AS265" s="79"/>
      <c r="AT265" s="79"/>
      <c r="AU265" s="79"/>
      <c r="AV265" s="79"/>
      <c r="AW265" s="79"/>
      <c r="AX265" s="79"/>
      <c r="AY265" s="79"/>
      <c r="AZ265" s="79"/>
      <c r="BA265">
        <v>7</v>
      </c>
      <c r="BB265" s="78" t="str">
        <f>REPLACE(INDEX(GroupVertices[Group],MATCH(Edges24[[#This Row],[Vertex 1]],GroupVertices[Vertex],0)),1,1,"")</f>
        <v>4</v>
      </c>
      <c r="BC265" s="78" t="str">
        <f>REPLACE(INDEX(GroupVertices[Group],MATCH(Edges24[[#This Row],[Vertex 2]],GroupVertices[Vertex],0)),1,1,"")</f>
        <v>1</v>
      </c>
      <c r="BD265" s="48">
        <v>1</v>
      </c>
      <c r="BE265" s="49">
        <v>2.7777777777777777</v>
      </c>
      <c r="BF265" s="48">
        <v>1</v>
      </c>
      <c r="BG265" s="49">
        <v>2.7777777777777777</v>
      </c>
      <c r="BH265" s="48">
        <v>0</v>
      </c>
      <c r="BI265" s="49">
        <v>0</v>
      </c>
      <c r="BJ265" s="48">
        <v>34</v>
      </c>
      <c r="BK265" s="49">
        <v>94.44444444444444</v>
      </c>
      <c r="BL265" s="48">
        <v>36</v>
      </c>
    </row>
    <row r="266" spans="1:64" ht="15">
      <c r="A266" s="64" t="s">
        <v>338</v>
      </c>
      <c r="B266" s="64" t="s">
        <v>354</v>
      </c>
      <c r="C266" s="65"/>
      <c r="D266" s="66"/>
      <c r="E266" s="67"/>
      <c r="F266" s="68"/>
      <c r="G266" s="65"/>
      <c r="H266" s="69"/>
      <c r="I266" s="70"/>
      <c r="J266" s="70"/>
      <c r="K266" s="34" t="s">
        <v>65</v>
      </c>
      <c r="L266" s="77">
        <v>308</v>
      </c>
      <c r="M266" s="77"/>
      <c r="N266" s="72"/>
      <c r="O266" s="79" t="s">
        <v>379</v>
      </c>
      <c r="P266" s="81">
        <v>43627.67932870371</v>
      </c>
      <c r="Q266" s="79" t="s">
        <v>598</v>
      </c>
      <c r="R266" s="79"/>
      <c r="S266" s="79"/>
      <c r="T266" s="79" t="s">
        <v>771</v>
      </c>
      <c r="U266" s="79"/>
      <c r="V266" s="83" t="s">
        <v>934</v>
      </c>
      <c r="W266" s="81">
        <v>43627.67932870371</v>
      </c>
      <c r="X266" s="83" t="s">
        <v>1221</v>
      </c>
      <c r="Y266" s="79"/>
      <c r="Z266" s="79"/>
      <c r="AA266" s="85" t="s">
        <v>1592</v>
      </c>
      <c r="AB266" s="85" t="s">
        <v>1677</v>
      </c>
      <c r="AC266" s="79" t="b">
        <v>0</v>
      </c>
      <c r="AD266" s="79">
        <v>2</v>
      </c>
      <c r="AE266" s="85" t="s">
        <v>1713</v>
      </c>
      <c r="AF266" s="79" t="b">
        <v>0</v>
      </c>
      <c r="AG266" s="79" t="s">
        <v>1727</v>
      </c>
      <c r="AH266" s="79"/>
      <c r="AI266" s="85" t="s">
        <v>1711</v>
      </c>
      <c r="AJ266" s="79" t="b">
        <v>0</v>
      </c>
      <c r="AK266" s="79">
        <v>0</v>
      </c>
      <c r="AL266" s="85" t="s">
        <v>1711</v>
      </c>
      <c r="AM266" s="79" t="s">
        <v>1736</v>
      </c>
      <c r="AN266" s="79" t="b">
        <v>0</v>
      </c>
      <c r="AO266" s="85" t="s">
        <v>1677</v>
      </c>
      <c r="AP266" s="79" t="s">
        <v>176</v>
      </c>
      <c r="AQ266" s="79">
        <v>0</v>
      </c>
      <c r="AR266" s="79">
        <v>0</v>
      </c>
      <c r="AS266" s="79"/>
      <c r="AT266" s="79"/>
      <c r="AU266" s="79"/>
      <c r="AV266" s="79"/>
      <c r="AW266" s="79"/>
      <c r="AX266" s="79"/>
      <c r="AY266" s="79"/>
      <c r="AZ266" s="79"/>
      <c r="BA266">
        <v>7</v>
      </c>
      <c r="BB266" s="78" t="str">
        <f>REPLACE(INDEX(GroupVertices[Group],MATCH(Edges24[[#This Row],[Vertex 1]],GroupVertices[Vertex],0)),1,1,"")</f>
        <v>4</v>
      </c>
      <c r="BC266" s="78" t="str">
        <f>REPLACE(INDEX(GroupVertices[Group],MATCH(Edges24[[#This Row],[Vertex 2]],GroupVertices[Vertex],0)),1,1,"")</f>
        <v>1</v>
      </c>
      <c r="BD266" s="48">
        <v>0</v>
      </c>
      <c r="BE266" s="49">
        <v>0</v>
      </c>
      <c r="BF266" s="48">
        <v>0</v>
      </c>
      <c r="BG266" s="49">
        <v>0</v>
      </c>
      <c r="BH266" s="48">
        <v>0</v>
      </c>
      <c r="BI266" s="49">
        <v>0</v>
      </c>
      <c r="BJ266" s="48">
        <v>40</v>
      </c>
      <c r="BK266" s="49">
        <v>100</v>
      </c>
      <c r="BL266" s="48">
        <v>40</v>
      </c>
    </row>
    <row r="267" spans="1:64" ht="15">
      <c r="A267" s="64" t="s">
        <v>338</v>
      </c>
      <c r="B267" s="64" t="s">
        <v>354</v>
      </c>
      <c r="C267" s="65"/>
      <c r="D267" s="66"/>
      <c r="E267" s="67"/>
      <c r="F267" s="68"/>
      <c r="G267" s="65"/>
      <c r="H267" s="69"/>
      <c r="I267" s="70"/>
      <c r="J267" s="70"/>
      <c r="K267" s="34" t="s">
        <v>65</v>
      </c>
      <c r="L267" s="77">
        <v>309</v>
      </c>
      <c r="M267" s="77"/>
      <c r="N267" s="72"/>
      <c r="O267" s="79" t="s">
        <v>379</v>
      </c>
      <c r="P267" s="81">
        <v>43627.68418981481</v>
      </c>
      <c r="Q267" s="79" t="s">
        <v>599</v>
      </c>
      <c r="R267" s="79"/>
      <c r="S267" s="79"/>
      <c r="T267" s="79" t="s">
        <v>745</v>
      </c>
      <c r="U267" s="79"/>
      <c r="V267" s="83" t="s">
        <v>934</v>
      </c>
      <c r="W267" s="81">
        <v>43627.68418981481</v>
      </c>
      <c r="X267" s="83" t="s">
        <v>1222</v>
      </c>
      <c r="Y267" s="79"/>
      <c r="Z267" s="79"/>
      <c r="AA267" s="85" t="s">
        <v>1593</v>
      </c>
      <c r="AB267" s="85" t="s">
        <v>1678</v>
      </c>
      <c r="AC267" s="79" t="b">
        <v>0</v>
      </c>
      <c r="AD267" s="79">
        <v>5</v>
      </c>
      <c r="AE267" s="85" t="s">
        <v>1713</v>
      </c>
      <c r="AF267" s="79" t="b">
        <v>0</v>
      </c>
      <c r="AG267" s="79" t="s">
        <v>1727</v>
      </c>
      <c r="AH267" s="79"/>
      <c r="AI267" s="85" t="s">
        <v>1711</v>
      </c>
      <c r="AJ267" s="79" t="b">
        <v>0</v>
      </c>
      <c r="AK267" s="79">
        <v>3</v>
      </c>
      <c r="AL267" s="85" t="s">
        <v>1711</v>
      </c>
      <c r="AM267" s="79" t="s">
        <v>1736</v>
      </c>
      <c r="AN267" s="79" t="b">
        <v>0</v>
      </c>
      <c r="AO267" s="85" t="s">
        <v>1678</v>
      </c>
      <c r="AP267" s="79" t="s">
        <v>176</v>
      </c>
      <c r="AQ267" s="79">
        <v>0</v>
      </c>
      <c r="AR267" s="79">
        <v>0</v>
      </c>
      <c r="AS267" s="79"/>
      <c r="AT267" s="79"/>
      <c r="AU267" s="79"/>
      <c r="AV267" s="79"/>
      <c r="AW267" s="79"/>
      <c r="AX267" s="79"/>
      <c r="AY267" s="79"/>
      <c r="AZ267" s="79"/>
      <c r="BA267">
        <v>7</v>
      </c>
      <c r="BB267" s="78" t="str">
        <f>REPLACE(INDEX(GroupVertices[Group],MATCH(Edges24[[#This Row],[Vertex 1]],GroupVertices[Vertex],0)),1,1,"")</f>
        <v>4</v>
      </c>
      <c r="BC267" s="78" t="str">
        <f>REPLACE(INDEX(GroupVertices[Group],MATCH(Edges24[[#This Row],[Vertex 2]],GroupVertices[Vertex],0)),1,1,"")</f>
        <v>1</v>
      </c>
      <c r="BD267" s="48">
        <v>0</v>
      </c>
      <c r="BE267" s="49">
        <v>0</v>
      </c>
      <c r="BF267" s="48">
        <v>0</v>
      </c>
      <c r="BG267" s="49">
        <v>0</v>
      </c>
      <c r="BH267" s="48">
        <v>0</v>
      </c>
      <c r="BI267" s="49">
        <v>0</v>
      </c>
      <c r="BJ267" s="48">
        <v>46</v>
      </c>
      <c r="BK267" s="49">
        <v>100</v>
      </c>
      <c r="BL267" s="48">
        <v>46</v>
      </c>
    </row>
    <row r="268" spans="1:64" ht="15">
      <c r="A268" s="64" t="s">
        <v>338</v>
      </c>
      <c r="B268" s="64" t="s">
        <v>354</v>
      </c>
      <c r="C268" s="65"/>
      <c r="D268" s="66"/>
      <c r="E268" s="67"/>
      <c r="F268" s="68"/>
      <c r="G268" s="65"/>
      <c r="H268" s="69"/>
      <c r="I268" s="70"/>
      <c r="J268" s="70"/>
      <c r="K268" s="34" t="s">
        <v>65</v>
      </c>
      <c r="L268" s="77">
        <v>310</v>
      </c>
      <c r="M268" s="77"/>
      <c r="N268" s="72"/>
      <c r="O268" s="79" t="s">
        <v>379</v>
      </c>
      <c r="P268" s="81">
        <v>43627.6987037037</v>
      </c>
      <c r="Q268" s="79" t="s">
        <v>600</v>
      </c>
      <c r="R268" s="79"/>
      <c r="S268" s="79"/>
      <c r="T268" s="79" t="s">
        <v>771</v>
      </c>
      <c r="U268" s="79"/>
      <c r="V268" s="83" t="s">
        <v>934</v>
      </c>
      <c r="W268" s="81">
        <v>43627.6987037037</v>
      </c>
      <c r="X268" s="83" t="s">
        <v>1223</v>
      </c>
      <c r="Y268" s="79"/>
      <c r="Z268" s="79"/>
      <c r="AA268" s="85" t="s">
        <v>1594</v>
      </c>
      <c r="AB268" s="85" t="s">
        <v>1680</v>
      </c>
      <c r="AC268" s="79" t="b">
        <v>0</v>
      </c>
      <c r="AD268" s="79">
        <v>1</v>
      </c>
      <c r="AE268" s="85" t="s">
        <v>1713</v>
      </c>
      <c r="AF268" s="79" t="b">
        <v>0</v>
      </c>
      <c r="AG268" s="79" t="s">
        <v>1727</v>
      </c>
      <c r="AH268" s="79"/>
      <c r="AI268" s="85" t="s">
        <v>1711</v>
      </c>
      <c r="AJ268" s="79" t="b">
        <v>0</v>
      </c>
      <c r="AK268" s="79">
        <v>1</v>
      </c>
      <c r="AL268" s="85" t="s">
        <v>1711</v>
      </c>
      <c r="AM268" s="79" t="s">
        <v>1736</v>
      </c>
      <c r="AN268" s="79" t="b">
        <v>0</v>
      </c>
      <c r="AO268" s="85" t="s">
        <v>1680</v>
      </c>
      <c r="AP268" s="79" t="s">
        <v>176</v>
      </c>
      <c r="AQ268" s="79">
        <v>0</v>
      </c>
      <c r="AR268" s="79">
        <v>0</v>
      </c>
      <c r="AS268" s="79"/>
      <c r="AT268" s="79"/>
      <c r="AU268" s="79"/>
      <c r="AV268" s="79"/>
      <c r="AW268" s="79"/>
      <c r="AX268" s="79"/>
      <c r="AY268" s="79"/>
      <c r="AZ268" s="79"/>
      <c r="BA268">
        <v>7</v>
      </c>
      <c r="BB268" s="78" t="str">
        <f>REPLACE(INDEX(GroupVertices[Group],MATCH(Edges24[[#This Row],[Vertex 1]],GroupVertices[Vertex],0)),1,1,"")</f>
        <v>4</v>
      </c>
      <c r="BC268" s="78" t="str">
        <f>REPLACE(INDEX(GroupVertices[Group],MATCH(Edges24[[#This Row],[Vertex 2]],GroupVertices[Vertex],0)),1,1,"")</f>
        <v>1</v>
      </c>
      <c r="BD268" s="48">
        <v>3</v>
      </c>
      <c r="BE268" s="49">
        <v>6.382978723404255</v>
      </c>
      <c r="BF268" s="48">
        <v>0</v>
      </c>
      <c r="BG268" s="49">
        <v>0</v>
      </c>
      <c r="BH268" s="48">
        <v>0</v>
      </c>
      <c r="BI268" s="49">
        <v>0</v>
      </c>
      <c r="BJ268" s="48">
        <v>44</v>
      </c>
      <c r="BK268" s="49">
        <v>93.61702127659575</v>
      </c>
      <c r="BL268" s="48">
        <v>47</v>
      </c>
    </row>
    <row r="269" spans="1:64" ht="15">
      <c r="A269" s="64" t="s">
        <v>338</v>
      </c>
      <c r="B269" s="64" t="s">
        <v>354</v>
      </c>
      <c r="C269" s="65"/>
      <c r="D269" s="66"/>
      <c r="E269" s="67"/>
      <c r="F269" s="68"/>
      <c r="G269" s="65"/>
      <c r="H269" s="69"/>
      <c r="I269" s="70"/>
      <c r="J269" s="70"/>
      <c r="K269" s="34" t="s">
        <v>65</v>
      </c>
      <c r="L269" s="77">
        <v>311</v>
      </c>
      <c r="M269" s="77"/>
      <c r="N269" s="72"/>
      <c r="O269" s="79" t="s">
        <v>379</v>
      </c>
      <c r="P269" s="81">
        <v>43627.70800925926</v>
      </c>
      <c r="Q269" s="79" t="s">
        <v>601</v>
      </c>
      <c r="R269" s="79"/>
      <c r="S269" s="79"/>
      <c r="T269" s="79" t="s">
        <v>745</v>
      </c>
      <c r="U269" s="83" t="s">
        <v>824</v>
      </c>
      <c r="V269" s="83" t="s">
        <v>824</v>
      </c>
      <c r="W269" s="81">
        <v>43627.70800925926</v>
      </c>
      <c r="X269" s="83" t="s">
        <v>1224</v>
      </c>
      <c r="Y269" s="79"/>
      <c r="Z269" s="79"/>
      <c r="AA269" s="85" t="s">
        <v>1595</v>
      </c>
      <c r="AB269" s="85" t="s">
        <v>1681</v>
      </c>
      <c r="AC269" s="79" t="b">
        <v>0</v>
      </c>
      <c r="AD269" s="79">
        <v>3</v>
      </c>
      <c r="AE269" s="85" t="s">
        <v>1713</v>
      </c>
      <c r="AF269" s="79" t="b">
        <v>0</v>
      </c>
      <c r="AG269" s="79" t="s">
        <v>1727</v>
      </c>
      <c r="AH269" s="79"/>
      <c r="AI269" s="85" t="s">
        <v>1711</v>
      </c>
      <c r="AJ269" s="79" t="b">
        <v>0</v>
      </c>
      <c r="AK269" s="79">
        <v>0</v>
      </c>
      <c r="AL269" s="85" t="s">
        <v>1711</v>
      </c>
      <c r="AM269" s="79" t="s">
        <v>1736</v>
      </c>
      <c r="AN269" s="79" t="b">
        <v>0</v>
      </c>
      <c r="AO269" s="85" t="s">
        <v>1681</v>
      </c>
      <c r="AP269" s="79" t="s">
        <v>176</v>
      </c>
      <c r="AQ269" s="79">
        <v>0</v>
      </c>
      <c r="AR269" s="79">
        <v>0</v>
      </c>
      <c r="AS269" s="79"/>
      <c r="AT269" s="79"/>
      <c r="AU269" s="79"/>
      <c r="AV269" s="79"/>
      <c r="AW269" s="79"/>
      <c r="AX269" s="79"/>
      <c r="AY269" s="79"/>
      <c r="AZ269" s="79"/>
      <c r="BA269">
        <v>7</v>
      </c>
      <c r="BB269" s="78" t="str">
        <f>REPLACE(INDEX(GroupVertices[Group],MATCH(Edges24[[#This Row],[Vertex 1]],GroupVertices[Vertex],0)),1,1,"")</f>
        <v>4</v>
      </c>
      <c r="BC269" s="78" t="str">
        <f>REPLACE(INDEX(GroupVertices[Group],MATCH(Edges24[[#This Row],[Vertex 2]],GroupVertices[Vertex],0)),1,1,"")</f>
        <v>1</v>
      </c>
      <c r="BD269" s="48">
        <v>1</v>
      </c>
      <c r="BE269" s="49">
        <v>2.0408163265306123</v>
      </c>
      <c r="BF269" s="48">
        <v>1</v>
      </c>
      <c r="BG269" s="49">
        <v>2.0408163265306123</v>
      </c>
      <c r="BH269" s="48">
        <v>0</v>
      </c>
      <c r="BI269" s="49">
        <v>0</v>
      </c>
      <c r="BJ269" s="48">
        <v>47</v>
      </c>
      <c r="BK269" s="49">
        <v>95.91836734693878</v>
      </c>
      <c r="BL269" s="48">
        <v>49</v>
      </c>
    </row>
    <row r="270" spans="1:64" ht="15">
      <c r="A270" s="64" t="s">
        <v>338</v>
      </c>
      <c r="B270" s="64" t="s">
        <v>354</v>
      </c>
      <c r="C270" s="65"/>
      <c r="D270" s="66"/>
      <c r="E270" s="67"/>
      <c r="F270" s="68"/>
      <c r="G270" s="65"/>
      <c r="H270" s="69"/>
      <c r="I270" s="70"/>
      <c r="J270" s="70"/>
      <c r="K270" s="34" t="s">
        <v>65</v>
      </c>
      <c r="L270" s="77">
        <v>312</v>
      </c>
      <c r="M270" s="77"/>
      <c r="N270" s="72"/>
      <c r="O270" s="79" t="s">
        <v>379</v>
      </c>
      <c r="P270" s="81">
        <v>43627.71134259259</v>
      </c>
      <c r="Q270" s="79" t="s">
        <v>602</v>
      </c>
      <c r="R270" s="79"/>
      <c r="S270" s="79"/>
      <c r="T270" s="79" t="s">
        <v>745</v>
      </c>
      <c r="U270" s="79"/>
      <c r="V270" s="83" t="s">
        <v>934</v>
      </c>
      <c r="W270" s="81">
        <v>43627.71134259259</v>
      </c>
      <c r="X270" s="83" t="s">
        <v>1225</v>
      </c>
      <c r="Y270" s="79"/>
      <c r="Z270" s="79"/>
      <c r="AA270" s="85" t="s">
        <v>1596</v>
      </c>
      <c r="AB270" s="85" t="s">
        <v>1682</v>
      </c>
      <c r="AC270" s="79" t="b">
        <v>0</v>
      </c>
      <c r="AD270" s="79">
        <v>2</v>
      </c>
      <c r="AE270" s="85" t="s">
        <v>1713</v>
      </c>
      <c r="AF270" s="79" t="b">
        <v>0</v>
      </c>
      <c r="AG270" s="79" t="s">
        <v>1727</v>
      </c>
      <c r="AH270" s="79"/>
      <c r="AI270" s="85" t="s">
        <v>1711</v>
      </c>
      <c r="AJ270" s="79" t="b">
        <v>0</v>
      </c>
      <c r="AK270" s="79">
        <v>0</v>
      </c>
      <c r="AL270" s="85" t="s">
        <v>1711</v>
      </c>
      <c r="AM270" s="79" t="s">
        <v>1736</v>
      </c>
      <c r="AN270" s="79" t="b">
        <v>0</v>
      </c>
      <c r="AO270" s="85" t="s">
        <v>1682</v>
      </c>
      <c r="AP270" s="79" t="s">
        <v>176</v>
      </c>
      <c r="AQ270" s="79">
        <v>0</v>
      </c>
      <c r="AR270" s="79">
        <v>0</v>
      </c>
      <c r="AS270" s="79"/>
      <c r="AT270" s="79"/>
      <c r="AU270" s="79"/>
      <c r="AV270" s="79"/>
      <c r="AW270" s="79"/>
      <c r="AX270" s="79"/>
      <c r="AY270" s="79"/>
      <c r="AZ270" s="79"/>
      <c r="BA270">
        <v>7</v>
      </c>
      <c r="BB270" s="78" t="str">
        <f>REPLACE(INDEX(GroupVertices[Group],MATCH(Edges24[[#This Row],[Vertex 1]],GroupVertices[Vertex],0)),1,1,"")</f>
        <v>4</v>
      </c>
      <c r="BC270" s="78" t="str">
        <f>REPLACE(INDEX(GroupVertices[Group],MATCH(Edges24[[#This Row],[Vertex 2]],GroupVertices[Vertex],0)),1,1,"")</f>
        <v>1</v>
      </c>
      <c r="BD270" s="48">
        <v>2</v>
      </c>
      <c r="BE270" s="49">
        <v>5.2631578947368425</v>
      </c>
      <c r="BF270" s="48">
        <v>0</v>
      </c>
      <c r="BG270" s="49">
        <v>0</v>
      </c>
      <c r="BH270" s="48">
        <v>0</v>
      </c>
      <c r="BI270" s="49">
        <v>0</v>
      </c>
      <c r="BJ270" s="48">
        <v>36</v>
      </c>
      <c r="BK270" s="49">
        <v>94.73684210526316</v>
      </c>
      <c r="BL270" s="48">
        <v>38</v>
      </c>
    </row>
    <row r="271" spans="1:64" ht="15">
      <c r="A271" s="64" t="s">
        <v>332</v>
      </c>
      <c r="B271" s="64" t="s">
        <v>338</v>
      </c>
      <c r="C271" s="65"/>
      <c r="D271" s="66"/>
      <c r="E271" s="67"/>
      <c r="F271" s="68"/>
      <c r="G271" s="65"/>
      <c r="H271" s="69"/>
      <c r="I271" s="70"/>
      <c r="J271" s="70"/>
      <c r="K271" s="34" t="s">
        <v>65</v>
      </c>
      <c r="L271" s="77">
        <v>313</v>
      </c>
      <c r="M271" s="77"/>
      <c r="N271" s="72"/>
      <c r="O271" s="79" t="s">
        <v>378</v>
      </c>
      <c r="P271" s="81">
        <v>43627.685162037036</v>
      </c>
      <c r="Q271" s="79" t="s">
        <v>390</v>
      </c>
      <c r="R271" s="79"/>
      <c r="S271" s="79"/>
      <c r="T271" s="79"/>
      <c r="U271" s="79"/>
      <c r="V271" s="83" t="s">
        <v>928</v>
      </c>
      <c r="W271" s="81">
        <v>43627.685162037036</v>
      </c>
      <c r="X271" s="83" t="s">
        <v>1226</v>
      </c>
      <c r="Y271" s="79"/>
      <c r="Z271" s="79"/>
      <c r="AA271" s="85" t="s">
        <v>1597</v>
      </c>
      <c r="AB271" s="79"/>
      <c r="AC271" s="79" t="b">
        <v>0</v>
      </c>
      <c r="AD271" s="79">
        <v>0</v>
      </c>
      <c r="AE271" s="85" t="s">
        <v>1711</v>
      </c>
      <c r="AF271" s="79" t="b">
        <v>0</v>
      </c>
      <c r="AG271" s="79" t="s">
        <v>1727</v>
      </c>
      <c r="AH271" s="79"/>
      <c r="AI271" s="85" t="s">
        <v>1711</v>
      </c>
      <c r="AJ271" s="79" t="b">
        <v>0</v>
      </c>
      <c r="AK271" s="79">
        <v>3</v>
      </c>
      <c r="AL271" s="85" t="s">
        <v>1593</v>
      </c>
      <c r="AM271" s="79" t="s">
        <v>1753</v>
      </c>
      <c r="AN271" s="79" t="b">
        <v>0</v>
      </c>
      <c r="AO271" s="85" t="s">
        <v>1593</v>
      </c>
      <c r="AP271" s="79" t="s">
        <v>176</v>
      </c>
      <c r="AQ271" s="79">
        <v>0</v>
      </c>
      <c r="AR271" s="79">
        <v>0</v>
      </c>
      <c r="AS271" s="79"/>
      <c r="AT271" s="79"/>
      <c r="AU271" s="79"/>
      <c r="AV271" s="79"/>
      <c r="AW271" s="79"/>
      <c r="AX271" s="79"/>
      <c r="AY271" s="79"/>
      <c r="AZ271" s="79"/>
      <c r="BA271">
        <v>2</v>
      </c>
      <c r="BB271" s="78" t="str">
        <f>REPLACE(INDEX(GroupVertices[Group],MATCH(Edges24[[#This Row],[Vertex 1]],GroupVertices[Vertex],0)),1,1,"")</f>
        <v>3</v>
      </c>
      <c r="BC271" s="78" t="str">
        <f>REPLACE(INDEX(GroupVertices[Group],MATCH(Edges24[[#This Row],[Vertex 2]],GroupVertices[Vertex],0)),1,1,"")</f>
        <v>4</v>
      </c>
      <c r="BD271" s="48"/>
      <c r="BE271" s="49"/>
      <c r="BF271" s="48"/>
      <c r="BG271" s="49"/>
      <c r="BH271" s="48"/>
      <c r="BI271" s="49"/>
      <c r="BJ271" s="48"/>
      <c r="BK271" s="49"/>
      <c r="BL271" s="48"/>
    </row>
    <row r="272" spans="1:64" ht="15">
      <c r="A272" s="64" t="s">
        <v>332</v>
      </c>
      <c r="B272" s="64" t="s">
        <v>338</v>
      </c>
      <c r="C272" s="65"/>
      <c r="D272" s="66"/>
      <c r="E272" s="67"/>
      <c r="F272" s="68"/>
      <c r="G272" s="65"/>
      <c r="H272" s="69"/>
      <c r="I272" s="70"/>
      <c r="J272" s="70"/>
      <c r="K272" s="34" t="s">
        <v>65</v>
      </c>
      <c r="L272" s="77">
        <v>314</v>
      </c>
      <c r="M272" s="77"/>
      <c r="N272" s="72"/>
      <c r="O272" s="79" t="s">
        <v>378</v>
      </c>
      <c r="P272" s="81">
        <v>43627.74762731481</v>
      </c>
      <c r="Q272" s="79" t="s">
        <v>436</v>
      </c>
      <c r="R272" s="79"/>
      <c r="S272" s="79"/>
      <c r="T272" s="79"/>
      <c r="U272" s="79"/>
      <c r="V272" s="83" t="s">
        <v>928</v>
      </c>
      <c r="W272" s="81">
        <v>43627.74762731481</v>
      </c>
      <c r="X272" s="83" t="s">
        <v>1227</v>
      </c>
      <c r="Y272" s="79"/>
      <c r="Z272" s="79"/>
      <c r="AA272" s="85" t="s">
        <v>1598</v>
      </c>
      <c r="AB272" s="79"/>
      <c r="AC272" s="79" t="b">
        <v>0</v>
      </c>
      <c r="AD272" s="79">
        <v>0</v>
      </c>
      <c r="AE272" s="85" t="s">
        <v>1711</v>
      </c>
      <c r="AF272" s="79" t="b">
        <v>0</v>
      </c>
      <c r="AG272" s="79" t="s">
        <v>1727</v>
      </c>
      <c r="AH272" s="79"/>
      <c r="AI272" s="85" t="s">
        <v>1711</v>
      </c>
      <c r="AJ272" s="79" t="b">
        <v>0</v>
      </c>
      <c r="AK272" s="79">
        <v>2</v>
      </c>
      <c r="AL272" s="85" t="s">
        <v>1591</v>
      </c>
      <c r="AM272" s="79" t="s">
        <v>1753</v>
      </c>
      <c r="AN272" s="79" t="b">
        <v>0</v>
      </c>
      <c r="AO272" s="85" t="s">
        <v>1591</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3</v>
      </c>
      <c r="BC272" s="78" t="str">
        <f>REPLACE(INDEX(GroupVertices[Group],MATCH(Edges24[[#This Row],[Vertex 2]],GroupVertices[Vertex],0)),1,1,"")</f>
        <v>4</v>
      </c>
      <c r="BD272" s="48"/>
      <c r="BE272" s="49"/>
      <c r="BF272" s="48"/>
      <c r="BG272" s="49"/>
      <c r="BH272" s="48"/>
      <c r="BI272" s="49"/>
      <c r="BJ272" s="48"/>
      <c r="BK272" s="49"/>
      <c r="BL272" s="48"/>
    </row>
    <row r="273" spans="1:64" ht="15">
      <c r="A273" s="64" t="s">
        <v>339</v>
      </c>
      <c r="B273" s="64" t="s">
        <v>354</v>
      </c>
      <c r="C273" s="65"/>
      <c r="D273" s="66"/>
      <c r="E273" s="67"/>
      <c r="F273" s="68"/>
      <c r="G273" s="65"/>
      <c r="H273" s="69"/>
      <c r="I273" s="70"/>
      <c r="J273" s="70"/>
      <c r="K273" s="34" t="s">
        <v>65</v>
      </c>
      <c r="L273" s="77">
        <v>315</v>
      </c>
      <c r="M273" s="77"/>
      <c r="N273" s="72"/>
      <c r="O273" s="79" t="s">
        <v>378</v>
      </c>
      <c r="P273" s="81">
        <v>43632.67917824074</v>
      </c>
      <c r="Q273" s="79" t="s">
        <v>603</v>
      </c>
      <c r="R273" s="83" t="s">
        <v>703</v>
      </c>
      <c r="S273" s="79" t="s">
        <v>732</v>
      </c>
      <c r="T273" s="79" t="s">
        <v>772</v>
      </c>
      <c r="U273" s="83" t="s">
        <v>825</v>
      </c>
      <c r="V273" s="83" t="s">
        <v>825</v>
      </c>
      <c r="W273" s="81">
        <v>43632.67917824074</v>
      </c>
      <c r="X273" s="83" t="s">
        <v>1228</v>
      </c>
      <c r="Y273" s="79"/>
      <c r="Z273" s="79"/>
      <c r="AA273" s="85" t="s">
        <v>1599</v>
      </c>
      <c r="AB273" s="79"/>
      <c r="AC273" s="79" t="b">
        <v>0</v>
      </c>
      <c r="AD273" s="79">
        <v>0</v>
      </c>
      <c r="AE273" s="85" t="s">
        <v>1711</v>
      </c>
      <c r="AF273" s="79" t="b">
        <v>0</v>
      </c>
      <c r="AG273" s="79" t="s">
        <v>1727</v>
      </c>
      <c r="AH273" s="79"/>
      <c r="AI273" s="85" t="s">
        <v>1711</v>
      </c>
      <c r="AJ273" s="79" t="b">
        <v>0</v>
      </c>
      <c r="AK273" s="79">
        <v>1</v>
      </c>
      <c r="AL273" s="85" t="s">
        <v>1711</v>
      </c>
      <c r="AM273" s="79" t="s">
        <v>1734</v>
      </c>
      <c r="AN273" s="79" t="b">
        <v>0</v>
      </c>
      <c r="AO273" s="85" t="s">
        <v>1599</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3</v>
      </c>
      <c r="BC273" s="78" t="str">
        <f>REPLACE(INDEX(GroupVertices[Group],MATCH(Edges24[[#This Row],[Vertex 2]],GroupVertices[Vertex],0)),1,1,"")</f>
        <v>1</v>
      </c>
      <c r="BD273" s="48">
        <v>0</v>
      </c>
      <c r="BE273" s="49">
        <v>0</v>
      </c>
      <c r="BF273" s="48">
        <v>0</v>
      </c>
      <c r="BG273" s="49">
        <v>0</v>
      </c>
      <c r="BH273" s="48">
        <v>0</v>
      </c>
      <c r="BI273" s="49">
        <v>0</v>
      </c>
      <c r="BJ273" s="48">
        <v>17</v>
      </c>
      <c r="BK273" s="49">
        <v>100</v>
      </c>
      <c r="BL273" s="48">
        <v>17</v>
      </c>
    </row>
    <row r="274" spans="1:64" ht="15">
      <c r="A274" s="64" t="s">
        <v>332</v>
      </c>
      <c r="B274" s="64" t="s">
        <v>339</v>
      </c>
      <c r="C274" s="65"/>
      <c r="D274" s="66"/>
      <c r="E274" s="67"/>
      <c r="F274" s="68"/>
      <c r="G274" s="65"/>
      <c r="H274" s="69"/>
      <c r="I274" s="70"/>
      <c r="J274" s="70"/>
      <c r="K274" s="34" t="s">
        <v>65</v>
      </c>
      <c r="L274" s="77">
        <v>316</v>
      </c>
      <c r="M274" s="77"/>
      <c r="N274" s="72"/>
      <c r="O274" s="79" t="s">
        <v>378</v>
      </c>
      <c r="P274" s="81">
        <v>43632.685011574074</v>
      </c>
      <c r="Q274" s="79" t="s">
        <v>604</v>
      </c>
      <c r="R274" s="79"/>
      <c r="S274" s="79"/>
      <c r="T274" s="79" t="s">
        <v>772</v>
      </c>
      <c r="U274" s="79"/>
      <c r="V274" s="83" t="s">
        <v>928</v>
      </c>
      <c r="W274" s="81">
        <v>43632.685011574074</v>
      </c>
      <c r="X274" s="83" t="s">
        <v>1229</v>
      </c>
      <c r="Y274" s="79"/>
      <c r="Z274" s="79"/>
      <c r="AA274" s="85" t="s">
        <v>1600</v>
      </c>
      <c r="AB274" s="79"/>
      <c r="AC274" s="79" t="b">
        <v>0</v>
      </c>
      <c r="AD274" s="79">
        <v>0</v>
      </c>
      <c r="AE274" s="85" t="s">
        <v>1711</v>
      </c>
      <c r="AF274" s="79" t="b">
        <v>0</v>
      </c>
      <c r="AG274" s="79" t="s">
        <v>1727</v>
      </c>
      <c r="AH274" s="79"/>
      <c r="AI274" s="85" t="s">
        <v>1711</v>
      </c>
      <c r="AJ274" s="79" t="b">
        <v>0</v>
      </c>
      <c r="AK274" s="79">
        <v>1</v>
      </c>
      <c r="AL274" s="85" t="s">
        <v>1599</v>
      </c>
      <c r="AM274" s="79" t="s">
        <v>1753</v>
      </c>
      <c r="AN274" s="79" t="b">
        <v>0</v>
      </c>
      <c r="AO274" s="85" t="s">
        <v>1599</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3</v>
      </c>
      <c r="BC274" s="78" t="str">
        <f>REPLACE(INDEX(GroupVertices[Group],MATCH(Edges24[[#This Row],[Vertex 2]],GroupVertices[Vertex],0)),1,1,"")</f>
        <v>3</v>
      </c>
      <c r="BD274" s="48">
        <v>0</v>
      </c>
      <c r="BE274" s="49">
        <v>0</v>
      </c>
      <c r="BF274" s="48">
        <v>0</v>
      </c>
      <c r="BG274" s="49">
        <v>0</v>
      </c>
      <c r="BH274" s="48">
        <v>0</v>
      </c>
      <c r="BI274" s="49">
        <v>0</v>
      </c>
      <c r="BJ274" s="48">
        <v>20</v>
      </c>
      <c r="BK274" s="49">
        <v>100</v>
      </c>
      <c r="BL274" s="48">
        <v>20</v>
      </c>
    </row>
    <row r="275" spans="1:64" ht="15">
      <c r="A275" s="64" t="s">
        <v>340</v>
      </c>
      <c r="B275" s="64" t="s">
        <v>354</v>
      </c>
      <c r="C275" s="65"/>
      <c r="D275" s="66"/>
      <c r="E275" s="67"/>
      <c r="F275" s="68"/>
      <c r="G275" s="65"/>
      <c r="H275" s="69"/>
      <c r="I275" s="70"/>
      <c r="J275" s="70"/>
      <c r="K275" s="34" t="s">
        <v>65</v>
      </c>
      <c r="L275" s="77">
        <v>317</v>
      </c>
      <c r="M275" s="77"/>
      <c r="N275" s="72"/>
      <c r="O275" s="79" t="s">
        <v>378</v>
      </c>
      <c r="P275" s="81">
        <v>43634.64121527778</v>
      </c>
      <c r="Q275" s="79" t="s">
        <v>605</v>
      </c>
      <c r="R275" s="83" t="s">
        <v>691</v>
      </c>
      <c r="S275" s="79" t="s">
        <v>732</v>
      </c>
      <c r="T275" s="79" t="s">
        <v>773</v>
      </c>
      <c r="U275" s="83" t="s">
        <v>826</v>
      </c>
      <c r="V275" s="83" t="s">
        <v>826</v>
      </c>
      <c r="W275" s="81">
        <v>43634.64121527778</v>
      </c>
      <c r="X275" s="83" t="s">
        <v>1230</v>
      </c>
      <c r="Y275" s="79"/>
      <c r="Z275" s="79"/>
      <c r="AA275" s="85" t="s">
        <v>1601</v>
      </c>
      <c r="AB275" s="79"/>
      <c r="AC275" s="79" t="b">
        <v>0</v>
      </c>
      <c r="AD275" s="79">
        <v>0</v>
      </c>
      <c r="AE275" s="85" t="s">
        <v>1711</v>
      </c>
      <c r="AF275" s="79" t="b">
        <v>0</v>
      </c>
      <c r="AG275" s="79" t="s">
        <v>1727</v>
      </c>
      <c r="AH275" s="79"/>
      <c r="AI275" s="85" t="s">
        <v>1711</v>
      </c>
      <c r="AJ275" s="79" t="b">
        <v>0</v>
      </c>
      <c r="AK275" s="79">
        <v>1</v>
      </c>
      <c r="AL275" s="85" t="s">
        <v>1711</v>
      </c>
      <c r="AM275" s="79" t="s">
        <v>1737</v>
      </c>
      <c r="AN275" s="79" t="b">
        <v>0</v>
      </c>
      <c r="AO275" s="85" t="s">
        <v>1601</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3</v>
      </c>
      <c r="BC275" s="78" t="str">
        <f>REPLACE(INDEX(GroupVertices[Group],MATCH(Edges24[[#This Row],[Vertex 2]],GroupVertices[Vertex],0)),1,1,"")</f>
        <v>1</v>
      </c>
      <c r="BD275" s="48">
        <v>1</v>
      </c>
      <c r="BE275" s="49">
        <v>8.333333333333334</v>
      </c>
      <c r="BF275" s="48">
        <v>0</v>
      </c>
      <c r="BG275" s="49">
        <v>0</v>
      </c>
      <c r="BH275" s="48">
        <v>0</v>
      </c>
      <c r="BI275" s="49">
        <v>0</v>
      </c>
      <c r="BJ275" s="48">
        <v>11</v>
      </c>
      <c r="BK275" s="49">
        <v>91.66666666666667</v>
      </c>
      <c r="BL275" s="48">
        <v>12</v>
      </c>
    </row>
    <row r="276" spans="1:64" ht="15">
      <c r="A276" s="64" t="s">
        <v>332</v>
      </c>
      <c r="B276" s="64" t="s">
        <v>340</v>
      </c>
      <c r="C276" s="65"/>
      <c r="D276" s="66"/>
      <c r="E276" s="67"/>
      <c r="F276" s="68"/>
      <c r="G276" s="65"/>
      <c r="H276" s="69"/>
      <c r="I276" s="70"/>
      <c r="J276" s="70"/>
      <c r="K276" s="34" t="s">
        <v>65</v>
      </c>
      <c r="L276" s="77">
        <v>318</v>
      </c>
      <c r="M276" s="77"/>
      <c r="N276" s="72"/>
      <c r="O276" s="79" t="s">
        <v>378</v>
      </c>
      <c r="P276" s="81">
        <v>43634.64329861111</v>
      </c>
      <c r="Q276" s="79" t="s">
        <v>606</v>
      </c>
      <c r="R276" s="83" t="s">
        <v>691</v>
      </c>
      <c r="S276" s="79" t="s">
        <v>732</v>
      </c>
      <c r="T276" s="79" t="s">
        <v>774</v>
      </c>
      <c r="U276" s="79"/>
      <c r="V276" s="83" t="s">
        <v>928</v>
      </c>
      <c r="W276" s="81">
        <v>43634.64329861111</v>
      </c>
      <c r="X276" s="83" t="s">
        <v>1231</v>
      </c>
      <c r="Y276" s="79"/>
      <c r="Z276" s="79"/>
      <c r="AA276" s="85" t="s">
        <v>1602</v>
      </c>
      <c r="AB276" s="79"/>
      <c r="AC276" s="79" t="b">
        <v>0</v>
      </c>
      <c r="AD276" s="79">
        <v>0</v>
      </c>
      <c r="AE276" s="85" t="s">
        <v>1711</v>
      </c>
      <c r="AF276" s="79" t="b">
        <v>0</v>
      </c>
      <c r="AG276" s="79" t="s">
        <v>1727</v>
      </c>
      <c r="AH276" s="79"/>
      <c r="AI276" s="85" t="s">
        <v>1711</v>
      </c>
      <c r="AJ276" s="79" t="b">
        <v>0</v>
      </c>
      <c r="AK276" s="79">
        <v>1</v>
      </c>
      <c r="AL276" s="85" t="s">
        <v>1601</v>
      </c>
      <c r="AM276" s="79" t="s">
        <v>1753</v>
      </c>
      <c r="AN276" s="79" t="b">
        <v>0</v>
      </c>
      <c r="AO276" s="85" t="s">
        <v>1601</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3</v>
      </c>
      <c r="BC276" s="78" t="str">
        <f>REPLACE(INDEX(GroupVertices[Group],MATCH(Edges24[[#This Row],[Vertex 2]],GroupVertices[Vertex],0)),1,1,"")</f>
        <v>3</v>
      </c>
      <c r="BD276" s="48">
        <v>1</v>
      </c>
      <c r="BE276" s="49">
        <v>7.142857142857143</v>
      </c>
      <c r="BF276" s="48">
        <v>0</v>
      </c>
      <c r="BG276" s="49">
        <v>0</v>
      </c>
      <c r="BH276" s="48">
        <v>0</v>
      </c>
      <c r="BI276" s="49">
        <v>0</v>
      </c>
      <c r="BJ276" s="48">
        <v>13</v>
      </c>
      <c r="BK276" s="49">
        <v>92.85714285714286</v>
      </c>
      <c r="BL276" s="48">
        <v>14</v>
      </c>
    </row>
    <row r="277" spans="1:64" ht="15">
      <c r="A277" s="64" t="s">
        <v>332</v>
      </c>
      <c r="B277" s="64" t="s">
        <v>354</v>
      </c>
      <c r="C277" s="65"/>
      <c r="D277" s="66"/>
      <c r="E277" s="67"/>
      <c r="F277" s="68"/>
      <c r="G277" s="65"/>
      <c r="H277" s="69"/>
      <c r="I277" s="70"/>
      <c r="J277" s="70"/>
      <c r="K277" s="34" t="s">
        <v>65</v>
      </c>
      <c r="L277" s="77">
        <v>319</v>
      </c>
      <c r="M277" s="77"/>
      <c r="N277" s="72"/>
      <c r="O277" s="79" t="s">
        <v>378</v>
      </c>
      <c r="P277" s="81">
        <v>43627.65357638889</v>
      </c>
      <c r="Q277" s="79" t="s">
        <v>384</v>
      </c>
      <c r="R277" s="83" t="s">
        <v>678</v>
      </c>
      <c r="S277" s="79" t="s">
        <v>732</v>
      </c>
      <c r="T277" s="79" t="s">
        <v>745</v>
      </c>
      <c r="U277" s="83" t="s">
        <v>782</v>
      </c>
      <c r="V277" s="83" t="s">
        <v>782</v>
      </c>
      <c r="W277" s="81">
        <v>43627.65357638889</v>
      </c>
      <c r="X277" s="83" t="s">
        <v>1232</v>
      </c>
      <c r="Y277" s="79"/>
      <c r="Z277" s="79"/>
      <c r="AA277" s="85" t="s">
        <v>1603</v>
      </c>
      <c r="AB277" s="79"/>
      <c r="AC277" s="79" t="b">
        <v>0</v>
      </c>
      <c r="AD277" s="79">
        <v>0</v>
      </c>
      <c r="AE277" s="85" t="s">
        <v>1711</v>
      </c>
      <c r="AF277" s="79" t="b">
        <v>0</v>
      </c>
      <c r="AG277" s="79" t="s">
        <v>1727</v>
      </c>
      <c r="AH277" s="79"/>
      <c r="AI277" s="85" t="s">
        <v>1711</v>
      </c>
      <c r="AJ277" s="79" t="b">
        <v>0</v>
      </c>
      <c r="AK277" s="79">
        <v>2</v>
      </c>
      <c r="AL277" s="85" t="s">
        <v>1674</v>
      </c>
      <c r="AM277" s="79" t="s">
        <v>1753</v>
      </c>
      <c r="AN277" s="79" t="b">
        <v>0</v>
      </c>
      <c r="AO277" s="85" t="s">
        <v>1674</v>
      </c>
      <c r="AP277" s="79" t="s">
        <v>176</v>
      </c>
      <c r="AQ277" s="79">
        <v>0</v>
      </c>
      <c r="AR277" s="79">
        <v>0</v>
      </c>
      <c r="AS277" s="79"/>
      <c r="AT277" s="79"/>
      <c r="AU277" s="79"/>
      <c r="AV277" s="79"/>
      <c r="AW277" s="79"/>
      <c r="AX277" s="79"/>
      <c r="AY277" s="79"/>
      <c r="AZ277" s="79"/>
      <c r="BA277">
        <v>22</v>
      </c>
      <c r="BB277" s="78" t="str">
        <f>REPLACE(INDEX(GroupVertices[Group],MATCH(Edges24[[#This Row],[Vertex 1]],GroupVertices[Vertex],0)),1,1,"")</f>
        <v>3</v>
      </c>
      <c r="BC277" s="78" t="str">
        <f>REPLACE(INDEX(GroupVertices[Group],MATCH(Edges24[[#This Row],[Vertex 2]],GroupVertices[Vertex],0)),1,1,"")</f>
        <v>1</v>
      </c>
      <c r="BD277" s="48">
        <v>0</v>
      </c>
      <c r="BE277" s="49">
        <v>0</v>
      </c>
      <c r="BF277" s="48">
        <v>0</v>
      </c>
      <c r="BG277" s="49">
        <v>0</v>
      </c>
      <c r="BH277" s="48">
        <v>0</v>
      </c>
      <c r="BI277" s="49">
        <v>0</v>
      </c>
      <c r="BJ277" s="48">
        <v>10</v>
      </c>
      <c r="BK277" s="49">
        <v>100</v>
      </c>
      <c r="BL277" s="48">
        <v>10</v>
      </c>
    </row>
    <row r="278" spans="1:64" ht="15">
      <c r="A278" s="64" t="s">
        <v>332</v>
      </c>
      <c r="B278" s="64" t="s">
        <v>354</v>
      </c>
      <c r="C278" s="65"/>
      <c r="D278" s="66"/>
      <c r="E278" s="67"/>
      <c r="F278" s="68"/>
      <c r="G278" s="65"/>
      <c r="H278" s="69"/>
      <c r="I278" s="70"/>
      <c r="J278" s="70"/>
      <c r="K278" s="34" t="s">
        <v>65</v>
      </c>
      <c r="L278" s="77">
        <v>320</v>
      </c>
      <c r="M278" s="77"/>
      <c r="N278" s="72"/>
      <c r="O278" s="79" t="s">
        <v>378</v>
      </c>
      <c r="P278" s="81">
        <v>43627.67460648148</v>
      </c>
      <c r="Q278" s="79" t="s">
        <v>607</v>
      </c>
      <c r="R278" s="79"/>
      <c r="S278" s="79"/>
      <c r="T278" s="79"/>
      <c r="U278" s="79"/>
      <c r="V278" s="83" t="s">
        <v>928</v>
      </c>
      <c r="W278" s="81">
        <v>43627.67460648148</v>
      </c>
      <c r="X278" s="83" t="s">
        <v>1233</v>
      </c>
      <c r="Y278" s="79"/>
      <c r="Z278" s="79"/>
      <c r="AA278" s="85" t="s">
        <v>1604</v>
      </c>
      <c r="AB278" s="79"/>
      <c r="AC278" s="79" t="b">
        <v>0</v>
      </c>
      <c r="AD278" s="79">
        <v>0</v>
      </c>
      <c r="AE278" s="85" t="s">
        <v>1711</v>
      </c>
      <c r="AF278" s="79" t="b">
        <v>0</v>
      </c>
      <c r="AG278" s="79" t="s">
        <v>1727</v>
      </c>
      <c r="AH278" s="79"/>
      <c r="AI278" s="85" t="s">
        <v>1711</v>
      </c>
      <c r="AJ278" s="79" t="b">
        <v>0</v>
      </c>
      <c r="AK278" s="79">
        <v>1</v>
      </c>
      <c r="AL278" s="85" t="s">
        <v>1628</v>
      </c>
      <c r="AM278" s="79" t="s">
        <v>1753</v>
      </c>
      <c r="AN278" s="79" t="b">
        <v>0</v>
      </c>
      <c r="AO278" s="85" t="s">
        <v>1628</v>
      </c>
      <c r="AP278" s="79" t="s">
        <v>176</v>
      </c>
      <c r="AQ278" s="79">
        <v>0</v>
      </c>
      <c r="AR278" s="79">
        <v>0</v>
      </c>
      <c r="AS278" s="79"/>
      <c r="AT278" s="79"/>
      <c r="AU278" s="79"/>
      <c r="AV278" s="79"/>
      <c r="AW278" s="79"/>
      <c r="AX278" s="79"/>
      <c r="AY278" s="79"/>
      <c r="AZ278" s="79"/>
      <c r="BA278">
        <v>22</v>
      </c>
      <c r="BB278" s="78" t="str">
        <f>REPLACE(INDEX(GroupVertices[Group],MATCH(Edges24[[#This Row],[Vertex 1]],GroupVertices[Vertex],0)),1,1,"")</f>
        <v>3</v>
      </c>
      <c r="BC278" s="78" t="str">
        <f>REPLACE(INDEX(GroupVertices[Group],MATCH(Edges24[[#This Row],[Vertex 2]],GroupVertices[Vertex],0)),1,1,"")</f>
        <v>1</v>
      </c>
      <c r="BD278" s="48"/>
      <c r="BE278" s="49"/>
      <c r="BF278" s="48"/>
      <c r="BG278" s="49"/>
      <c r="BH278" s="48"/>
      <c r="BI278" s="49"/>
      <c r="BJ278" s="48"/>
      <c r="BK278" s="49"/>
      <c r="BL278" s="48"/>
    </row>
    <row r="279" spans="1:64" ht="15">
      <c r="A279" s="64" t="s">
        <v>332</v>
      </c>
      <c r="B279" s="64" t="s">
        <v>354</v>
      </c>
      <c r="C279" s="65"/>
      <c r="D279" s="66"/>
      <c r="E279" s="67"/>
      <c r="F279" s="68"/>
      <c r="G279" s="65"/>
      <c r="H279" s="69"/>
      <c r="I279" s="70"/>
      <c r="J279" s="70"/>
      <c r="K279" s="34" t="s">
        <v>65</v>
      </c>
      <c r="L279" s="77">
        <v>326</v>
      </c>
      <c r="M279" s="77"/>
      <c r="N279" s="72"/>
      <c r="O279" s="79" t="s">
        <v>378</v>
      </c>
      <c r="P279" s="81">
        <v>43627.695231481484</v>
      </c>
      <c r="Q279" s="79" t="s">
        <v>433</v>
      </c>
      <c r="R279" s="79"/>
      <c r="S279" s="79"/>
      <c r="T279" s="79" t="s">
        <v>745</v>
      </c>
      <c r="U279" s="83" t="s">
        <v>787</v>
      </c>
      <c r="V279" s="83" t="s">
        <v>787</v>
      </c>
      <c r="W279" s="81">
        <v>43627.695231481484</v>
      </c>
      <c r="X279" s="83" t="s">
        <v>1234</v>
      </c>
      <c r="Y279" s="79"/>
      <c r="Z279" s="79"/>
      <c r="AA279" s="85" t="s">
        <v>1605</v>
      </c>
      <c r="AB279" s="79"/>
      <c r="AC279" s="79" t="b">
        <v>0</v>
      </c>
      <c r="AD279" s="79">
        <v>0</v>
      </c>
      <c r="AE279" s="85" t="s">
        <v>1711</v>
      </c>
      <c r="AF279" s="79" t="b">
        <v>0</v>
      </c>
      <c r="AG279" s="79" t="s">
        <v>1727</v>
      </c>
      <c r="AH279" s="79"/>
      <c r="AI279" s="85" t="s">
        <v>1711</v>
      </c>
      <c r="AJ279" s="79" t="b">
        <v>0</v>
      </c>
      <c r="AK279" s="79">
        <v>6</v>
      </c>
      <c r="AL279" s="85" t="s">
        <v>1680</v>
      </c>
      <c r="AM279" s="79" t="s">
        <v>1753</v>
      </c>
      <c r="AN279" s="79" t="b">
        <v>0</v>
      </c>
      <c r="AO279" s="85" t="s">
        <v>1680</v>
      </c>
      <c r="AP279" s="79" t="s">
        <v>176</v>
      </c>
      <c r="AQ279" s="79">
        <v>0</v>
      </c>
      <c r="AR279" s="79">
        <v>0</v>
      </c>
      <c r="AS279" s="79"/>
      <c r="AT279" s="79"/>
      <c r="AU279" s="79"/>
      <c r="AV279" s="79"/>
      <c r="AW279" s="79"/>
      <c r="AX279" s="79"/>
      <c r="AY279" s="79"/>
      <c r="AZ279" s="79"/>
      <c r="BA279">
        <v>22</v>
      </c>
      <c r="BB279" s="78" t="str">
        <f>REPLACE(INDEX(GroupVertices[Group],MATCH(Edges24[[#This Row],[Vertex 1]],GroupVertices[Vertex],0)),1,1,"")</f>
        <v>3</v>
      </c>
      <c r="BC279" s="78" t="str">
        <f>REPLACE(INDEX(GroupVertices[Group],MATCH(Edges24[[#This Row],[Vertex 2]],GroupVertices[Vertex],0)),1,1,"")</f>
        <v>1</v>
      </c>
      <c r="BD279" s="48">
        <v>1</v>
      </c>
      <c r="BE279" s="49">
        <v>6.25</v>
      </c>
      <c r="BF279" s="48">
        <v>0</v>
      </c>
      <c r="BG279" s="49">
        <v>0</v>
      </c>
      <c r="BH279" s="48">
        <v>0</v>
      </c>
      <c r="BI279" s="49">
        <v>0</v>
      </c>
      <c r="BJ279" s="48">
        <v>15</v>
      </c>
      <c r="BK279" s="49">
        <v>93.75</v>
      </c>
      <c r="BL279" s="48">
        <v>16</v>
      </c>
    </row>
    <row r="280" spans="1:64" ht="15">
      <c r="A280" s="64" t="s">
        <v>332</v>
      </c>
      <c r="B280" s="64" t="s">
        <v>354</v>
      </c>
      <c r="C280" s="65"/>
      <c r="D280" s="66"/>
      <c r="E280" s="67"/>
      <c r="F280" s="68"/>
      <c r="G280" s="65"/>
      <c r="H280" s="69"/>
      <c r="I280" s="70"/>
      <c r="J280" s="70"/>
      <c r="K280" s="34" t="s">
        <v>65</v>
      </c>
      <c r="L280" s="77">
        <v>328</v>
      </c>
      <c r="M280" s="77"/>
      <c r="N280" s="72"/>
      <c r="O280" s="79" t="s">
        <v>378</v>
      </c>
      <c r="P280" s="81">
        <v>43627.70581018519</v>
      </c>
      <c r="Q280" s="79" t="s">
        <v>438</v>
      </c>
      <c r="R280" s="79"/>
      <c r="S280" s="79"/>
      <c r="T280" s="79" t="s">
        <v>745</v>
      </c>
      <c r="U280" s="79"/>
      <c r="V280" s="83" t="s">
        <v>928</v>
      </c>
      <c r="W280" s="81">
        <v>43627.70581018519</v>
      </c>
      <c r="X280" s="83" t="s">
        <v>1235</v>
      </c>
      <c r="Y280" s="79"/>
      <c r="Z280" s="79"/>
      <c r="AA280" s="85" t="s">
        <v>1606</v>
      </c>
      <c r="AB280" s="79"/>
      <c r="AC280" s="79" t="b">
        <v>0</v>
      </c>
      <c r="AD280" s="79">
        <v>0</v>
      </c>
      <c r="AE280" s="85" t="s">
        <v>1711</v>
      </c>
      <c r="AF280" s="79" t="b">
        <v>0</v>
      </c>
      <c r="AG280" s="79" t="s">
        <v>1727</v>
      </c>
      <c r="AH280" s="79"/>
      <c r="AI280" s="85" t="s">
        <v>1711</v>
      </c>
      <c r="AJ280" s="79" t="b">
        <v>0</v>
      </c>
      <c r="AK280" s="79">
        <v>7</v>
      </c>
      <c r="AL280" s="85" t="s">
        <v>1681</v>
      </c>
      <c r="AM280" s="79" t="s">
        <v>1753</v>
      </c>
      <c r="AN280" s="79" t="b">
        <v>0</v>
      </c>
      <c r="AO280" s="85" t="s">
        <v>1681</v>
      </c>
      <c r="AP280" s="79" t="s">
        <v>176</v>
      </c>
      <c r="AQ280" s="79">
        <v>0</v>
      </c>
      <c r="AR280" s="79">
        <v>0</v>
      </c>
      <c r="AS280" s="79"/>
      <c r="AT280" s="79"/>
      <c r="AU280" s="79"/>
      <c r="AV280" s="79"/>
      <c r="AW280" s="79"/>
      <c r="AX280" s="79"/>
      <c r="AY280" s="79"/>
      <c r="AZ280" s="79"/>
      <c r="BA280">
        <v>22</v>
      </c>
      <c r="BB280" s="78" t="str">
        <f>REPLACE(INDEX(GroupVertices[Group],MATCH(Edges24[[#This Row],[Vertex 1]],GroupVertices[Vertex],0)),1,1,"")</f>
        <v>3</v>
      </c>
      <c r="BC280" s="78" t="str">
        <f>REPLACE(INDEX(GroupVertices[Group],MATCH(Edges24[[#This Row],[Vertex 2]],GroupVertices[Vertex],0)),1,1,"")</f>
        <v>1</v>
      </c>
      <c r="BD280" s="48">
        <v>0</v>
      </c>
      <c r="BE280" s="49">
        <v>0</v>
      </c>
      <c r="BF280" s="48">
        <v>1</v>
      </c>
      <c r="BG280" s="49">
        <v>4.3478260869565215</v>
      </c>
      <c r="BH280" s="48">
        <v>0</v>
      </c>
      <c r="BI280" s="49">
        <v>0</v>
      </c>
      <c r="BJ280" s="48">
        <v>22</v>
      </c>
      <c r="BK280" s="49">
        <v>95.65217391304348</v>
      </c>
      <c r="BL280" s="48">
        <v>23</v>
      </c>
    </row>
    <row r="281" spans="1:64" ht="15">
      <c r="A281" s="64" t="s">
        <v>332</v>
      </c>
      <c r="B281" s="64" t="s">
        <v>377</v>
      </c>
      <c r="C281" s="65"/>
      <c r="D281" s="66"/>
      <c r="E281" s="67"/>
      <c r="F281" s="68"/>
      <c r="G281" s="65"/>
      <c r="H281" s="69"/>
      <c r="I281" s="70"/>
      <c r="J281" s="70"/>
      <c r="K281" s="34" t="s">
        <v>65</v>
      </c>
      <c r="L281" s="77">
        <v>330</v>
      </c>
      <c r="M281" s="77"/>
      <c r="N281" s="72"/>
      <c r="O281" s="79" t="s">
        <v>378</v>
      </c>
      <c r="P281" s="81">
        <v>43627.705925925926</v>
      </c>
      <c r="Q281" s="79" t="s">
        <v>608</v>
      </c>
      <c r="R281" s="79"/>
      <c r="S281" s="79"/>
      <c r="T281" s="79"/>
      <c r="U281" s="79"/>
      <c r="V281" s="83" t="s">
        <v>928</v>
      </c>
      <c r="W281" s="81">
        <v>43627.705925925926</v>
      </c>
      <c r="X281" s="83" t="s">
        <v>1236</v>
      </c>
      <c r="Y281" s="79"/>
      <c r="Z281" s="79"/>
      <c r="AA281" s="85" t="s">
        <v>1607</v>
      </c>
      <c r="AB281" s="79"/>
      <c r="AC281" s="79" t="b">
        <v>0</v>
      </c>
      <c r="AD281" s="79">
        <v>0</v>
      </c>
      <c r="AE281" s="85" t="s">
        <v>1711</v>
      </c>
      <c r="AF281" s="79" t="b">
        <v>0</v>
      </c>
      <c r="AG281" s="79" t="s">
        <v>1727</v>
      </c>
      <c r="AH281" s="79"/>
      <c r="AI281" s="85" t="s">
        <v>1711</v>
      </c>
      <c r="AJ281" s="79" t="b">
        <v>0</v>
      </c>
      <c r="AK281" s="79">
        <v>1</v>
      </c>
      <c r="AL281" s="85" t="s">
        <v>1633</v>
      </c>
      <c r="AM281" s="79" t="s">
        <v>1753</v>
      </c>
      <c r="AN281" s="79" t="b">
        <v>0</v>
      </c>
      <c r="AO281" s="85" t="s">
        <v>1633</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3</v>
      </c>
      <c r="BC281" s="78" t="str">
        <f>REPLACE(INDEX(GroupVertices[Group],MATCH(Edges24[[#This Row],[Vertex 2]],GroupVertices[Vertex],0)),1,1,"")</f>
        <v>3</v>
      </c>
      <c r="BD281" s="48"/>
      <c r="BE281" s="49"/>
      <c r="BF281" s="48"/>
      <c r="BG281" s="49"/>
      <c r="BH281" s="48"/>
      <c r="BI281" s="49"/>
      <c r="BJ281" s="48"/>
      <c r="BK281" s="49"/>
      <c r="BL281" s="48"/>
    </row>
    <row r="282" spans="1:64" ht="15">
      <c r="A282" s="64" t="s">
        <v>332</v>
      </c>
      <c r="B282" s="64" t="s">
        <v>354</v>
      </c>
      <c r="C282" s="65"/>
      <c r="D282" s="66"/>
      <c r="E282" s="67"/>
      <c r="F282" s="68"/>
      <c r="G282" s="65"/>
      <c r="H282" s="69"/>
      <c r="I282" s="70"/>
      <c r="J282" s="70"/>
      <c r="K282" s="34" t="s">
        <v>65</v>
      </c>
      <c r="L282" s="77">
        <v>334</v>
      </c>
      <c r="M282" s="77"/>
      <c r="N282" s="72"/>
      <c r="O282" s="79" t="s">
        <v>378</v>
      </c>
      <c r="P282" s="81">
        <v>43627.716203703705</v>
      </c>
      <c r="Q282" s="79" t="s">
        <v>385</v>
      </c>
      <c r="R282" s="79"/>
      <c r="S282" s="79"/>
      <c r="T282" s="79"/>
      <c r="U282" s="79"/>
      <c r="V282" s="83" t="s">
        <v>928</v>
      </c>
      <c r="W282" s="81">
        <v>43627.716203703705</v>
      </c>
      <c r="X282" s="83" t="s">
        <v>1237</v>
      </c>
      <c r="Y282" s="79"/>
      <c r="Z282" s="79"/>
      <c r="AA282" s="85" t="s">
        <v>1608</v>
      </c>
      <c r="AB282" s="79"/>
      <c r="AC282" s="79" t="b">
        <v>0</v>
      </c>
      <c r="AD282" s="79">
        <v>0</v>
      </c>
      <c r="AE282" s="85" t="s">
        <v>1711</v>
      </c>
      <c r="AF282" s="79" t="b">
        <v>0</v>
      </c>
      <c r="AG282" s="79" t="s">
        <v>1727</v>
      </c>
      <c r="AH282" s="79"/>
      <c r="AI282" s="85" t="s">
        <v>1711</v>
      </c>
      <c r="AJ282" s="79" t="b">
        <v>0</v>
      </c>
      <c r="AK282" s="79">
        <v>6</v>
      </c>
      <c r="AL282" s="85" t="s">
        <v>1676</v>
      </c>
      <c r="AM282" s="79" t="s">
        <v>1753</v>
      </c>
      <c r="AN282" s="79" t="b">
        <v>0</v>
      </c>
      <c r="AO282" s="85" t="s">
        <v>1676</v>
      </c>
      <c r="AP282" s="79" t="s">
        <v>176</v>
      </c>
      <c r="AQ282" s="79">
        <v>0</v>
      </c>
      <c r="AR282" s="79">
        <v>0</v>
      </c>
      <c r="AS282" s="79"/>
      <c r="AT282" s="79"/>
      <c r="AU282" s="79"/>
      <c r="AV282" s="79"/>
      <c r="AW282" s="79"/>
      <c r="AX282" s="79"/>
      <c r="AY282" s="79"/>
      <c r="AZ282" s="79"/>
      <c r="BA282">
        <v>22</v>
      </c>
      <c r="BB282" s="78" t="str">
        <f>REPLACE(INDEX(GroupVertices[Group],MATCH(Edges24[[#This Row],[Vertex 1]],GroupVertices[Vertex],0)),1,1,"")</f>
        <v>3</v>
      </c>
      <c r="BC282" s="78" t="str">
        <f>REPLACE(INDEX(GroupVertices[Group],MATCH(Edges24[[#This Row],[Vertex 2]],GroupVertices[Vertex],0)),1,1,"")</f>
        <v>1</v>
      </c>
      <c r="BD282" s="48">
        <v>0</v>
      </c>
      <c r="BE282" s="49">
        <v>0</v>
      </c>
      <c r="BF282" s="48">
        <v>0</v>
      </c>
      <c r="BG282" s="49">
        <v>0</v>
      </c>
      <c r="BH282" s="48">
        <v>0</v>
      </c>
      <c r="BI282" s="49">
        <v>0</v>
      </c>
      <c r="BJ282" s="48">
        <v>20</v>
      </c>
      <c r="BK282" s="49">
        <v>100</v>
      </c>
      <c r="BL282" s="48">
        <v>20</v>
      </c>
    </row>
    <row r="283" spans="1:64" ht="15">
      <c r="A283" s="64" t="s">
        <v>332</v>
      </c>
      <c r="B283" s="64" t="s">
        <v>354</v>
      </c>
      <c r="C283" s="65"/>
      <c r="D283" s="66"/>
      <c r="E283" s="67"/>
      <c r="F283" s="68"/>
      <c r="G283" s="65"/>
      <c r="H283" s="69"/>
      <c r="I283" s="70"/>
      <c r="J283" s="70"/>
      <c r="K283" s="34" t="s">
        <v>65</v>
      </c>
      <c r="L283" s="77">
        <v>343</v>
      </c>
      <c r="M283" s="77"/>
      <c r="N283" s="72"/>
      <c r="O283" s="79" t="s">
        <v>378</v>
      </c>
      <c r="P283" s="81">
        <v>43634.80978009259</v>
      </c>
      <c r="Q283" s="79" t="s">
        <v>508</v>
      </c>
      <c r="R283" s="79"/>
      <c r="S283" s="79"/>
      <c r="T283" s="79" t="s">
        <v>745</v>
      </c>
      <c r="U283" s="79"/>
      <c r="V283" s="83" t="s">
        <v>928</v>
      </c>
      <c r="W283" s="81">
        <v>43634.80978009259</v>
      </c>
      <c r="X283" s="83" t="s">
        <v>1238</v>
      </c>
      <c r="Y283" s="79"/>
      <c r="Z283" s="79"/>
      <c r="AA283" s="85" t="s">
        <v>1609</v>
      </c>
      <c r="AB283" s="79"/>
      <c r="AC283" s="79" t="b">
        <v>0</v>
      </c>
      <c r="AD283" s="79">
        <v>0</v>
      </c>
      <c r="AE283" s="85" t="s">
        <v>1711</v>
      </c>
      <c r="AF283" s="79" t="b">
        <v>0</v>
      </c>
      <c r="AG283" s="79" t="s">
        <v>1727</v>
      </c>
      <c r="AH283" s="79"/>
      <c r="AI283" s="85" t="s">
        <v>1711</v>
      </c>
      <c r="AJ283" s="79" t="b">
        <v>0</v>
      </c>
      <c r="AK283" s="79">
        <v>3</v>
      </c>
      <c r="AL283" s="85" t="s">
        <v>1690</v>
      </c>
      <c r="AM283" s="79" t="s">
        <v>1753</v>
      </c>
      <c r="AN283" s="79" t="b">
        <v>0</v>
      </c>
      <c r="AO283" s="85" t="s">
        <v>1690</v>
      </c>
      <c r="AP283" s="79" t="s">
        <v>176</v>
      </c>
      <c r="AQ283" s="79">
        <v>0</v>
      </c>
      <c r="AR283" s="79">
        <v>0</v>
      </c>
      <c r="AS283" s="79"/>
      <c r="AT283" s="79"/>
      <c r="AU283" s="79"/>
      <c r="AV283" s="79"/>
      <c r="AW283" s="79"/>
      <c r="AX283" s="79"/>
      <c r="AY283" s="79"/>
      <c r="AZ283" s="79"/>
      <c r="BA283">
        <v>22</v>
      </c>
      <c r="BB283" s="78" t="str">
        <f>REPLACE(INDEX(GroupVertices[Group],MATCH(Edges24[[#This Row],[Vertex 1]],GroupVertices[Vertex],0)),1,1,"")</f>
        <v>3</v>
      </c>
      <c r="BC283" s="78" t="str">
        <f>REPLACE(INDEX(GroupVertices[Group],MATCH(Edges24[[#This Row],[Vertex 2]],GroupVertices[Vertex],0)),1,1,"")</f>
        <v>1</v>
      </c>
      <c r="BD283" s="48">
        <v>1</v>
      </c>
      <c r="BE283" s="49">
        <v>4.761904761904762</v>
      </c>
      <c r="BF283" s="48">
        <v>0</v>
      </c>
      <c r="BG283" s="49">
        <v>0</v>
      </c>
      <c r="BH283" s="48">
        <v>0</v>
      </c>
      <c r="BI283" s="49">
        <v>0</v>
      </c>
      <c r="BJ283" s="48">
        <v>20</v>
      </c>
      <c r="BK283" s="49">
        <v>95.23809523809524</v>
      </c>
      <c r="BL283" s="48">
        <v>21</v>
      </c>
    </row>
    <row r="284" spans="1:64" ht="15">
      <c r="A284" s="64" t="s">
        <v>332</v>
      </c>
      <c r="B284" s="64" t="s">
        <v>354</v>
      </c>
      <c r="C284" s="65"/>
      <c r="D284" s="66"/>
      <c r="E284" s="67"/>
      <c r="F284" s="68"/>
      <c r="G284" s="65"/>
      <c r="H284" s="69"/>
      <c r="I284" s="70"/>
      <c r="J284" s="70"/>
      <c r="K284" s="34" t="s">
        <v>65</v>
      </c>
      <c r="L284" s="77">
        <v>344</v>
      </c>
      <c r="M284" s="77"/>
      <c r="N284" s="72"/>
      <c r="O284" s="79" t="s">
        <v>378</v>
      </c>
      <c r="P284" s="81">
        <v>43636.64325231482</v>
      </c>
      <c r="Q284" s="79" t="s">
        <v>609</v>
      </c>
      <c r="R284" s="83" t="s">
        <v>691</v>
      </c>
      <c r="S284" s="79" t="s">
        <v>732</v>
      </c>
      <c r="T284" s="79" t="s">
        <v>766</v>
      </c>
      <c r="U284" s="79"/>
      <c r="V284" s="83" t="s">
        <v>928</v>
      </c>
      <c r="W284" s="81">
        <v>43636.64325231482</v>
      </c>
      <c r="X284" s="83" t="s">
        <v>1239</v>
      </c>
      <c r="Y284" s="79"/>
      <c r="Z284" s="79"/>
      <c r="AA284" s="85" t="s">
        <v>1610</v>
      </c>
      <c r="AB284" s="79"/>
      <c r="AC284" s="79" t="b">
        <v>0</v>
      </c>
      <c r="AD284" s="79">
        <v>0</v>
      </c>
      <c r="AE284" s="85" t="s">
        <v>1711</v>
      </c>
      <c r="AF284" s="79" t="b">
        <v>0</v>
      </c>
      <c r="AG284" s="79" t="s">
        <v>1727</v>
      </c>
      <c r="AH284" s="79"/>
      <c r="AI284" s="85" t="s">
        <v>1711</v>
      </c>
      <c r="AJ284" s="79" t="b">
        <v>0</v>
      </c>
      <c r="AK284" s="79">
        <v>4</v>
      </c>
      <c r="AL284" s="85" t="s">
        <v>1666</v>
      </c>
      <c r="AM284" s="79" t="s">
        <v>1753</v>
      </c>
      <c r="AN284" s="79" t="b">
        <v>0</v>
      </c>
      <c r="AO284" s="85" t="s">
        <v>1666</v>
      </c>
      <c r="AP284" s="79" t="s">
        <v>176</v>
      </c>
      <c r="AQ284" s="79">
        <v>0</v>
      </c>
      <c r="AR284" s="79">
        <v>0</v>
      </c>
      <c r="AS284" s="79"/>
      <c r="AT284" s="79"/>
      <c r="AU284" s="79"/>
      <c r="AV284" s="79"/>
      <c r="AW284" s="79"/>
      <c r="AX284" s="79"/>
      <c r="AY284" s="79"/>
      <c r="AZ284" s="79"/>
      <c r="BA284">
        <v>22</v>
      </c>
      <c r="BB284" s="78" t="str">
        <f>REPLACE(INDEX(GroupVertices[Group],MATCH(Edges24[[#This Row],[Vertex 1]],GroupVertices[Vertex],0)),1,1,"")</f>
        <v>3</v>
      </c>
      <c r="BC284" s="78" t="str">
        <f>REPLACE(INDEX(GroupVertices[Group],MATCH(Edges24[[#This Row],[Vertex 2]],GroupVertices[Vertex],0)),1,1,"")</f>
        <v>1</v>
      </c>
      <c r="BD284" s="48"/>
      <c r="BE284" s="49"/>
      <c r="BF284" s="48"/>
      <c r="BG284" s="49"/>
      <c r="BH284" s="48"/>
      <c r="BI284" s="49"/>
      <c r="BJ284" s="48"/>
      <c r="BK284" s="49"/>
      <c r="BL284" s="48"/>
    </row>
    <row r="285" spans="1:64" ht="15">
      <c r="A285" s="64" t="s">
        <v>332</v>
      </c>
      <c r="B285" s="64" t="s">
        <v>354</v>
      </c>
      <c r="C285" s="65"/>
      <c r="D285" s="66"/>
      <c r="E285" s="67"/>
      <c r="F285" s="68"/>
      <c r="G285" s="65"/>
      <c r="H285" s="69"/>
      <c r="I285" s="70"/>
      <c r="J285" s="70"/>
      <c r="K285" s="34" t="s">
        <v>65</v>
      </c>
      <c r="L285" s="77">
        <v>346</v>
      </c>
      <c r="M285" s="77"/>
      <c r="N285" s="72"/>
      <c r="O285" s="79" t="s">
        <v>378</v>
      </c>
      <c r="P285" s="81">
        <v>43636.7890625</v>
      </c>
      <c r="Q285" s="79" t="s">
        <v>540</v>
      </c>
      <c r="R285" s="79"/>
      <c r="S285" s="79"/>
      <c r="T285" s="79" t="s">
        <v>766</v>
      </c>
      <c r="U285" s="79"/>
      <c r="V285" s="83" t="s">
        <v>928</v>
      </c>
      <c r="W285" s="81">
        <v>43636.7890625</v>
      </c>
      <c r="X285" s="83" t="s">
        <v>1240</v>
      </c>
      <c r="Y285" s="79"/>
      <c r="Z285" s="79"/>
      <c r="AA285" s="85" t="s">
        <v>1611</v>
      </c>
      <c r="AB285" s="79"/>
      <c r="AC285" s="79" t="b">
        <v>0</v>
      </c>
      <c r="AD285" s="79">
        <v>0</v>
      </c>
      <c r="AE285" s="85" t="s">
        <v>1711</v>
      </c>
      <c r="AF285" s="79" t="b">
        <v>0</v>
      </c>
      <c r="AG285" s="79" t="s">
        <v>1727</v>
      </c>
      <c r="AH285" s="79"/>
      <c r="AI285" s="85" t="s">
        <v>1711</v>
      </c>
      <c r="AJ285" s="79" t="b">
        <v>0</v>
      </c>
      <c r="AK285" s="79">
        <v>5</v>
      </c>
      <c r="AL285" s="85" t="s">
        <v>1693</v>
      </c>
      <c r="AM285" s="79" t="s">
        <v>1753</v>
      </c>
      <c r="AN285" s="79" t="b">
        <v>0</v>
      </c>
      <c r="AO285" s="85" t="s">
        <v>1693</v>
      </c>
      <c r="AP285" s="79" t="s">
        <v>176</v>
      </c>
      <c r="AQ285" s="79">
        <v>0</v>
      </c>
      <c r="AR285" s="79">
        <v>0</v>
      </c>
      <c r="AS285" s="79"/>
      <c r="AT285" s="79"/>
      <c r="AU285" s="79"/>
      <c r="AV285" s="79"/>
      <c r="AW285" s="79"/>
      <c r="AX285" s="79"/>
      <c r="AY285" s="79"/>
      <c r="AZ285" s="79"/>
      <c r="BA285">
        <v>22</v>
      </c>
      <c r="BB285" s="78" t="str">
        <f>REPLACE(INDEX(GroupVertices[Group],MATCH(Edges24[[#This Row],[Vertex 1]],GroupVertices[Vertex],0)),1,1,"")</f>
        <v>3</v>
      </c>
      <c r="BC285" s="78" t="str">
        <f>REPLACE(INDEX(GroupVertices[Group],MATCH(Edges24[[#This Row],[Vertex 2]],GroupVertices[Vertex],0)),1,1,"")</f>
        <v>1</v>
      </c>
      <c r="BD285" s="48">
        <v>0</v>
      </c>
      <c r="BE285" s="49">
        <v>0</v>
      </c>
      <c r="BF285" s="48">
        <v>1</v>
      </c>
      <c r="BG285" s="49">
        <v>4.761904761904762</v>
      </c>
      <c r="BH285" s="48">
        <v>0</v>
      </c>
      <c r="BI285" s="49">
        <v>0</v>
      </c>
      <c r="BJ285" s="48">
        <v>20</v>
      </c>
      <c r="BK285" s="49">
        <v>95.23809523809524</v>
      </c>
      <c r="BL285" s="48">
        <v>21</v>
      </c>
    </row>
    <row r="286" spans="1:64" ht="15">
      <c r="A286" s="64" t="s">
        <v>341</v>
      </c>
      <c r="B286" s="64" t="s">
        <v>354</v>
      </c>
      <c r="C286" s="65"/>
      <c r="D286" s="66"/>
      <c r="E286" s="67"/>
      <c r="F286" s="68"/>
      <c r="G286" s="65"/>
      <c r="H286" s="69"/>
      <c r="I286" s="70"/>
      <c r="J286" s="70"/>
      <c r="K286" s="34" t="s">
        <v>65</v>
      </c>
      <c r="L286" s="77">
        <v>347</v>
      </c>
      <c r="M286" s="77"/>
      <c r="N286" s="72"/>
      <c r="O286" s="79" t="s">
        <v>378</v>
      </c>
      <c r="P286" s="81">
        <v>43636.78640046297</v>
      </c>
      <c r="Q286" s="79" t="s">
        <v>540</v>
      </c>
      <c r="R286" s="79"/>
      <c r="S286" s="79"/>
      <c r="T286" s="79" t="s">
        <v>766</v>
      </c>
      <c r="U286" s="79"/>
      <c r="V286" s="83" t="s">
        <v>935</v>
      </c>
      <c r="W286" s="81">
        <v>43636.78640046297</v>
      </c>
      <c r="X286" s="83" t="s">
        <v>1241</v>
      </c>
      <c r="Y286" s="79"/>
      <c r="Z286" s="79"/>
      <c r="AA286" s="85" t="s">
        <v>1612</v>
      </c>
      <c r="AB286" s="79"/>
      <c r="AC286" s="79" t="b">
        <v>0</v>
      </c>
      <c r="AD286" s="79">
        <v>0</v>
      </c>
      <c r="AE286" s="85" t="s">
        <v>1711</v>
      </c>
      <c r="AF286" s="79" t="b">
        <v>0</v>
      </c>
      <c r="AG286" s="79" t="s">
        <v>1727</v>
      </c>
      <c r="AH286" s="79"/>
      <c r="AI286" s="85" t="s">
        <v>1711</v>
      </c>
      <c r="AJ286" s="79" t="b">
        <v>0</v>
      </c>
      <c r="AK286" s="79">
        <v>5</v>
      </c>
      <c r="AL286" s="85" t="s">
        <v>1693</v>
      </c>
      <c r="AM286" s="79" t="s">
        <v>1736</v>
      </c>
      <c r="AN286" s="79" t="b">
        <v>0</v>
      </c>
      <c r="AO286" s="85" t="s">
        <v>1693</v>
      </c>
      <c r="AP286" s="79" t="s">
        <v>176</v>
      </c>
      <c r="AQ286" s="79">
        <v>0</v>
      </c>
      <c r="AR286" s="79">
        <v>0</v>
      </c>
      <c r="AS286" s="79"/>
      <c r="AT286" s="79"/>
      <c r="AU286" s="79"/>
      <c r="AV286" s="79"/>
      <c r="AW286" s="79"/>
      <c r="AX286" s="79"/>
      <c r="AY286" s="79"/>
      <c r="AZ286" s="79"/>
      <c r="BA286">
        <v>2</v>
      </c>
      <c r="BB286" s="78" t="str">
        <f>REPLACE(INDEX(GroupVertices[Group],MATCH(Edges24[[#This Row],[Vertex 1]],GroupVertices[Vertex],0)),1,1,"")</f>
        <v>1</v>
      </c>
      <c r="BC286" s="78" t="str">
        <f>REPLACE(INDEX(GroupVertices[Group],MATCH(Edges24[[#This Row],[Vertex 2]],GroupVertices[Vertex],0)),1,1,"")</f>
        <v>1</v>
      </c>
      <c r="BD286" s="48">
        <v>0</v>
      </c>
      <c r="BE286" s="49">
        <v>0</v>
      </c>
      <c r="BF286" s="48">
        <v>1</v>
      </c>
      <c r="BG286" s="49">
        <v>4.761904761904762</v>
      </c>
      <c r="BH286" s="48">
        <v>0</v>
      </c>
      <c r="BI286" s="49">
        <v>0</v>
      </c>
      <c r="BJ286" s="48">
        <v>20</v>
      </c>
      <c r="BK286" s="49">
        <v>95.23809523809524</v>
      </c>
      <c r="BL286" s="48">
        <v>21</v>
      </c>
    </row>
    <row r="287" spans="1:64" ht="15">
      <c r="A287" s="64" t="s">
        <v>341</v>
      </c>
      <c r="B287" s="64" t="s">
        <v>354</v>
      </c>
      <c r="C287" s="65"/>
      <c r="D287" s="66"/>
      <c r="E287" s="67"/>
      <c r="F287" s="68"/>
      <c r="G287" s="65"/>
      <c r="H287" s="69"/>
      <c r="I287" s="70"/>
      <c r="J287" s="70"/>
      <c r="K287" s="34" t="s">
        <v>65</v>
      </c>
      <c r="L287" s="77">
        <v>348</v>
      </c>
      <c r="M287" s="77"/>
      <c r="N287" s="72"/>
      <c r="O287" s="79" t="s">
        <v>378</v>
      </c>
      <c r="P287" s="81">
        <v>43636.822222222225</v>
      </c>
      <c r="Q287" s="79" t="s">
        <v>609</v>
      </c>
      <c r="R287" s="83" t="s">
        <v>691</v>
      </c>
      <c r="S287" s="79" t="s">
        <v>732</v>
      </c>
      <c r="T287" s="79" t="s">
        <v>766</v>
      </c>
      <c r="U287" s="79"/>
      <c r="V287" s="83" t="s">
        <v>935</v>
      </c>
      <c r="W287" s="81">
        <v>43636.822222222225</v>
      </c>
      <c r="X287" s="83" t="s">
        <v>1242</v>
      </c>
      <c r="Y287" s="79"/>
      <c r="Z287" s="79"/>
      <c r="AA287" s="85" t="s">
        <v>1613</v>
      </c>
      <c r="AB287" s="79"/>
      <c r="AC287" s="79" t="b">
        <v>0</v>
      </c>
      <c r="AD287" s="79">
        <v>0</v>
      </c>
      <c r="AE287" s="85" t="s">
        <v>1711</v>
      </c>
      <c r="AF287" s="79" t="b">
        <v>0</v>
      </c>
      <c r="AG287" s="79" t="s">
        <v>1727</v>
      </c>
      <c r="AH287" s="79"/>
      <c r="AI287" s="85" t="s">
        <v>1711</v>
      </c>
      <c r="AJ287" s="79" t="b">
        <v>0</v>
      </c>
      <c r="AK287" s="79">
        <v>4</v>
      </c>
      <c r="AL287" s="85" t="s">
        <v>1666</v>
      </c>
      <c r="AM287" s="79" t="s">
        <v>1736</v>
      </c>
      <c r="AN287" s="79" t="b">
        <v>0</v>
      </c>
      <c r="AO287" s="85" t="s">
        <v>1666</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1</v>
      </c>
      <c r="BC287" s="78" t="str">
        <f>REPLACE(INDEX(GroupVertices[Group],MATCH(Edges24[[#This Row],[Vertex 2]],GroupVertices[Vertex],0)),1,1,"")</f>
        <v>1</v>
      </c>
      <c r="BD287" s="48"/>
      <c r="BE287" s="49"/>
      <c r="BF287" s="48"/>
      <c r="BG287" s="49"/>
      <c r="BH287" s="48"/>
      <c r="BI287" s="49"/>
      <c r="BJ287" s="48"/>
      <c r="BK287" s="49"/>
      <c r="BL287" s="48"/>
    </row>
    <row r="288" spans="1:64" ht="15">
      <c r="A288" s="64" t="s">
        <v>342</v>
      </c>
      <c r="B288" s="64" t="s">
        <v>354</v>
      </c>
      <c r="C288" s="65"/>
      <c r="D288" s="66"/>
      <c r="E288" s="67"/>
      <c r="F288" s="68"/>
      <c r="G288" s="65"/>
      <c r="H288" s="69"/>
      <c r="I288" s="70"/>
      <c r="J288" s="70"/>
      <c r="K288" s="34" t="s">
        <v>65</v>
      </c>
      <c r="L288" s="77">
        <v>350</v>
      </c>
      <c r="M288" s="77"/>
      <c r="N288" s="72"/>
      <c r="O288" s="79" t="s">
        <v>378</v>
      </c>
      <c r="P288" s="81">
        <v>43636.86145833333</v>
      </c>
      <c r="Q288" s="79" t="s">
        <v>609</v>
      </c>
      <c r="R288" s="83" t="s">
        <v>691</v>
      </c>
      <c r="S288" s="79" t="s">
        <v>732</v>
      </c>
      <c r="T288" s="79" t="s">
        <v>766</v>
      </c>
      <c r="U288" s="79"/>
      <c r="V288" s="83" t="s">
        <v>936</v>
      </c>
      <c r="W288" s="81">
        <v>43636.86145833333</v>
      </c>
      <c r="X288" s="83" t="s">
        <v>1243</v>
      </c>
      <c r="Y288" s="79"/>
      <c r="Z288" s="79"/>
      <c r="AA288" s="85" t="s">
        <v>1614</v>
      </c>
      <c r="AB288" s="79"/>
      <c r="AC288" s="79" t="b">
        <v>0</v>
      </c>
      <c r="AD288" s="79">
        <v>0</v>
      </c>
      <c r="AE288" s="85" t="s">
        <v>1711</v>
      </c>
      <c r="AF288" s="79" t="b">
        <v>0</v>
      </c>
      <c r="AG288" s="79" t="s">
        <v>1727</v>
      </c>
      <c r="AH288" s="79"/>
      <c r="AI288" s="85" t="s">
        <v>1711</v>
      </c>
      <c r="AJ288" s="79" t="b">
        <v>0</v>
      </c>
      <c r="AK288" s="79">
        <v>4</v>
      </c>
      <c r="AL288" s="85" t="s">
        <v>1666</v>
      </c>
      <c r="AM288" s="79" t="s">
        <v>1736</v>
      </c>
      <c r="AN288" s="79" t="b">
        <v>0</v>
      </c>
      <c r="AO288" s="85" t="s">
        <v>1666</v>
      </c>
      <c r="AP288" s="79" t="s">
        <v>176</v>
      </c>
      <c r="AQ288" s="79">
        <v>0</v>
      </c>
      <c r="AR288" s="79">
        <v>0</v>
      </c>
      <c r="AS288" s="79"/>
      <c r="AT288" s="79"/>
      <c r="AU288" s="79"/>
      <c r="AV288" s="79"/>
      <c r="AW288" s="79"/>
      <c r="AX288" s="79"/>
      <c r="AY288" s="79"/>
      <c r="AZ288" s="79"/>
      <c r="BA288">
        <v>2</v>
      </c>
      <c r="BB288" s="78" t="str">
        <f>REPLACE(INDEX(GroupVertices[Group],MATCH(Edges24[[#This Row],[Vertex 1]],GroupVertices[Vertex],0)),1,1,"")</f>
        <v>1</v>
      </c>
      <c r="BC288" s="78" t="str">
        <f>REPLACE(INDEX(GroupVertices[Group],MATCH(Edges24[[#This Row],[Vertex 2]],GroupVertices[Vertex],0)),1,1,"")</f>
        <v>1</v>
      </c>
      <c r="BD288" s="48"/>
      <c r="BE288" s="49"/>
      <c r="BF288" s="48"/>
      <c r="BG288" s="49"/>
      <c r="BH288" s="48"/>
      <c r="BI288" s="49"/>
      <c r="BJ288" s="48"/>
      <c r="BK288" s="49"/>
      <c r="BL288" s="48"/>
    </row>
    <row r="289" spans="1:64" ht="15">
      <c r="A289" s="64" t="s">
        <v>342</v>
      </c>
      <c r="B289" s="64" t="s">
        <v>354</v>
      </c>
      <c r="C289" s="65"/>
      <c r="D289" s="66"/>
      <c r="E289" s="67"/>
      <c r="F289" s="68"/>
      <c r="G289" s="65"/>
      <c r="H289" s="69"/>
      <c r="I289" s="70"/>
      <c r="J289" s="70"/>
      <c r="K289" s="34" t="s">
        <v>65</v>
      </c>
      <c r="L289" s="77">
        <v>352</v>
      </c>
      <c r="M289" s="77"/>
      <c r="N289" s="72"/>
      <c r="O289" s="79" t="s">
        <v>378</v>
      </c>
      <c r="P289" s="81">
        <v>43636.86583333334</v>
      </c>
      <c r="Q289" s="79" t="s">
        <v>540</v>
      </c>
      <c r="R289" s="79"/>
      <c r="S289" s="79"/>
      <c r="T289" s="79" t="s">
        <v>766</v>
      </c>
      <c r="U289" s="79"/>
      <c r="V289" s="83" t="s">
        <v>936</v>
      </c>
      <c r="W289" s="81">
        <v>43636.86583333334</v>
      </c>
      <c r="X289" s="83" t="s">
        <v>1244</v>
      </c>
      <c r="Y289" s="79"/>
      <c r="Z289" s="79"/>
      <c r="AA289" s="85" t="s">
        <v>1615</v>
      </c>
      <c r="AB289" s="79"/>
      <c r="AC289" s="79" t="b">
        <v>0</v>
      </c>
      <c r="AD289" s="79">
        <v>0</v>
      </c>
      <c r="AE289" s="85" t="s">
        <v>1711</v>
      </c>
      <c r="AF289" s="79" t="b">
        <v>0</v>
      </c>
      <c r="AG289" s="79" t="s">
        <v>1727</v>
      </c>
      <c r="AH289" s="79"/>
      <c r="AI289" s="85" t="s">
        <v>1711</v>
      </c>
      <c r="AJ289" s="79" t="b">
        <v>0</v>
      </c>
      <c r="AK289" s="79">
        <v>5</v>
      </c>
      <c r="AL289" s="85" t="s">
        <v>1693</v>
      </c>
      <c r="AM289" s="79" t="s">
        <v>1736</v>
      </c>
      <c r="AN289" s="79" t="b">
        <v>0</v>
      </c>
      <c r="AO289" s="85" t="s">
        <v>1693</v>
      </c>
      <c r="AP289" s="79" t="s">
        <v>176</v>
      </c>
      <c r="AQ289" s="79">
        <v>0</v>
      </c>
      <c r="AR289" s="79">
        <v>0</v>
      </c>
      <c r="AS289" s="79"/>
      <c r="AT289" s="79"/>
      <c r="AU289" s="79"/>
      <c r="AV289" s="79"/>
      <c r="AW289" s="79"/>
      <c r="AX289" s="79"/>
      <c r="AY289" s="79"/>
      <c r="AZ289" s="79"/>
      <c r="BA289">
        <v>2</v>
      </c>
      <c r="BB289" s="78" t="str">
        <f>REPLACE(INDEX(GroupVertices[Group],MATCH(Edges24[[#This Row],[Vertex 1]],GroupVertices[Vertex],0)),1,1,"")</f>
        <v>1</v>
      </c>
      <c r="BC289" s="78" t="str">
        <f>REPLACE(INDEX(GroupVertices[Group],MATCH(Edges24[[#This Row],[Vertex 2]],GroupVertices[Vertex],0)),1,1,"")</f>
        <v>1</v>
      </c>
      <c r="BD289" s="48">
        <v>0</v>
      </c>
      <c r="BE289" s="49">
        <v>0</v>
      </c>
      <c r="BF289" s="48">
        <v>1</v>
      </c>
      <c r="BG289" s="49">
        <v>4.761904761904762</v>
      </c>
      <c r="BH289" s="48">
        <v>0</v>
      </c>
      <c r="BI289" s="49">
        <v>0</v>
      </c>
      <c r="BJ289" s="48">
        <v>20</v>
      </c>
      <c r="BK289" s="49">
        <v>95.23809523809524</v>
      </c>
      <c r="BL289" s="48">
        <v>21</v>
      </c>
    </row>
    <row r="290" spans="1:64" ht="15">
      <c r="A290" s="64" t="s">
        <v>343</v>
      </c>
      <c r="B290" s="64" t="s">
        <v>354</v>
      </c>
      <c r="C290" s="65"/>
      <c r="D290" s="66"/>
      <c r="E290" s="67"/>
      <c r="F290" s="68"/>
      <c r="G290" s="65"/>
      <c r="H290" s="69"/>
      <c r="I290" s="70"/>
      <c r="J290" s="70"/>
      <c r="K290" s="34" t="s">
        <v>65</v>
      </c>
      <c r="L290" s="77">
        <v>353</v>
      </c>
      <c r="M290" s="77"/>
      <c r="N290" s="72"/>
      <c r="O290" s="79" t="s">
        <v>378</v>
      </c>
      <c r="P290" s="81">
        <v>43636.97724537037</v>
      </c>
      <c r="Q290" s="79" t="s">
        <v>499</v>
      </c>
      <c r="R290" s="79"/>
      <c r="S290" s="79"/>
      <c r="T290" s="79"/>
      <c r="U290" s="79"/>
      <c r="V290" s="83" t="s">
        <v>937</v>
      </c>
      <c r="W290" s="81">
        <v>43636.97724537037</v>
      </c>
      <c r="X290" s="83" t="s">
        <v>1245</v>
      </c>
      <c r="Y290" s="79"/>
      <c r="Z290" s="79"/>
      <c r="AA290" s="85" t="s">
        <v>1616</v>
      </c>
      <c r="AB290" s="79"/>
      <c r="AC290" s="79" t="b">
        <v>0</v>
      </c>
      <c r="AD290" s="79">
        <v>0</v>
      </c>
      <c r="AE290" s="85" t="s">
        <v>1711</v>
      </c>
      <c r="AF290" s="79" t="b">
        <v>0</v>
      </c>
      <c r="AG290" s="79" t="s">
        <v>1727</v>
      </c>
      <c r="AH290" s="79"/>
      <c r="AI290" s="85" t="s">
        <v>1711</v>
      </c>
      <c r="AJ290" s="79" t="b">
        <v>0</v>
      </c>
      <c r="AK290" s="79">
        <v>8</v>
      </c>
      <c r="AL290" s="85" t="s">
        <v>1694</v>
      </c>
      <c r="AM290" s="79" t="s">
        <v>1736</v>
      </c>
      <c r="AN290" s="79" t="b">
        <v>0</v>
      </c>
      <c r="AO290" s="85" t="s">
        <v>1694</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1</v>
      </c>
      <c r="BC290" s="78" t="str">
        <f>REPLACE(INDEX(GroupVertices[Group],MATCH(Edges24[[#This Row],[Vertex 2]],GroupVertices[Vertex],0)),1,1,"")</f>
        <v>1</v>
      </c>
      <c r="BD290" s="48">
        <v>0</v>
      </c>
      <c r="BE290" s="49">
        <v>0</v>
      </c>
      <c r="BF290" s="48">
        <v>0</v>
      </c>
      <c r="BG290" s="49">
        <v>0</v>
      </c>
      <c r="BH290" s="48">
        <v>0</v>
      </c>
      <c r="BI290" s="49">
        <v>0</v>
      </c>
      <c r="BJ290" s="48">
        <v>24</v>
      </c>
      <c r="BK290" s="49">
        <v>100</v>
      </c>
      <c r="BL290" s="48">
        <v>24</v>
      </c>
    </row>
    <row r="291" spans="1:64" ht="15">
      <c r="A291" s="64" t="s">
        <v>344</v>
      </c>
      <c r="B291" s="64" t="s">
        <v>354</v>
      </c>
      <c r="C291" s="65"/>
      <c r="D291" s="66"/>
      <c r="E291" s="67"/>
      <c r="F291" s="68"/>
      <c r="G291" s="65"/>
      <c r="H291" s="69"/>
      <c r="I291" s="70"/>
      <c r="J291" s="70"/>
      <c r="K291" s="34" t="s">
        <v>65</v>
      </c>
      <c r="L291" s="77">
        <v>354</v>
      </c>
      <c r="M291" s="77"/>
      <c r="N291" s="72"/>
      <c r="O291" s="79" t="s">
        <v>378</v>
      </c>
      <c r="P291" s="81">
        <v>43636.98724537037</v>
      </c>
      <c r="Q291" s="79" t="s">
        <v>499</v>
      </c>
      <c r="R291" s="79"/>
      <c r="S291" s="79"/>
      <c r="T291" s="79"/>
      <c r="U291" s="79"/>
      <c r="V291" s="83" t="s">
        <v>938</v>
      </c>
      <c r="W291" s="81">
        <v>43636.98724537037</v>
      </c>
      <c r="X291" s="83" t="s">
        <v>1246</v>
      </c>
      <c r="Y291" s="79"/>
      <c r="Z291" s="79"/>
      <c r="AA291" s="85" t="s">
        <v>1617</v>
      </c>
      <c r="AB291" s="79"/>
      <c r="AC291" s="79" t="b">
        <v>0</v>
      </c>
      <c r="AD291" s="79">
        <v>0</v>
      </c>
      <c r="AE291" s="85" t="s">
        <v>1711</v>
      </c>
      <c r="AF291" s="79" t="b">
        <v>0</v>
      </c>
      <c r="AG291" s="79" t="s">
        <v>1727</v>
      </c>
      <c r="AH291" s="79"/>
      <c r="AI291" s="85" t="s">
        <v>1711</v>
      </c>
      <c r="AJ291" s="79" t="b">
        <v>0</v>
      </c>
      <c r="AK291" s="79">
        <v>8</v>
      </c>
      <c r="AL291" s="85" t="s">
        <v>1694</v>
      </c>
      <c r="AM291" s="79" t="s">
        <v>1737</v>
      </c>
      <c r="AN291" s="79" t="b">
        <v>0</v>
      </c>
      <c r="AO291" s="85" t="s">
        <v>1694</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24</v>
      </c>
      <c r="BK291" s="49">
        <v>100</v>
      </c>
      <c r="BL291" s="48">
        <v>24</v>
      </c>
    </row>
    <row r="292" spans="1:64" ht="15">
      <c r="A292" s="64" t="s">
        <v>345</v>
      </c>
      <c r="B292" s="64" t="s">
        <v>354</v>
      </c>
      <c r="C292" s="65"/>
      <c r="D292" s="66"/>
      <c r="E292" s="67"/>
      <c r="F292" s="68"/>
      <c r="G292" s="65"/>
      <c r="H292" s="69"/>
      <c r="I292" s="70"/>
      <c r="J292" s="70"/>
      <c r="K292" s="34" t="s">
        <v>65</v>
      </c>
      <c r="L292" s="77">
        <v>355</v>
      </c>
      <c r="M292" s="77"/>
      <c r="N292" s="72"/>
      <c r="O292" s="79" t="s">
        <v>378</v>
      </c>
      <c r="P292" s="81">
        <v>43636.99023148148</v>
      </c>
      <c r="Q292" s="79" t="s">
        <v>499</v>
      </c>
      <c r="R292" s="79"/>
      <c r="S292" s="79"/>
      <c r="T292" s="79"/>
      <c r="U292" s="79"/>
      <c r="V292" s="83" t="s">
        <v>939</v>
      </c>
      <c r="W292" s="81">
        <v>43636.99023148148</v>
      </c>
      <c r="X292" s="83" t="s">
        <v>1247</v>
      </c>
      <c r="Y292" s="79"/>
      <c r="Z292" s="79"/>
      <c r="AA292" s="85" t="s">
        <v>1618</v>
      </c>
      <c r="AB292" s="79"/>
      <c r="AC292" s="79" t="b">
        <v>0</v>
      </c>
      <c r="AD292" s="79">
        <v>0</v>
      </c>
      <c r="AE292" s="85" t="s">
        <v>1711</v>
      </c>
      <c r="AF292" s="79" t="b">
        <v>0</v>
      </c>
      <c r="AG292" s="79" t="s">
        <v>1727</v>
      </c>
      <c r="AH292" s="79"/>
      <c r="AI292" s="85" t="s">
        <v>1711</v>
      </c>
      <c r="AJ292" s="79" t="b">
        <v>0</v>
      </c>
      <c r="AK292" s="79">
        <v>8</v>
      </c>
      <c r="AL292" s="85" t="s">
        <v>1694</v>
      </c>
      <c r="AM292" s="79" t="s">
        <v>1737</v>
      </c>
      <c r="AN292" s="79" t="b">
        <v>0</v>
      </c>
      <c r="AO292" s="85" t="s">
        <v>1694</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24</v>
      </c>
      <c r="BK292" s="49">
        <v>100</v>
      </c>
      <c r="BL292" s="48">
        <v>24</v>
      </c>
    </row>
    <row r="293" spans="1:64" ht="15">
      <c r="A293" s="64" t="s">
        <v>346</v>
      </c>
      <c r="B293" s="64" t="s">
        <v>354</v>
      </c>
      <c r="C293" s="65"/>
      <c r="D293" s="66"/>
      <c r="E293" s="67"/>
      <c r="F293" s="68"/>
      <c r="G293" s="65"/>
      <c r="H293" s="69"/>
      <c r="I293" s="70"/>
      <c r="J293" s="70"/>
      <c r="K293" s="34" t="s">
        <v>65</v>
      </c>
      <c r="L293" s="77">
        <v>356</v>
      </c>
      <c r="M293" s="77"/>
      <c r="N293" s="72"/>
      <c r="O293" s="79" t="s">
        <v>378</v>
      </c>
      <c r="P293" s="81">
        <v>43636.99068287037</v>
      </c>
      <c r="Q293" s="79" t="s">
        <v>499</v>
      </c>
      <c r="R293" s="79"/>
      <c r="S293" s="79"/>
      <c r="T293" s="79"/>
      <c r="U293" s="79"/>
      <c r="V293" s="83" t="s">
        <v>940</v>
      </c>
      <c r="W293" s="81">
        <v>43636.99068287037</v>
      </c>
      <c r="X293" s="83" t="s">
        <v>1248</v>
      </c>
      <c r="Y293" s="79"/>
      <c r="Z293" s="79"/>
      <c r="AA293" s="85" t="s">
        <v>1619</v>
      </c>
      <c r="AB293" s="79"/>
      <c r="AC293" s="79" t="b">
        <v>0</v>
      </c>
      <c r="AD293" s="79">
        <v>0</v>
      </c>
      <c r="AE293" s="85" t="s">
        <v>1711</v>
      </c>
      <c r="AF293" s="79" t="b">
        <v>0</v>
      </c>
      <c r="AG293" s="79" t="s">
        <v>1727</v>
      </c>
      <c r="AH293" s="79"/>
      <c r="AI293" s="85" t="s">
        <v>1711</v>
      </c>
      <c r="AJ293" s="79" t="b">
        <v>0</v>
      </c>
      <c r="AK293" s="79">
        <v>8</v>
      </c>
      <c r="AL293" s="85" t="s">
        <v>1694</v>
      </c>
      <c r="AM293" s="79" t="s">
        <v>1737</v>
      </c>
      <c r="AN293" s="79" t="b">
        <v>0</v>
      </c>
      <c r="AO293" s="85" t="s">
        <v>1694</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24</v>
      </c>
      <c r="BK293" s="49">
        <v>100</v>
      </c>
      <c r="BL293" s="48">
        <v>24</v>
      </c>
    </row>
    <row r="294" spans="1:64" ht="15">
      <c r="A294" s="64" t="s">
        <v>347</v>
      </c>
      <c r="B294" s="64" t="s">
        <v>354</v>
      </c>
      <c r="C294" s="65"/>
      <c r="D294" s="66"/>
      <c r="E294" s="67"/>
      <c r="F294" s="68"/>
      <c r="G294" s="65"/>
      <c r="H294" s="69"/>
      <c r="I294" s="70"/>
      <c r="J294" s="70"/>
      <c r="K294" s="34" t="s">
        <v>65</v>
      </c>
      <c r="L294" s="77">
        <v>357</v>
      </c>
      <c r="M294" s="77"/>
      <c r="N294" s="72"/>
      <c r="O294" s="79" t="s">
        <v>378</v>
      </c>
      <c r="P294" s="81">
        <v>43636.99332175926</v>
      </c>
      <c r="Q294" s="79" t="s">
        <v>499</v>
      </c>
      <c r="R294" s="79"/>
      <c r="S294" s="79"/>
      <c r="T294" s="79"/>
      <c r="U294" s="79"/>
      <c r="V294" s="83" t="s">
        <v>941</v>
      </c>
      <c r="W294" s="81">
        <v>43636.99332175926</v>
      </c>
      <c r="X294" s="83" t="s">
        <v>1249</v>
      </c>
      <c r="Y294" s="79"/>
      <c r="Z294" s="79"/>
      <c r="AA294" s="85" t="s">
        <v>1620</v>
      </c>
      <c r="AB294" s="79"/>
      <c r="AC294" s="79" t="b">
        <v>0</v>
      </c>
      <c r="AD294" s="79">
        <v>0</v>
      </c>
      <c r="AE294" s="85" t="s">
        <v>1711</v>
      </c>
      <c r="AF294" s="79" t="b">
        <v>0</v>
      </c>
      <c r="AG294" s="79" t="s">
        <v>1727</v>
      </c>
      <c r="AH294" s="79"/>
      <c r="AI294" s="85" t="s">
        <v>1711</v>
      </c>
      <c r="AJ294" s="79" t="b">
        <v>0</v>
      </c>
      <c r="AK294" s="79">
        <v>8</v>
      </c>
      <c r="AL294" s="85" t="s">
        <v>1694</v>
      </c>
      <c r="AM294" s="79" t="s">
        <v>1737</v>
      </c>
      <c r="AN294" s="79" t="b">
        <v>0</v>
      </c>
      <c r="AO294" s="85" t="s">
        <v>1694</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24</v>
      </c>
      <c r="BK294" s="49">
        <v>100</v>
      </c>
      <c r="BL294" s="48">
        <v>24</v>
      </c>
    </row>
    <row r="295" spans="1:64" ht="15">
      <c r="A295" s="64" t="s">
        <v>348</v>
      </c>
      <c r="B295" s="64" t="s">
        <v>354</v>
      </c>
      <c r="C295" s="65"/>
      <c r="D295" s="66"/>
      <c r="E295" s="67"/>
      <c r="F295" s="68"/>
      <c r="G295" s="65"/>
      <c r="H295" s="69"/>
      <c r="I295" s="70"/>
      <c r="J295" s="70"/>
      <c r="K295" s="34" t="s">
        <v>65</v>
      </c>
      <c r="L295" s="77">
        <v>358</v>
      </c>
      <c r="M295" s="77"/>
      <c r="N295" s="72"/>
      <c r="O295" s="79" t="s">
        <v>378</v>
      </c>
      <c r="P295" s="81">
        <v>43627.853217592594</v>
      </c>
      <c r="Q295" s="79" t="s">
        <v>438</v>
      </c>
      <c r="R295" s="79"/>
      <c r="S295" s="79"/>
      <c r="T295" s="79" t="s">
        <v>745</v>
      </c>
      <c r="U295" s="79"/>
      <c r="V295" s="83" t="s">
        <v>942</v>
      </c>
      <c r="W295" s="81">
        <v>43627.853217592594</v>
      </c>
      <c r="X295" s="83" t="s">
        <v>1250</v>
      </c>
      <c r="Y295" s="79"/>
      <c r="Z295" s="79"/>
      <c r="AA295" s="85" t="s">
        <v>1621</v>
      </c>
      <c r="AB295" s="79"/>
      <c r="AC295" s="79" t="b">
        <v>0</v>
      </c>
      <c r="AD295" s="79">
        <v>0</v>
      </c>
      <c r="AE295" s="85" t="s">
        <v>1711</v>
      </c>
      <c r="AF295" s="79" t="b">
        <v>0</v>
      </c>
      <c r="AG295" s="79" t="s">
        <v>1727</v>
      </c>
      <c r="AH295" s="79"/>
      <c r="AI295" s="85" t="s">
        <v>1711</v>
      </c>
      <c r="AJ295" s="79" t="b">
        <v>0</v>
      </c>
      <c r="AK295" s="79">
        <v>7</v>
      </c>
      <c r="AL295" s="85" t="s">
        <v>1681</v>
      </c>
      <c r="AM295" s="79" t="s">
        <v>1735</v>
      </c>
      <c r="AN295" s="79" t="b">
        <v>0</v>
      </c>
      <c r="AO295" s="85" t="s">
        <v>1681</v>
      </c>
      <c r="AP295" s="79" t="s">
        <v>176</v>
      </c>
      <c r="AQ295" s="79">
        <v>0</v>
      </c>
      <c r="AR295" s="79">
        <v>0</v>
      </c>
      <c r="AS295" s="79"/>
      <c r="AT295" s="79"/>
      <c r="AU295" s="79"/>
      <c r="AV295" s="79"/>
      <c r="AW295" s="79"/>
      <c r="AX295" s="79"/>
      <c r="AY295" s="79"/>
      <c r="AZ295" s="79"/>
      <c r="BA295">
        <v>2</v>
      </c>
      <c r="BB295" s="78" t="str">
        <f>REPLACE(INDEX(GroupVertices[Group],MATCH(Edges24[[#This Row],[Vertex 1]],GroupVertices[Vertex],0)),1,1,"")</f>
        <v>1</v>
      </c>
      <c r="BC295" s="78" t="str">
        <f>REPLACE(INDEX(GroupVertices[Group],MATCH(Edges24[[#This Row],[Vertex 2]],GroupVertices[Vertex],0)),1,1,"")</f>
        <v>1</v>
      </c>
      <c r="BD295" s="48">
        <v>0</v>
      </c>
      <c r="BE295" s="49">
        <v>0</v>
      </c>
      <c r="BF295" s="48">
        <v>1</v>
      </c>
      <c r="BG295" s="49">
        <v>4.3478260869565215</v>
      </c>
      <c r="BH295" s="48">
        <v>0</v>
      </c>
      <c r="BI295" s="49">
        <v>0</v>
      </c>
      <c r="BJ295" s="48">
        <v>22</v>
      </c>
      <c r="BK295" s="49">
        <v>95.65217391304348</v>
      </c>
      <c r="BL295" s="48">
        <v>23</v>
      </c>
    </row>
    <row r="296" spans="1:64" ht="15">
      <c r="A296" s="64" t="s">
        <v>348</v>
      </c>
      <c r="B296" s="64" t="s">
        <v>354</v>
      </c>
      <c r="C296" s="65"/>
      <c r="D296" s="66"/>
      <c r="E296" s="67"/>
      <c r="F296" s="68"/>
      <c r="G296" s="65"/>
      <c r="H296" s="69"/>
      <c r="I296" s="70"/>
      <c r="J296" s="70"/>
      <c r="K296" s="34" t="s">
        <v>65</v>
      </c>
      <c r="L296" s="77">
        <v>359</v>
      </c>
      <c r="M296" s="77"/>
      <c r="N296" s="72"/>
      <c r="O296" s="79" t="s">
        <v>378</v>
      </c>
      <c r="P296" s="81">
        <v>43637.036469907405</v>
      </c>
      <c r="Q296" s="79" t="s">
        <v>499</v>
      </c>
      <c r="R296" s="79"/>
      <c r="S296" s="79"/>
      <c r="T296" s="79"/>
      <c r="U296" s="79"/>
      <c r="V296" s="83" t="s">
        <v>942</v>
      </c>
      <c r="W296" s="81">
        <v>43637.036469907405</v>
      </c>
      <c r="X296" s="83" t="s">
        <v>1251</v>
      </c>
      <c r="Y296" s="79"/>
      <c r="Z296" s="79"/>
      <c r="AA296" s="85" t="s">
        <v>1622</v>
      </c>
      <c r="AB296" s="79"/>
      <c r="AC296" s="79" t="b">
        <v>0</v>
      </c>
      <c r="AD296" s="79">
        <v>0</v>
      </c>
      <c r="AE296" s="85" t="s">
        <v>1711</v>
      </c>
      <c r="AF296" s="79" t="b">
        <v>0</v>
      </c>
      <c r="AG296" s="79" t="s">
        <v>1727</v>
      </c>
      <c r="AH296" s="79"/>
      <c r="AI296" s="85" t="s">
        <v>1711</v>
      </c>
      <c r="AJ296" s="79" t="b">
        <v>0</v>
      </c>
      <c r="AK296" s="79">
        <v>8</v>
      </c>
      <c r="AL296" s="85" t="s">
        <v>1694</v>
      </c>
      <c r="AM296" s="79" t="s">
        <v>1735</v>
      </c>
      <c r="AN296" s="79" t="b">
        <v>0</v>
      </c>
      <c r="AO296" s="85" t="s">
        <v>1694</v>
      </c>
      <c r="AP296" s="79" t="s">
        <v>176</v>
      </c>
      <c r="AQ296" s="79">
        <v>0</v>
      </c>
      <c r="AR296" s="79">
        <v>0</v>
      </c>
      <c r="AS296" s="79"/>
      <c r="AT296" s="79"/>
      <c r="AU296" s="79"/>
      <c r="AV296" s="79"/>
      <c r="AW296" s="79"/>
      <c r="AX296" s="79"/>
      <c r="AY296" s="79"/>
      <c r="AZ296" s="79"/>
      <c r="BA296">
        <v>2</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24</v>
      </c>
      <c r="BK296" s="49">
        <v>100</v>
      </c>
      <c r="BL296" s="48">
        <v>24</v>
      </c>
    </row>
    <row r="297" spans="1:64" ht="15">
      <c r="A297" s="64" t="s">
        <v>349</v>
      </c>
      <c r="B297" s="64" t="s">
        <v>354</v>
      </c>
      <c r="C297" s="65"/>
      <c r="D297" s="66"/>
      <c r="E297" s="67"/>
      <c r="F297" s="68"/>
      <c r="G297" s="65"/>
      <c r="H297" s="69"/>
      <c r="I297" s="70"/>
      <c r="J297" s="70"/>
      <c r="K297" s="34" t="s">
        <v>65</v>
      </c>
      <c r="L297" s="77">
        <v>360</v>
      </c>
      <c r="M297" s="77"/>
      <c r="N297" s="72"/>
      <c r="O297" s="79" t="s">
        <v>378</v>
      </c>
      <c r="P297" s="81">
        <v>43637.15012731482</v>
      </c>
      <c r="Q297" s="79" t="s">
        <v>499</v>
      </c>
      <c r="R297" s="79"/>
      <c r="S297" s="79"/>
      <c r="T297" s="79"/>
      <c r="U297" s="79"/>
      <c r="V297" s="83" t="s">
        <v>943</v>
      </c>
      <c r="W297" s="81">
        <v>43637.15012731482</v>
      </c>
      <c r="X297" s="83" t="s">
        <v>1252</v>
      </c>
      <c r="Y297" s="79"/>
      <c r="Z297" s="79"/>
      <c r="AA297" s="85" t="s">
        <v>1623</v>
      </c>
      <c r="AB297" s="79"/>
      <c r="AC297" s="79" t="b">
        <v>0</v>
      </c>
      <c r="AD297" s="79">
        <v>0</v>
      </c>
      <c r="AE297" s="85" t="s">
        <v>1711</v>
      </c>
      <c r="AF297" s="79" t="b">
        <v>0</v>
      </c>
      <c r="AG297" s="79" t="s">
        <v>1727</v>
      </c>
      <c r="AH297" s="79"/>
      <c r="AI297" s="85" t="s">
        <v>1711</v>
      </c>
      <c r="AJ297" s="79" t="b">
        <v>0</v>
      </c>
      <c r="AK297" s="79">
        <v>8</v>
      </c>
      <c r="AL297" s="85" t="s">
        <v>1694</v>
      </c>
      <c r="AM297" s="79" t="s">
        <v>1733</v>
      </c>
      <c r="AN297" s="79" t="b">
        <v>0</v>
      </c>
      <c r="AO297" s="85" t="s">
        <v>1694</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24</v>
      </c>
      <c r="BK297" s="49">
        <v>100</v>
      </c>
      <c r="BL297" s="48">
        <v>24</v>
      </c>
    </row>
    <row r="298" spans="1:64" ht="15">
      <c r="A298" s="64" t="s">
        <v>350</v>
      </c>
      <c r="B298" s="64" t="s">
        <v>354</v>
      </c>
      <c r="C298" s="65"/>
      <c r="D298" s="66"/>
      <c r="E298" s="67"/>
      <c r="F298" s="68"/>
      <c r="G298" s="65"/>
      <c r="H298" s="69"/>
      <c r="I298" s="70"/>
      <c r="J298" s="70"/>
      <c r="K298" s="34" t="s">
        <v>65</v>
      </c>
      <c r="L298" s="77">
        <v>361</v>
      </c>
      <c r="M298" s="77"/>
      <c r="N298" s="72"/>
      <c r="O298" s="79" t="s">
        <v>378</v>
      </c>
      <c r="P298" s="81">
        <v>43637.24107638889</v>
      </c>
      <c r="Q298" s="79" t="s">
        <v>499</v>
      </c>
      <c r="R298" s="79"/>
      <c r="S298" s="79"/>
      <c r="T298" s="79"/>
      <c r="U298" s="79"/>
      <c r="V298" s="83" t="s">
        <v>944</v>
      </c>
      <c r="W298" s="81">
        <v>43637.24107638889</v>
      </c>
      <c r="X298" s="83" t="s">
        <v>1253</v>
      </c>
      <c r="Y298" s="79"/>
      <c r="Z298" s="79"/>
      <c r="AA298" s="85" t="s">
        <v>1624</v>
      </c>
      <c r="AB298" s="79"/>
      <c r="AC298" s="79" t="b">
        <v>0</v>
      </c>
      <c r="AD298" s="79">
        <v>0</v>
      </c>
      <c r="AE298" s="85" t="s">
        <v>1711</v>
      </c>
      <c r="AF298" s="79" t="b">
        <v>0</v>
      </c>
      <c r="AG298" s="79" t="s">
        <v>1727</v>
      </c>
      <c r="AH298" s="79"/>
      <c r="AI298" s="85" t="s">
        <v>1711</v>
      </c>
      <c r="AJ298" s="79" t="b">
        <v>0</v>
      </c>
      <c r="AK298" s="79">
        <v>15</v>
      </c>
      <c r="AL298" s="85" t="s">
        <v>1694</v>
      </c>
      <c r="AM298" s="79" t="s">
        <v>1736</v>
      </c>
      <c r="AN298" s="79" t="b">
        <v>0</v>
      </c>
      <c r="AO298" s="85" t="s">
        <v>1694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24</v>
      </c>
      <c r="BK298" s="49">
        <v>100</v>
      </c>
      <c r="BL298" s="48">
        <v>24</v>
      </c>
    </row>
    <row r="299" spans="1:64" ht="15">
      <c r="A299" s="64" t="s">
        <v>351</v>
      </c>
      <c r="B299" s="64" t="s">
        <v>351</v>
      </c>
      <c r="C299" s="65"/>
      <c r="D299" s="66"/>
      <c r="E299" s="67"/>
      <c r="F299" s="68"/>
      <c r="G299" s="65"/>
      <c r="H299" s="69"/>
      <c r="I299" s="70"/>
      <c r="J299" s="70"/>
      <c r="K299" s="34" t="s">
        <v>65</v>
      </c>
      <c r="L299" s="77">
        <v>362</v>
      </c>
      <c r="M299" s="77"/>
      <c r="N299" s="72"/>
      <c r="O299" s="79" t="s">
        <v>176</v>
      </c>
      <c r="P299" s="81">
        <v>43637.29362268518</v>
      </c>
      <c r="Q299" s="79" t="s">
        <v>610</v>
      </c>
      <c r="R299" s="83" t="s">
        <v>691</v>
      </c>
      <c r="S299" s="79" t="s">
        <v>732</v>
      </c>
      <c r="T299" s="79" t="s">
        <v>775</v>
      </c>
      <c r="U299" s="79"/>
      <c r="V299" s="83" t="s">
        <v>945</v>
      </c>
      <c r="W299" s="81">
        <v>43637.29362268518</v>
      </c>
      <c r="X299" s="83" t="s">
        <v>1254</v>
      </c>
      <c r="Y299" s="79"/>
      <c r="Z299" s="79"/>
      <c r="AA299" s="85" t="s">
        <v>1625</v>
      </c>
      <c r="AB299" s="79"/>
      <c r="AC299" s="79" t="b">
        <v>0</v>
      </c>
      <c r="AD299" s="79">
        <v>0</v>
      </c>
      <c r="AE299" s="85" t="s">
        <v>1711</v>
      </c>
      <c r="AF299" s="79" t="b">
        <v>0</v>
      </c>
      <c r="AG299" s="79" t="s">
        <v>1727</v>
      </c>
      <c r="AH299" s="79"/>
      <c r="AI299" s="85" t="s">
        <v>1711</v>
      </c>
      <c r="AJ299" s="79" t="b">
        <v>0</v>
      </c>
      <c r="AK299" s="79">
        <v>0</v>
      </c>
      <c r="AL299" s="85" t="s">
        <v>1711</v>
      </c>
      <c r="AM299" s="79" t="s">
        <v>1742</v>
      </c>
      <c r="AN299" s="79" t="b">
        <v>0</v>
      </c>
      <c r="AO299" s="85" t="s">
        <v>1625</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2</v>
      </c>
      <c r="BC299" s="78" t="str">
        <f>REPLACE(INDEX(GroupVertices[Group],MATCH(Edges24[[#This Row],[Vertex 2]],GroupVertices[Vertex],0)),1,1,"")</f>
        <v>2</v>
      </c>
      <c r="BD299" s="48">
        <v>0</v>
      </c>
      <c r="BE299" s="49">
        <v>0</v>
      </c>
      <c r="BF299" s="48">
        <v>0</v>
      </c>
      <c r="BG299" s="49">
        <v>0</v>
      </c>
      <c r="BH299" s="48">
        <v>0</v>
      </c>
      <c r="BI299" s="49">
        <v>0</v>
      </c>
      <c r="BJ299" s="48">
        <v>25</v>
      </c>
      <c r="BK299" s="49">
        <v>100</v>
      </c>
      <c r="BL299" s="48">
        <v>25</v>
      </c>
    </row>
    <row r="300" spans="1:64" ht="15">
      <c r="A300" s="64" t="s">
        <v>352</v>
      </c>
      <c r="B300" s="64" t="s">
        <v>354</v>
      </c>
      <c r="C300" s="65"/>
      <c r="D300" s="66"/>
      <c r="E300" s="67"/>
      <c r="F300" s="68"/>
      <c r="G300" s="65"/>
      <c r="H300" s="69"/>
      <c r="I300" s="70"/>
      <c r="J300" s="70"/>
      <c r="K300" s="34" t="s">
        <v>65</v>
      </c>
      <c r="L300" s="77">
        <v>363</v>
      </c>
      <c r="M300" s="77"/>
      <c r="N300" s="72"/>
      <c r="O300" s="79" t="s">
        <v>378</v>
      </c>
      <c r="P300" s="81">
        <v>43637.643229166664</v>
      </c>
      <c r="Q300" s="79" t="s">
        <v>499</v>
      </c>
      <c r="R300" s="79"/>
      <c r="S300" s="79"/>
      <c r="T300" s="79"/>
      <c r="U300" s="79"/>
      <c r="V300" s="83" t="s">
        <v>946</v>
      </c>
      <c r="W300" s="81">
        <v>43637.643229166664</v>
      </c>
      <c r="X300" s="83" t="s">
        <v>1255</v>
      </c>
      <c r="Y300" s="79"/>
      <c r="Z300" s="79"/>
      <c r="AA300" s="85" t="s">
        <v>1626</v>
      </c>
      <c r="AB300" s="79"/>
      <c r="AC300" s="79" t="b">
        <v>0</v>
      </c>
      <c r="AD300" s="79">
        <v>0</v>
      </c>
      <c r="AE300" s="85" t="s">
        <v>1711</v>
      </c>
      <c r="AF300" s="79" t="b">
        <v>0</v>
      </c>
      <c r="AG300" s="79" t="s">
        <v>1727</v>
      </c>
      <c r="AH300" s="79"/>
      <c r="AI300" s="85" t="s">
        <v>1711</v>
      </c>
      <c r="AJ300" s="79" t="b">
        <v>0</v>
      </c>
      <c r="AK300" s="79">
        <v>15</v>
      </c>
      <c r="AL300" s="85" t="s">
        <v>1694</v>
      </c>
      <c r="AM300" s="79" t="s">
        <v>1748</v>
      </c>
      <c r="AN300" s="79" t="b">
        <v>0</v>
      </c>
      <c r="AO300" s="85" t="s">
        <v>1694</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24</v>
      </c>
      <c r="BK300" s="49">
        <v>100</v>
      </c>
      <c r="BL300" s="48">
        <v>24</v>
      </c>
    </row>
    <row r="301" spans="1:64" ht="15">
      <c r="A301" s="64" t="s">
        <v>353</v>
      </c>
      <c r="B301" s="64" t="s">
        <v>354</v>
      </c>
      <c r="C301" s="65"/>
      <c r="D301" s="66"/>
      <c r="E301" s="67"/>
      <c r="F301" s="68"/>
      <c r="G301" s="65"/>
      <c r="H301" s="69"/>
      <c r="I301" s="70"/>
      <c r="J301" s="70"/>
      <c r="K301" s="34" t="s">
        <v>65</v>
      </c>
      <c r="L301" s="77">
        <v>364</v>
      </c>
      <c r="M301" s="77"/>
      <c r="N301" s="72"/>
      <c r="O301" s="79" t="s">
        <v>378</v>
      </c>
      <c r="P301" s="81">
        <v>43637.648043981484</v>
      </c>
      <c r="Q301" s="79" t="s">
        <v>499</v>
      </c>
      <c r="R301" s="79"/>
      <c r="S301" s="79"/>
      <c r="T301" s="79"/>
      <c r="U301" s="79"/>
      <c r="V301" s="83" t="s">
        <v>947</v>
      </c>
      <c r="W301" s="81">
        <v>43637.648043981484</v>
      </c>
      <c r="X301" s="83" t="s">
        <v>1256</v>
      </c>
      <c r="Y301" s="79"/>
      <c r="Z301" s="79"/>
      <c r="AA301" s="85" t="s">
        <v>1627</v>
      </c>
      <c r="AB301" s="79"/>
      <c r="AC301" s="79" t="b">
        <v>0</v>
      </c>
      <c r="AD301" s="79">
        <v>0</v>
      </c>
      <c r="AE301" s="85" t="s">
        <v>1711</v>
      </c>
      <c r="AF301" s="79" t="b">
        <v>0</v>
      </c>
      <c r="AG301" s="79" t="s">
        <v>1727</v>
      </c>
      <c r="AH301" s="79"/>
      <c r="AI301" s="85" t="s">
        <v>1711</v>
      </c>
      <c r="AJ301" s="79" t="b">
        <v>0</v>
      </c>
      <c r="AK301" s="79">
        <v>15</v>
      </c>
      <c r="AL301" s="85" t="s">
        <v>1694</v>
      </c>
      <c r="AM301" s="79" t="s">
        <v>1748</v>
      </c>
      <c r="AN301" s="79" t="b">
        <v>0</v>
      </c>
      <c r="AO301" s="85" t="s">
        <v>1694</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24</v>
      </c>
      <c r="BK301" s="49">
        <v>100</v>
      </c>
      <c r="BL301" s="48">
        <v>24</v>
      </c>
    </row>
    <row r="302" spans="1:64" ht="15">
      <c r="A302" s="64" t="s">
        <v>228</v>
      </c>
      <c r="B302" s="64" t="s">
        <v>354</v>
      </c>
      <c r="C302" s="65"/>
      <c r="D302" s="66"/>
      <c r="E302" s="67"/>
      <c r="F302" s="68"/>
      <c r="G302" s="65"/>
      <c r="H302" s="69"/>
      <c r="I302" s="70"/>
      <c r="J302" s="70"/>
      <c r="K302" s="34" t="s">
        <v>66</v>
      </c>
      <c r="L302" s="77">
        <v>366</v>
      </c>
      <c r="M302" s="77"/>
      <c r="N302" s="72"/>
      <c r="O302" s="79" t="s">
        <v>379</v>
      </c>
      <c r="P302" s="81">
        <v>43627.67204861111</v>
      </c>
      <c r="Q302" s="79" t="s">
        <v>611</v>
      </c>
      <c r="R302" s="79"/>
      <c r="S302" s="79"/>
      <c r="T302" s="79" t="s">
        <v>745</v>
      </c>
      <c r="U302" s="79"/>
      <c r="V302" s="83" t="s">
        <v>845</v>
      </c>
      <c r="W302" s="81">
        <v>43627.67204861111</v>
      </c>
      <c r="X302" s="83" t="s">
        <v>1257</v>
      </c>
      <c r="Y302" s="79"/>
      <c r="Z302" s="79"/>
      <c r="AA302" s="85" t="s">
        <v>1628</v>
      </c>
      <c r="AB302" s="85" t="s">
        <v>1676</v>
      </c>
      <c r="AC302" s="79" t="b">
        <v>0</v>
      </c>
      <c r="AD302" s="79">
        <v>6</v>
      </c>
      <c r="AE302" s="85" t="s">
        <v>1713</v>
      </c>
      <c r="AF302" s="79" t="b">
        <v>0</v>
      </c>
      <c r="AG302" s="79" t="s">
        <v>1727</v>
      </c>
      <c r="AH302" s="79"/>
      <c r="AI302" s="85" t="s">
        <v>1711</v>
      </c>
      <c r="AJ302" s="79" t="b">
        <v>0</v>
      </c>
      <c r="AK302" s="79">
        <v>1</v>
      </c>
      <c r="AL302" s="85" t="s">
        <v>1711</v>
      </c>
      <c r="AM302" s="79" t="s">
        <v>1736</v>
      </c>
      <c r="AN302" s="79" t="b">
        <v>0</v>
      </c>
      <c r="AO302" s="85" t="s">
        <v>1676</v>
      </c>
      <c r="AP302" s="79" t="s">
        <v>176</v>
      </c>
      <c r="AQ302" s="79">
        <v>0</v>
      </c>
      <c r="AR302" s="79">
        <v>0</v>
      </c>
      <c r="AS302" s="79"/>
      <c r="AT302" s="79"/>
      <c r="AU302" s="79"/>
      <c r="AV302" s="79"/>
      <c r="AW302" s="79"/>
      <c r="AX302" s="79"/>
      <c r="AY302" s="79"/>
      <c r="AZ302" s="79"/>
      <c r="BA302">
        <v>7</v>
      </c>
      <c r="BB302" s="78" t="str">
        <f>REPLACE(INDEX(GroupVertices[Group],MATCH(Edges24[[#This Row],[Vertex 1]],GroupVertices[Vertex],0)),1,1,"")</f>
        <v>3</v>
      </c>
      <c r="BC302" s="78" t="str">
        <f>REPLACE(INDEX(GroupVertices[Group],MATCH(Edges24[[#This Row],[Vertex 2]],GroupVertices[Vertex],0)),1,1,"")</f>
        <v>1</v>
      </c>
      <c r="BD302" s="48">
        <v>2</v>
      </c>
      <c r="BE302" s="49">
        <v>4.25531914893617</v>
      </c>
      <c r="BF302" s="48">
        <v>0</v>
      </c>
      <c r="BG302" s="49">
        <v>0</v>
      </c>
      <c r="BH302" s="48">
        <v>0</v>
      </c>
      <c r="BI302" s="49">
        <v>0</v>
      </c>
      <c r="BJ302" s="48">
        <v>45</v>
      </c>
      <c r="BK302" s="49">
        <v>95.74468085106383</v>
      </c>
      <c r="BL302" s="48">
        <v>47</v>
      </c>
    </row>
    <row r="303" spans="1:64" ht="15">
      <c r="A303" s="64" t="s">
        <v>228</v>
      </c>
      <c r="B303" s="64" t="s">
        <v>354</v>
      </c>
      <c r="C303" s="65"/>
      <c r="D303" s="66"/>
      <c r="E303" s="67"/>
      <c r="F303" s="68"/>
      <c r="G303" s="65"/>
      <c r="H303" s="69"/>
      <c r="I303" s="70"/>
      <c r="J303" s="70"/>
      <c r="K303" s="34" t="s">
        <v>66</v>
      </c>
      <c r="L303" s="77">
        <v>367</v>
      </c>
      <c r="M303" s="77"/>
      <c r="N303" s="72"/>
      <c r="O303" s="79" t="s">
        <v>379</v>
      </c>
      <c r="P303" s="81">
        <v>43627.67471064815</v>
      </c>
      <c r="Q303" s="79" t="s">
        <v>612</v>
      </c>
      <c r="R303" s="79"/>
      <c r="S303" s="79"/>
      <c r="T303" s="79" t="s">
        <v>745</v>
      </c>
      <c r="U303" s="79"/>
      <c r="V303" s="83" t="s">
        <v>845</v>
      </c>
      <c r="W303" s="81">
        <v>43627.67471064815</v>
      </c>
      <c r="X303" s="83" t="s">
        <v>1258</v>
      </c>
      <c r="Y303" s="79"/>
      <c r="Z303" s="79"/>
      <c r="AA303" s="85" t="s">
        <v>1629</v>
      </c>
      <c r="AB303" s="85" t="s">
        <v>1677</v>
      </c>
      <c r="AC303" s="79" t="b">
        <v>0</v>
      </c>
      <c r="AD303" s="79">
        <v>14</v>
      </c>
      <c r="AE303" s="85" t="s">
        <v>1713</v>
      </c>
      <c r="AF303" s="79" t="b">
        <v>0</v>
      </c>
      <c r="AG303" s="79" t="s">
        <v>1727</v>
      </c>
      <c r="AH303" s="79"/>
      <c r="AI303" s="85" t="s">
        <v>1711</v>
      </c>
      <c r="AJ303" s="79" t="b">
        <v>0</v>
      </c>
      <c r="AK303" s="79">
        <v>3</v>
      </c>
      <c r="AL303" s="85" t="s">
        <v>1711</v>
      </c>
      <c r="AM303" s="79" t="s">
        <v>1736</v>
      </c>
      <c r="AN303" s="79" t="b">
        <v>0</v>
      </c>
      <c r="AO303" s="85" t="s">
        <v>1677</v>
      </c>
      <c r="AP303" s="79" t="s">
        <v>176</v>
      </c>
      <c r="AQ303" s="79">
        <v>0</v>
      </c>
      <c r="AR303" s="79">
        <v>0</v>
      </c>
      <c r="AS303" s="79"/>
      <c r="AT303" s="79"/>
      <c r="AU303" s="79"/>
      <c r="AV303" s="79"/>
      <c r="AW303" s="79"/>
      <c r="AX303" s="79"/>
      <c r="AY303" s="79"/>
      <c r="AZ303" s="79"/>
      <c r="BA303">
        <v>7</v>
      </c>
      <c r="BB303" s="78" t="str">
        <f>REPLACE(INDEX(GroupVertices[Group],MATCH(Edges24[[#This Row],[Vertex 1]],GroupVertices[Vertex],0)),1,1,"")</f>
        <v>3</v>
      </c>
      <c r="BC303" s="78" t="str">
        <f>REPLACE(INDEX(GroupVertices[Group],MATCH(Edges24[[#This Row],[Vertex 2]],GroupVertices[Vertex],0)),1,1,"")</f>
        <v>1</v>
      </c>
      <c r="BD303" s="48">
        <v>0</v>
      </c>
      <c r="BE303" s="49">
        <v>0</v>
      </c>
      <c r="BF303" s="48">
        <v>1</v>
      </c>
      <c r="BG303" s="49">
        <v>2.272727272727273</v>
      </c>
      <c r="BH303" s="48">
        <v>0</v>
      </c>
      <c r="BI303" s="49">
        <v>0</v>
      </c>
      <c r="BJ303" s="48">
        <v>43</v>
      </c>
      <c r="BK303" s="49">
        <v>97.72727272727273</v>
      </c>
      <c r="BL303" s="48">
        <v>44</v>
      </c>
    </row>
    <row r="304" spans="1:64" ht="15">
      <c r="A304" s="64" t="s">
        <v>228</v>
      </c>
      <c r="B304" s="64" t="s">
        <v>354</v>
      </c>
      <c r="C304" s="65"/>
      <c r="D304" s="66"/>
      <c r="E304" s="67"/>
      <c r="F304" s="68"/>
      <c r="G304" s="65"/>
      <c r="H304" s="69"/>
      <c r="I304" s="70"/>
      <c r="J304" s="70"/>
      <c r="K304" s="34" t="s">
        <v>66</v>
      </c>
      <c r="L304" s="77">
        <v>369</v>
      </c>
      <c r="M304" s="77"/>
      <c r="N304" s="72"/>
      <c r="O304" s="79" t="s">
        <v>379</v>
      </c>
      <c r="P304" s="81">
        <v>43627.67899305555</v>
      </c>
      <c r="Q304" s="79" t="s">
        <v>613</v>
      </c>
      <c r="R304" s="79"/>
      <c r="S304" s="79"/>
      <c r="T304" s="79" t="s">
        <v>745</v>
      </c>
      <c r="U304" s="79"/>
      <c r="V304" s="83" t="s">
        <v>845</v>
      </c>
      <c r="W304" s="81">
        <v>43627.67899305555</v>
      </c>
      <c r="X304" s="83" t="s">
        <v>1259</v>
      </c>
      <c r="Y304" s="79"/>
      <c r="Z304" s="79"/>
      <c r="AA304" s="85" t="s">
        <v>1630</v>
      </c>
      <c r="AB304" s="85" t="s">
        <v>1634</v>
      </c>
      <c r="AC304" s="79" t="b">
        <v>0</v>
      </c>
      <c r="AD304" s="79">
        <v>7</v>
      </c>
      <c r="AE304" s="85" t="s">
        <v>1713</v>
      </c>
      <c r="AF304" s="79" t="b">
        <v>0</v>
      </c>
      <c r="AG304" s="79" t="s">
        <v>1727</v>
      </c>
      <c r="AH304" s="79"/>
      <c r="AI304" s="85" t="s">
        <v>1711</v>
      </c>
      <c r="AJ304" s="79" t="b">
        <v>0</v>
      </c>
      <c r="AK304" s="79">
        <v>0</v>
      </c>
      <c r="AL304" s="85" t="s">
        <v>1711</v>
      </c>
      <c r="AM304" s="79" t="s">
        <v>1736</v>
      </c>
      <c r="AN304" s="79" t="b">
        <v>0</v>
      </c>
      <c r="AO304" s="85" t="s">
        <v>1634</v>
      </c>
      <c r="AP304" s="79" t="s">
        <v>176</v>
      </c>
      <c r="AQ304" s="79">
        <v>0</v>
      </c>
      <c r="AR304" s="79">
        <v>0</v>
      </c>
      <c r="AS304" s="79"/>
      <c r="AT304" s="79"/>
      <c r="AU304" s="79"/>
      <c r="AV304" s="79"/>
      <c r="AW304" s="79"/>
      <c r="AX304" s="79"/>
      <c r="AY304" s="79"/>
      <c r="AZ304" s="79"/>
      <c r="BA304">
        <v>7</v>
      </c>
      <c r="BB304" s="78" t="str">
        <f>REPLACE(INDEX(GroupVertices[Group],MATCH(Edges24[[#This Row],[Vertex 1]],GroupVertices[Vertex],0)),1,1,"")</f>
        <v>3</v>
      </c>
      <c r="BC304" s="78" t="str">
        <f>REPLACE(INDEX(GroupVertices[Group],MATCH(Edges24[[#This Row],[Vertex 2]],GroupVertices[Vertex],0)),1,1,"")</f>
        <v>1</v>
      </c>
      <c r="BD304" s="48">
        <v>4</v>
      </c>
      <c r="BE304" s="49">
        <v>7.407407407407407</v>
      </c>
      <c r="BF304" s="48">
        <v>1</v>
      </c>
      <c r="BG304" s="49">
        <v>1.8518518518518519</v>
      </c>
      <c r="BH304" s="48">
        <v>0</v>
      </c>
      <c r="BI304" s="49">
        <v>0</v>
      </c>
      <c r="BJ304" s="48">
        <v>49</v>
      </c>
      <c r="BK304" s="49">
        <v>90.74074074074075</v>
      </c>
      <c r="BL304" s="48">
        <v>54</v>
      </c>
    </row>
    <row r="305" spans="1:64" ht="15">
      <c r="A305" s="64" t="s">
        <v>228</v>
      </c>
      <c r="B305" s="64" t="s">
        <v>354</v>
      </c>
      <c r="C305" s="65"/>
      <c r="D305" s="66"/>
      <c r="E305" s="67"/>
      <c r="F305" s="68"/>
      <c r="G305" s="65"/>
      <c r="H305" s="69"/>
      <c r="I305" s="70"/>
      <c r="J305" s="70"/>
      <c r="K305" s="34" t="s">
        <v>66</v>
      </c>
      <c r="L305" s="77">
        <v>370</v>
      </c>
      <c r="M305" s="77"/>
      <c r="N305" s="72"/>
      <c r="O305" s="79" t="s">
        <v>379</v>
      </c>
      <c r="P305" s="81">
        <v>43627.68255787037</v>
      </c>
      <c r="Q305" s="79" t="s">
        <v>614</v>
      </c>
      <c r="R305" s="79"/>
      <c r="S305" s="79"/>
      <c r="T305" s="79" t="s">
        <v>745</v>
      </c>
      <c r="U305" s="79"/>
      <c r="V305" s="83" t="s">
        <v>845</v>
      </c>
      <c r="W305" s="81">
        <v>43627.68255787037</v>
      </c>
      <c r="X305" s="83" t="s">
        <v>1260</v>
      </c>
      <c r="Y305" s="79"/>
      <c r="Z305" s="79"/>
      <c r="AA305" s="85" t="s">
        <v>1631</v>
      </c>
      <c r="AB305" s="85" t="s">
        <v>1678</v>
      </c>
      <c r="AC305" s="79" t="b">
        <v>0</v>
      </c>
      <c r="AD305" s="79">
        <v>7</v>
      </c>
      <c r="AE305" s="85" t="s">
        <v>1713</v>
      </c>
      <c r="AF305" s="79" t="b">
        <v>0</v>
      </c>
      <c r="AG305" s="79" t="s">
        <v>1727</v>
      </c>
      <c r="AH305" s="79"/>
      <c r="AI305" s="85" t="s">
        <v>1711</v>
      </c>
      <c r="AJ305" s="79" t="b">
        <v>0</v>
      </c>
      <c r="AK305" s="79">
        <v>0</v>
      </c>
      <c r="AL305" s="85" t="s">
        <v>1711</v>
      </c>
      <c r="AM305" s="79" t="s">
        <v>1736</v>
      </c>
      <c r="AN305" s="79" t="b">
        <v>0</v>
      </c>
      <c r="AO305" s="85" t="s">
        <v>1678</v>
      </c>
      <c r="AP305" s="79" t="s">
        <v>176</v>
      </c>
      <c r="AQ305" s="79">
        <v>0</v>
      </c>
      <c r="AR305" s="79">
        <v>0</v>
      </c>
      <c r="AS305" s="79"/>
      <c r="AT305" s="79"/>
      <c r="AU305" s="79"/>
      <c r="AV305" s="79"/>
      <c r="AW305" s="79"/>
      <c r="AX305" s="79"/>
      <c r="AY305" s="79"/>
      <c r="AZ305" s="79"/>
      <c r="BA305">
        <v>7</v>
      </c>
      <c r="BB305" s="78" t="str">
        <f>REPLACE(INDEX(GroupVertices[Group],MATCH(Edges24[[#This Row],[Vertex 1]],GroupVertices[Vertex],0)),1,1,"")</f>
        <v>3</v>
      </c>
      <c r="BC305" s="78" t="str">
        <f>REPLACE(INDEX(GroupVertices[Group],MATCH(Edges24[[#This Row],[Vertex 2]],GroupVertices[Vertex],0)),1,1,"")</f>
        <v>1</v>
      </c>
      <c r="BD305" s="48">
        <v>0</v>
      </c>
      <c r="BE305" s="49">
        <v>0</v>
      </c>
      <c r="BF305" s="48">
        <v>2</v>
      </c>
      <c r="BG305" s="49">
        <v>3.8461538461538463</v>
      </c>
      <c r="BH305" s="48">
        <v>0</v>
      </c>
      <c r="BI305" s="49">
        <v>0</v>
      </c>
      <c r="BJ305" s="48">
        <v>50</v>
      </c>
      <c r="BK305" s="49">
        <v>96.15384615384616</v>
      </c>
      <c r="BL305" s="48">
        <v>52</v>
      </c>
    </row>
    <row r="306" spans="1:64" ht="15">
      <c r="A306" s="64" t="s">
        <v>228</v>
      </c>
      <c r="B306" s="64" t="s">
        <v>354</v>
      </c>
      <c r="C306" s="65"/>
      <c r="D306" s="66"/>
      <c r="E306" s="67"/>
      <c r="F306" s="68"/>
      <c r="G306" s="65"/>
      <c r="H306" s="69"/>
      <c r="I306" s="70"/>
      <c r="J306" s="70"/>
      <c r="K306" s="34" t="s">
        <v>66</v>
      </c>
      <c r="L306" s="77">
        <v>373</v>
      </c>
      <c r="M306" s="77"/>
      <c r="N306" s="72"/>
      <c r="O306" s="79" t="s">
        <v>379</v>
      </c>
      <c r="P306" s="81">
        <v>43627.70261574074</v>
      </c>
      <c r="Q306" s="79" t="s">
        <v>615</v>
      </c>
      <c r="R306" s="79"/>
      <c r="S306" s="79"/>
      <c r="T306" s="79" t="s">
        <v>745</v>
      </c>
      <c r="U306" s="83" t="s">
        <v>827</v>
      </c>
      <c r="V306" s="83" t="s">
        <v>827</v>
      </c>
      <c r="W306" s="81">
        <v>43627.70261574074</v>
      </c>
      <c r="X306" s="83" t="s">
        <v>1261</v>
      </c>
      <c r="Y306" s="79"/>
      <c r="Z306" s="79"/>
      <c r="AA306" s="85" t="s">
        <v>1632</v>
      </c>
      <c r="AB306" s="85" t="s">
        <v>1681</v>
      </c>
      <c r="AC306" s="79" t="b">
        <v>0</v>
      </c>
      <c r="AD306" s="79">
        <v>8</v>
      </c>
      <c r="AE306" s="85" t="s">
        <v>1713</v>
      </c>
      <c r="AF306" s="79" t="b">
        <v>0</v>
      </c>
      <c r="AG306" s="79" t="s">
        <v>1727</v>
      </c>
      <c r="AH306" s="79"/>
      <c r="AI306" s="85" t="s">
        <v>1711</v>
      </c>
      <c r="AJ306" s="79" t="b">
        <v>0</v>
      </c>
      <c r="AK306" s="79">
        <v>0</v>
      </c>
      <c r="AL306" s="85" t="s">
        <v>1711</v>
      </c>
      <c r="AM306" s="79" t="s">
        <v>1736</v>
      </c>
      <c r="AN306" s="79" t="b">
        <v>0</v>
      </c>
      <c r="AO306" s="85" t="s">
        <v>1681</v>
      </c>
      <c r="AP306" s="79" t="s">
        <v>176</v>
      </c>
      <c r="AQ306" s="79">
        <v>0</v>
      </c>
      <c r="AR306" s="79">
        <v>0</v>
      </c>
      <c r="AS306" s="79"/>
      <c r="AT306" s="79"/>
      <c r="AU306" s="79"/>
      <c r="AV306" s="79"/>
      <c r="AW306" s="79"/>
      <c r="AX306" s="79"/>
      <c r="AY306" s="79"/>
      <c r="AZ306" s="79"/>
      <c r="BA306">
        <v>7</v>
      </c>
      <c r="BB306" s="78" t="str">
        <f>REPLACE(INDEX(GroupVertices[Group],MATCH(Edges24[[#This Row],[Vertex 1]],GroupVertices[Vertex],0)),1,1,"")</f>
        <v>3</v>
      </c>
      <c r="BC306" s="78" t="str">
        <f>REPLACE(INDEX(GroupVertices[Group],MATCH(Edges24[[#This Row],[Vertex 2]],GroupVertices[Vertex],0)),1,1,"")</f>
        <v>1</v>
      </c>
      <c r="BD306" s="48">
        <v>1</v>
      </c>
      <c r="BE306" s="49">
        <v>3.125</v>
      </c>
      <c r="BF306" s="48">
        <v>2</v>
      </c>
      <c r="BG306" s="49">
        <v>6.25</v>
      </c>
      <c r="BH306" s="48">
        <v>0</v>
      </c>
      <c r="BI306" s="49">
        <v>0</v>
      </c>
      <c r="BJ306" s="48">
        <v>29</v>
      </c>
      <c r="BK306" s="49">
        <v>90.625</v>
      </c>
      <c r="BL306" s="48">
        <v>32</v>
      </c>
    </row>
    <row r="307" spans="1:64" ht="15">
      <c r="A307" s="64" t="s">
        <v>228</v>
      </c>
      <c r="B307" s="64" t="s">
        <v>377</v>
      </c>
      <c r="C307" s="65"/>
      <c r="D307" s="66"/>
      <c r="E307" s="67"/>
      <c r="F307" s="68"/>
      <c r="G307" s="65"/>
      <c r="H307" s="69"/>
      <c r="I307" s="70"/>
      <c r="J307" s="70"/>
      <c r="K307" s="34" t="s">
        <v>65</v>
      </c>
      <c r="L307" s="77">
        <v>374</v>
      </c>
      <c r="M307" s="77"/>
      <c r="N307" s="72"/>
      <c r="O307" s="79" t="s">
        <v>378</v>
      </c>
      <c r="P307" s="81">
        <v>43627.70479166666</v>
      </c>
      <c r="Q307" s="79" t="s">
        <v>616</v>
      </c>
      <c r="R307" s="79"/>
      <c r="S307" s="79"/>
      <c r="T307" s="79" t="s">
        <v>745</v>
      </c>
      <c r="U307" s="79"/>
      <c r="V307" s="83" t="s">
        <v>845</v>
      </c>
      <c r="W307" s="81">
        <v>43627.70479166666</v>
      </c>
      <c r="X307" s="83" t="s">
        <v>1262</v>
      </c>
      <c r="Y307" s="79"/>
      <c r="Z307" s="79"/>
      <c r="AA307" s="85" t="s">
        <v>1633</v>
      </c>
      <c r="AB307" s="85" t="s">
        <v>1637</v>
      </c>
      <c r="AC307" s="79" t="b">
        <v>0</v>
      </c>
      <c r="AD307" s="79">
        <v>2</v>
      </c>
      <c r="AE307" s="85" t="s">
        <v>1713</v>
      </c>
      <c r="AF307" s="79" t="b">
        <v>0</v>
      </c>
      <c r="AG307" s="79" t="s">
        <v>1727</v>
      </c>
      <c r="AH307" s="79"/>
      <c r="AI307" s="85" t="s">
        <v>1711</v>
      </c>
      <c r="AJ307" s="79" t="b">
        <v>0</v>
      </c>
      <c r="AK307" s="79">
        <v>1</v>
      </c>
      <c r="AL307" s="85" t="s">
        <v>1711</v>
      </c>
      <c r="AM307" s="79" t="s">
        <v>1736</v>
      </c>
      <c r="AN307" s="79" t="b">
        <v>0</v>
      </c>
      <c r="AO307" s="85" t="s">
        <v>1637</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3</v>
      </c>
      <c r="BC307" s="78" t="str">
        <f>REPLACE(INDEX(GroupVertices[Group],MATCH(Edges24[[#This Row],[Vertex 2]],GroupVertices[Vertex],0)),1,1,"")</f>
        <v>3</v>
      </c>
      <c r="BD307" s="48"/>
      <c r="BE307" s="49"/>
      <c r="BF307" s="48"/>
      <c r="BG307" s="49"/>
      <c r="BH307" s="48"/>
      <c r="BI307" s="49"/>
      <c r="BJ307" s="48"/>
      <c r="BK307" s="49"/>
      <c r="BL307" s="48"/>
    </row>
    <row r="308" spans="1:64" ht="15">
      <c r="A308" s="64" t="s">
        <v>354</v>
      </c>
      <c r="B308" s="64" t="s">
        <v>228</v>
      </c>
      <c r="C308" s="65"/>
      <c r="D308" s="66"/>
      <c r="E308" s="67"/>
      <c r="F308" s="68"/>
      <c r="G308" s="65"/>
      <c r="H308" s="69"/>
      <c r="I308" s="70"/>
      <c r="J308" s="70"/>
      <c r="K308" s="34" t="s">
        <v>66</v>
      </c>
      <c r="L308" s="77">
        <v>377</v>
      </c>
      <c r="M308" s="77"/>
      <c r="N308" s="72"/>
      <c r="O308" s="79" t="s">
        <v>379</v>
      </c>
      <c r="P308" s="81">
        <v>43627.677766203706</v>
      </c>
      <c r="Q308" s="79" t="s">
        <v>617</v>
      </c>
      <c r="R308" s="79"/>
      <c r="S308" s="79"/>
      <c r="T308" s="79" t="s">
        <v>745</v>
      </c>
      <c r="U308" s="79"/>
      <c r="V308" s="83" t="s">
        <v>948</v>
      </c>
      <c r="W308" s="81">
        <v>43627.677766203706</v>
      </c>
      <c r="X308" s="83" t="s">
        <v>1263</v>
      </c>
      <c r="Y308" s="79"/>
      <c r="Z308" s="79"/>
      <c r="AA308" s="85" t="s">
        <v>1634</v>
      </c>
      <c r="AB308" s="85" t="s">
        <v>1629</v>
      </c>
      <c r="AC308" s="79" t="b">
        <v>0</v>
      </c>
      <c r="AD308" s="79">
        <v>8</v>
      </c>
      <c r="AE308" s="85" t="s">
        <v>1722</v>
      </c>
      <c r="AF308" s="79" t="b">
        <v>0</v>
      </c>
      <c r="AG308" s="79" t="s">
        <v>1727</v>
      </c>
      <c r="AH308" s="79"/>
      <c r="AI308" s="85" t="s">
        <v>1711</v>
      </c>
      <c r="AJ308" s="79" t="b">
        <v>0</v>
      </c>
      <c r="AK308" s="79">
        <v>0</v>
      </c>
      <c r="AL308" s="85" t="s">
        <v>1711</v>
      </c>
      <c r="AM308" s="79" t="s">
        <v>1736</v>
      </c>
      <c r="AN308" s="79" t="b">
        <v>0</v>
      </c>
      <c r="AO308" s="85" t="s">
        <v>1629</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3</v>
      </c>
      <c r="BD308" s="48">
        <v>2</v>
      </c>
      <c r="BE308" s="49">
        <v>7.6923076923076925</v>
      </c>
      <c r="BF308" s="48">
        <v>0</v>
      </c>
      <c r="BG308" s="49">
        <v>0</v>
      </c>
      <c r="BH308" s="48">
        <v>0</v>
      </c>
      <c r="BI308" s="49">
        <v>0</v>
      </c>
      <c r="BJ308" s="48">
        <v>24</v>
      </c>
      <c r="BK308" s="49">
        <v>92.3076923076923</v>
      </c>
      <c r="BL308" s="48">
        <v>26</v>
      </c>
    </row>
    <row r="309" spans="1:64" ht="15">
      <c r="A309" s="64" t="s">
        <v>355</v>
      </c>
      <c r="B309" s="64" t="s">
        <v>377</v>
      </c>
      <c r="C309" s="65"/>
      <c r="D309" s="66"/>
      <c r="E309" s="67"/>
      <c r="F309" s="68"/>
      <c r="G309" s="65"/>
      <c r="H309" s="69"/>
      <c r="I309" s="70"/>
      <c r="J309" s="70"/>
      <c r="K309" s="34" t="s">
        <v>65</v>
      </c>
      <c r="L309" s="77">
        <v>378</v>
      </c>
      <c r="M309" s="77"/>
      <c r="N309" s="72"/>
      <c r="O309" s="79" t="s">
        <v>378</v>
      </c>
      <c r="P309" s="81">
        <v>43627.6978125</v>
      </c>
      <c r="Q309" s="79" t="s">
        <v>618</v>
      </c>
      <c r="R309" s="79"/>
      <c r="S309" s="79"/>
      <c r="T309" s="79" t="s">
        <v>745</v>
      </c>
      <c r="U309" s="79"/>
      <c r="V309" s="83" t="s">
        <v>949</v>
      </c>
      <c r="W309" s="81">
        <v>43627.6978125</v>
      </c>
      <c r="X309" s="83" t="s">
        <v>1264</v>
      </c>
      <c r="Y309" s="79"/>
      <c r="Z309" s="79"/>
      <c r="AA309" s="85" t="s">
        <v>1635</v>
      </c>
      <c r="AB309" s="85" t="s">
        <v>1710</v>
      </c>
      <c r="AC309" s="79" t="b">
        <v>0</v>
      </c>
      <c r="AD309" s="79">
        <v>1</v>
      </c>
      <c r="AE309" s="85" t="s">
        <v>1713</v>
      </c>
      <c r="AF309" s="79" t="b">
        <v>0</v>
      </c>
      <c r="AG309" s="79" t="s">
        <v>1727</v>
      </c>
      <c r="AH309" s="79"/>
      <c r="AI309" s="85" t="s">
        <v>1711</v>
      </c>
      <c r="AJ309" s="79" t="b">
        <v>0</v>
      </c>
      <c r="AK309" s="79">
        <v>0</v>
      </c>
      <c r="AL309" s="85" t="s">
        <v>1711</v>
      </c>
      <c r="AM309" s="79" t="s">
        <v>1738</v>
      </c>
      <c r="AN309" s="79" t="b">
        <v>0</v>
      </c>
      <c r="AO309" s="85" t="s">
        <v>1710</v>
      </c>
      <c r="AP309" s="79" t="s">
        <v>176</v>
      </c>
      <c r="AQ309" s="79">
        <v>0</v>
      </c>
      <c r="AR309" s="79">
        <v>0</v>
      </c>
      <c r="AS309" s="79"/>
      <c r="AT309" s="79"/>
      <c r="AU309" s="79"/>
      <c r="AV309" s="79"/>
      <c r="AW309" s="79"/>
      <c r="AX309" s="79"/>
      <c r="AY309" s="79"/>
      <c r="AZ309" s="79"/>
      <c r="BA309">
        <v>2</v>
      </c>
      <c r="BB309" s="78" t="str">
        <f>REPLACE(INDEX(GroupVertices[Group],MATCH(Edges24[[#This Row],[Vertex 1]],GroupVertices[Vertex],0)),1,1,"")</f>
        <v>3</v>
      </c>
      <c r="BC309" s="78" t="str">
        <f>REPLACE(INDEX(GroupVertices[Group],MATCH(Edges24[[#This Row],[Vertex 2]],GroupVertices[Vertex],0)),1,1,"")</f>
        <v>3</v>
      </c>
      <c r="BD309" s="48"/>
      <c r="BE309" s="49"/>
      <c r="BF309" s="48"/>
      <c r="BG309" s="49"/>
      <c r="BH309" s="48"/>
      <c r="BI309" s="49"/>
      <c r="BJ309" s="48"/>
      <c r="BK309" s="49"/>
      <c r="BL309" s="48"/>
    </row>
    <row r="310" spans="1:64" ht="15">
      <c r="A310" s="64" t="s">
        <v>355</v>
      </c>
      <c r="B310" s="64" t="s">
        <v>377</v>
      </c>
      <c r="C310" s="65"/>
      <c r="D310" s="66"/>
      <c r="E310" s="67"/>
      <c r="F310" s="68"/>
      <c r="G310" s="65"/>
      <c r="H310" s="69"/>
      <c r="I310" s="70"/>
      <c r="J310" s="70"/>
      <c r="K310" s="34" t="s">
        <v>65</v>
      </c>
      <c r="L310" s="77">
        <v>379</v>
      </c>
      <c r="M310" s="77"/>
      <c r="N310" s="72"/>
      <c r="O310" s="79" t="s">
        <v>378</v>
      </c>
      <c r="P310" s="81">
        <v>43627.703877314816</v>
      </c>
      <c r="Q310" s="79" t="s">
        <v>619</v>
      </c>
      <c r="R310" s="79"/>
      <c r="S310" s="79"/>
      <c r="T310" s="79" t="s">
        <v>745</v>
      </c>
      <c r="U310" s="79"/>
      <c r="V310" s="83" t="s">
        <v>949</v>
      </c>
      <c r="W310" s="81">
        <v>43627.703877314816</v>
      </c>
      <c r="X310" s="83" t="s">
        <v>1265</v>
      </c>
      <c r="Y310" s="79"/>
      <c r="Z310" s="79"/>
      <c r="AA310" s="85" t="s">
        <v>1636</v>
      </c>
      <c r="AB310" s="85" t="s">
        <v>1637</v>
      </c>
      <c r="AC310" s="79" t="b">
        <v>0</v>
      </c>
      <c r="AD310" s="79">
        <v>1</v>
      </c>
      <c r="AE310" s="85" t="s">
        <v>1713</v>
      </c>
      <c r="AF310" s="79" t="b">
        <v>0</v>
      </c>
      <c r="AG310" s="79" t="s">
        <v>1727</v>
      </c>
      <c r="AH310" s="79"/>
      <c r="AI310" s="85" t="s">
        <v>1711</v>
      </c>
      <c r="AJ310" s="79" t="b">
        <v>0</v>
      </c>
      <c r="AK310" s="79">
        <v>0</v>
      </c>
      <c r="AL310" s="85" t="s">
        <v>1711</v>
      </c>
      <c r="AM310" s="79" t="s">
        <v>1738</v>
      </c>
      <c r="AN310" s="79" t="b">
        <v>0</v>
      </c>
      <c r="AO310" s="85" t="s">
        <v>1637</v>
      </c>
      <c r="AP310" s="79" t="s">
        <v>176</v>
      </c>
      <c r="AQ310" s="79">
        <v>0</v>
      </c>
      <c r="AR310" s="79">
        <v>0</v>
      </c>
      <c r="AS310" s="79"/>
      <c r="AT310" s="79"/>
      <c r="AU310" s="79"/>
      <c r="AV310" s="79"/>
      <c r="AW310" s="79"/>
      <c r="AX310" s="79"/>
      <c r="AY310" s="79"/>
      <c r="AZ310" s="79"/>
      <c r="BA310">
        <v>2</v>
      </c>
      <c r="BB310" s="78" t="str">
        <f>REPLACE(INDEX(GroupVertices[Group],MATCH(Edges24[[#This Row],[Vertex 1]],GroupVertices[Vertex],0)),1,1,"")</f>
        <v>3</v>
      </c>
      <c r="BC310" s="78" t="str">
        <f>REPLACE(INDEX(GroupVertices[Group],MATCH(Edges24[[#This Row],[Vertex 2]],GroupVertices[Vertex],0)),1,1,"")</f>
        <v>3</v>
      </c>
      <c r="BD310" s="48"/>
      <c r="BE310" s="49"/>
      <c r="BF310" s="48"/>
      <c r="BG310" s="49"/>
      <c r="BH310" s="48"/>
      <c r="BI310" s="49"/>
      <c r="BJ310" s="48"/>
      <c r="BK310" s="49"/>
      <c r="BL310" s="48"/>
    </row>
    <row r="311" spans="1:64" ht="15">
      <c r="A311" s="64" t="s">
        <v>354</v>
      </c>
      <c r="B311" s="64" t="s">
        <v>377</v>
      </c>
      <c r="C311" s="65"/>
      <c r="D311" s="66"/>
      <c r="E311" s="67"/>
      <c r="F311" s="68"/>
      <c r="G311" s="65"/>
      <c r="H311" s="69"/>
      <c r="I311" s="70"/>
      <c r="J311" s="70"/>
      <c r="K311" s="34" t="s">
        <v>65</v>
      </c>
      <c r="L311" s="77">
        <v>380</v>
      </c>
      <c r="M311" s="77"/>
      <c r="N311" s="72"/>
      <c r="O311" s="79" t="s">
        <v>378</v>
      </c>
      <c r="P311" s="81">
        <v>43627.70202546296</v>
      </c>
      <c r="Q311" s="79" t="s">
        <v>620</v>
      </c>
      <c r="R311" s="79"/>
      <c r="S311" s="79"/>
      <c r="T311" s="79" t="s">
        <v>745</v>
      </c>
      <c r="U311" s="79"/>
      <c r="V311" s="83" t="s">
        <v>948</v>
      </c>
      <c r="W311" s="81">
        <v>43627.70202546296</v>
      </c>
      <c r="X311" s="83" t="s">
        <v>1266</v>
      </c>
      <c r="Y311" s="79"/>
      <c r="Z311" s="79"/>
      <c r="AA311" s="85" t="s">
        <v>1637</v>
      </c>
      <c r="AB311" s="85" t="s">
        <v>1635</v>
      </c>
      <c r="AC311" s="79" t="b">
        <v>0</v>
      </c>
      <c r="AD311" s="79">
        <v>3</v>
      </c>
      <c r="AE311" s="85" t="s">
        <v>1726</v>
      </c>
      <c r="AF311" s="79" t="b">
        <v>0</v>
      </c>
      <c r="AG311" s="79" t="s">
        <v>1727</v>
      </c>
      <c r="AH311" s="79"/>
      <c r="AI311" s="85" t="s">
        <v>1711</v>
      </c>
      <c r="AJ311" s="79" t="b">
        <v>0</v>
      </c>
      <c r="AK311" s="79">
        <v>0</v>
      </c>
      <c r="AL311" s="85" t="s">
        <v>1711</v>
      </c>
      <c r="AM311" s="79" t="s">
        <v>1736</v>
      </c>
      <c r="AN311" s="79" t="b">
        <v>0</v>
      </c>
      <c r="AO311" s="85" t="s">
        <v>1635</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3</v>
      </c>
      <c r="BD311" s="48"/>
      <c r="BE311" s="49"/>
      <c r="BF311" s="48"/>
      <c r="BG311" s="49"/>
      <c r="BH311" s="48"/>
      <c r="BI311" s="49"/>
      <c r="BJ311" s="48"/>
      <c r="BK311" s="49"/>
      <c r="BL311" s="48"/>
    </row>
    <row r="312" spans="1:64" ht="15">
      <c r="A312" s="64" t="s">
        <v>354</v>
      </c>
      <c r="B312" s="64" t="s">
        <v>377</v>
      </c>
      <c r="C312" s="65"/>
      <c r="D312" s="66"/>
      <c r="E312" s="67"/>
      <c r="F312" s="68"/>
      <c r="G312" s="65"/>
      <c r="H312" s="69"/>
      <c r="I312" s="70"/>
      <c r="J312" s="70"/>
      <c r="K312" s="34" t="s">
        <v>65</v>
      </c>
      <c r="L312" s="77">
        <v>381</v>
      </c>
      <c r="M312" s="77"/>
      <c r="N312" s="72"/>
      <c r="O312" s="79" t="s">
        <v>378</v>
      </c>
      <c r="P312" s="81">
        <v>43627.704351851855</v>
      </c>
      <c r="Q312" s="79" t="s">
        <v>621</v>
      </c>
      <c r="R312" s="79"/>
      <c r="S312" s="79"/>
      <c r="T312" s="79" t="s">
        <v>745</v>
      </c>
      <c r="U312" s="79"/>
      <c r="V312" s="83" t="s">
        <v>948</v>
      </c>
      <c r="W312" s="81">
        <v>43627.704351851855</v>
      </c>
      <c r="X312" s="83" t="s">
        <v>1267</v>
      </c>
      <c r="Y312" s="79"/>
      <c r="Z312" s="79"/>
      <c r="AA312" s="85" t="s">
        <v>1638</v>
      </c>
      <c r="AB312" s="85" t="s">
        <v>1637</v>
      </c>
      <c r="AC312" s="79" t="b">
        <v>0</v>
      </c>
      <c r="AD312" s="79">
        <v>1</v>
      </c>
      <c r="AE312" s="85" t="s">
        <v>1713</v>
      </c>
      <c r="AF312" s="79" t="b">
        <v>0</v>
      </c>
      <c r="AG312" s="79" t="s">
        <v>1727</v>
      </c>
      <c r="AH312" s="79"/>
      <c r="AI312" s="85" t="s">
        <v>1711</v>
      </c>
      <c r="AJ312" s="79" t="b">
        <v>0</v>
      </c>
      <c r="AK312" s="79">
        <v>0</v>
      </c>
      <c r="AL312" s="85" t="s">
        <v>1711</v>
      </c>
      <c r="AM312" s="79" t="s">
        <v>1736</v>
      </c>
      <c r="AN312" s="79" t="b">
        <v>0</v>
      </c>
      <c r="AO312" s="85" t="s">
        <v>1637</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3</v>
      </c>
      <c r="BD312" s="48"/>
      <c r="BE312" s="49"/>
      <c r="BF312" s="48"/>
      <c r="BG312" s="49"/>
      <c r="BH312" s="48"/>
      <c r="BI312" s="49"/>
      <c r="BJ312" s="48"/>
      <c r="BK312" s="49"/>
      <c r="BL312" s="48"/>
    </row>
    <row r="313" spans="1:64" ht="15">
      <c r="A313" s="64" t="s">
        <v>355</v>
      </c>
      <c r="B313" s="64" t="s">
        <v>354</v>
      </c>
      <c r="C313" s="65"/>
      <c r="D313" s="66"/>
      <c r="E313" s="67"/>
      <c r="F313" s="68"/>
      <c r="G313" s="65"/>
      <c r="H313" s="69"/>
      <c r="I313" s="70"/>
      <c r="J313" s="70"/>
      <c r="K313" s="34" t="s">
        <v>66</v>
      </c>
      <c r="L313" s="77">
        <v>382</v>
      </c>
      <c r="M313" s="77"/>
      <c r="N313" s="72"/>
      <c r="O313" s="79" t="s">
        <v>379</v>
      </c>
      <c r="P313" s="81">
        <v>43627.686631944445</v>
      </c>
      <c r="Q313" s="79" t="s">
        <v>622</v>
      </c>
      <c r="R313" s="79"/>
      <c r="S313" s="79"/>
      <c r="T313" s="79" t="s">
        <v>745</v>
      </c>
      <c r="U313" s="79"/>
      <c r="V313" s="83" t="s">
        <v>949</v>
      </c>
      <c r="W313" s="81">
        <v>43627.686631944445</v>
      </c>
      <c r="X313" s="83" t="s">
        <v>1268</v>
      </c>
      <c r="Y313" s="79"/>
      <c r="Z313" s="79"/>
      <c r="AA313" s="85" t="s">
        <v>1639</v>
      </c>
      <c r="AB313" s="85" t="s">
        <v>1678</v>
      </c>
      <c r="AC313" s="79" t="b">
        <v>0</v>
      </c>
      <c r="AD313" s="79">
        <v>2</v>
      </c>
      <c r="AE313" s="85" t="s">
        <v>1713</v>
      </c>
      <c r="AF313" s="79" t="b">
        <v>0</v>
      </c>
      <c r="AG313" s="79" t="s">
        <v>1727</v>
      </c>
      <c r="AH313" s="79"/>
      <c r="AI313" s="85" t="s">
        <v>1711</v>
      </c>
      <c r="AJ313" s="79" t="b">
        <v>0</v>
      </c>
      <c r="AK313" s="79">
        <v>0</v>
      </c>
      <c r="AL313" s="85" t="s">
        <v>1711</v>
      </c>
      <c r="AM313" s="79" t="s">
        <v>1738</v>
      </c>
      <c r="AN313" s="79" t="b">
        <v>0</v>
      </c>
      <c r="AO313" s="85" t="s">
        <v>1678</v>
      </c>
      <c r="AP313" s="79" t="s">
        <v>176</v>
      </c>
      <c r="AQ313" s="79">
        <v>0</v>
      </c>
      <c r="AR313" s="79">
        <v>0</v>
      </c>
      <c r="AS313" s="79"/>
      <c r="AT313" s="79"/>
      <c r="AU313" s="79"/>
      <c r="AV313" s="79"/>
      <c r="AW313" s="79"/>
      <c r="AX313" s="79"/>
      <c r="AY313" s="79"/>
      <c r="AZ313" s="79"/>
      <c r="BA313">
        <v>4</v>
      </c>
      <c r="BB313" s="78" t="str">
        <f>REPLACE(INDEX(GroupVertices[Group],MATCH(Edges24[[#This Row],[Vertex 1]],GroupVertices[Vertex],0)),1,1,"")</f>
        <v>3</v>
      </c>
      <c r="BC313" s="78" t="str">
        <f>REPLACE(INDEX(GroupVertices[Group],MATCH(Edges24[[#This Row],[Vertex 2]],GroupVertices[Vertex],0)),1,1,"")</f>
        <v>1</v>
      </c>
      <c r="BD313" s="48">
        <v>2</v>
      </c>
      <c r="BE313" s="49">
        <v>4.3478260869565215</v>
      </c>
      <c r="BF313" s="48">
        <v>0</v>
      </c>
      <c r="BG313" s="49">
        <v>0</v>
      </c>
      <c r="BH313" s="48">
        <v>0</v>
      </c>
      <c r="BI313" s="49">
        <v>0</v>
      </c>
      <c r="BJ313" s="48">
        <v>44</v>
      </c>
      <c r="BK313" s="49">
        <v>95.65217391304348</v>
      </c>
      <c r="BL313" s="48">
        <v>46</v>
      </c>
    </row>
    <row r="314" spans="1:64" ht="15">
      <c r="A314" s="64" t="s">
        <v>355</v>
      </c>
      <c r="B314" s="64" t="s">
        <v>354</v>
      </c>
      <c r="C314" s="65"/>
      <c r="D314" s="66"/>
      <c r="E314" s="67"/>
      <c r="F314" s="68"/>
      <c r="G314" s="65"/>
      <c r="H314" s="69"/>
      <c r="I314" s="70"/>
      <c r="J314" s="70"/>
      <c r="K314" s="34" t="s">
        <v>66</v>
      </c>
      <c r="L314" s="77">
        <v>383</v>
      </c>
      <c r="M314" s="77"/>
      <c r="N314" s="72"/>
      <c r="O314" s="79" t="s">
        <v>379</v>
      </c>
      <c r="P314" s="81">
        <v>43627.6971875</v>
      </c>
      <c r="Q314" s="79" t="s">
        <v>623</v>
      </c>
      <c r="R314" s="79"/>
      <c r="S314" s="79"/>
      <c r="T314" s="79" t="s">
        <v>745</v>
      </c>
      <c r="U314" s="79"/>
      <c r="V314" s="83" t="s">
        <v>949</v>
      </c>
      <c r="W314" s="81">
        <v>43627.6971875</v>
      </c>
      <c r="X314" s="83" t="s">
        <v>1269</v>
      </c>
      <c r="Y314" s="79"/>
      <c r="Z314" s="79"/>
      <c r="AA314" s="85" t="s">
        <v>1640</v>
      </c>
      <c r="AB314" s="85" t="s">
        <v>1680</v>
      </c>
      <c r="AC314" s="79" t="b">
        <v>0</v>
      </c>
      <c r="AD314" s="79">
        <v>3</v>
      </c>
      <c r="AE314" s="85" t="s">
        <v>1713</v>
      </c>
      <c r="AF314" s="79" t="b">
        <v>0</v>
      </c>
      <c r="AG314" s="79" t="s">
        <v>1727</v>
      </c>
      <c r="AH314" s="79"/>
      <c r="AI314" s="85" t="s">
        <v>1711</v>
      </c>
      <c r="AJ314" s="79" t="b">
        <v>0</v>
      </c>
      <c r="AK314" s="79">
        <v>0</v>
      </c>
      <c r="AL314" s="85" t="s">
        <v>1711</v>
      </c>
      <c r="AM314" s="79" t="s">
        <v>1738</v>
      </c>
      <c r="AN314" s="79" t="b">
        <v>0</v>
      </c>
      <c r="AO314" s="85" t="s">
        <v>1680</v>
      </c>
      <c r="AP314" s="79" t="s">
        <v>176</v>
      </c>
      <c r="AQ314" s="79">
        <v>0</v>
      </c>
      <c r="AR314" s="79">
        <v>0</v>
      </c>
      <c r="AS314" s="79"/>
      <c r="AT314" s="79"/>
      <c r="AU314" s="79"/>
      <c r="AV314" s="79"/>
      <c r="AW314" s="79"/>
      <c r="AX314" s="79"/>
      <c r="AY314" s="79"/>
      <c r="AZ314" s="79"/>
      <c r="BA314">
        <v>4</v>
      </c>
      <c r="BB314" s="78" t="str">
        <f>REPLACE(INDEX(GroupVertices[Group],MATCH(Edges24[[#This Row],[Vertex 1]],GroupVertices[Vertex],0)),1,1,"")</f>
        <v>3</v>
      </c>
      <c r="BC314" s="78" t="str">
        <f>REPLACE(INDEX(GroupVertices[Group],MATCH(Edges24[[#This Row],[Vertex 2]],GroupVertices[Vertex],0)),1,1,"")</f>
        <v>1</v>
      </c>
      <c r="BD314" s="48">
        <v>2</v>
      </c>
      <c r="BE314" s="49">
        <v>8</v>
      </c>
      <c r="BF314" s="48">
        <v>1</v>
      </c>
      <c r="BG314" s="49">
        <v>4</v>
      </c>
      <c r="BH314" s="48">
        <v>0</v>
      </c>
      <c r="BI314" s="49">
        <v>0</v>
      </c>
      <c r="BJ314" s="48">
        <v>22</v>
      </c>
      <c r="BK314" s="49">
        <v>88</v>
      </c>
      <c r="BL314" s="48">
        <v>25</v>
      </c>
    </row>
    <row r="315" spans="1:64" ht="15">
      <c r="A315" s="64" t="s">
        <v>356</v>
      </c>
      <c r="B315" s="64" t="s">
        <v>356</v>
      </c>
      <c r="C315" s="65"/>
      <c r="D315" s="66"/>
      <c r="E315" s="67"/>
      <c r="F315" s="68"/>
      <c r="G315" s="65"/>
      <c r="H315" s="69"/>
      <c r="I315" s="70"/>
      <c r="J315" s="70"/>
      <c r="K315" s="34" t="s">
        <v>65</v>
      </c>
      <c r="L315" s="77">
        <v>388</v>
      </c>
      <c r="M315" s="77"/>
      <c r="N315" s="72"/>
      <c r="O315" s="79" t="s">
        <v>176</v>
      </c>
      <c r="P315" s="81">
        <v>43627.62598379629</v>
      </c>
      <c r="Q315" s="79" t="s">
        <v>624</v>
      </c>
      <c r="R315" s="79" t="s">
        <v>704</v>
      </c>
      <c r="S315" s="79" t="s">
        <v>739</v>
      </c>
      <c r="T315" s="79" t="s">
        <v>776</v>
      </c>
      <c r="U315" s="79"/>
      <c r="V315" s="83" t="s">
        <v>950</v>
      </c>
      <c r="W315" s="81">
        <v>43627.62598379629</v>
      </c>
      <c r="X315" s="83" t="s">
        <v>1270</v>
      </c>
      <c r="Y315" s="79"/>
      <c r="Z315" s="79"/>
      <c r="AA315" s="85" t="s">
        <v>1641</v>
      </c>
      <c r="AB315" s="79"/>
      <c r="AC315" s="79" t="b">
        <v>0</v>
      </c>
      <c r="AD315" s="79">
        <v>0</v>
      </c>
      <c r="AE315" s="85" t="s">
        <v>1711</v>
      </c>
      <c r="AF315" s="79" t="b">
        <v>1</v>
      </c>
      <c r="AG315" s="79" t="s">
        <v>1727</v>
      </c>
      <c r="AH315" s="79"/>
      <c r="AI315" s="85" t="s">
        <v>1673</v>
      </c>
      <c r="AJ315" s="79" t="b">
        <v>0</v>
      </c>
      <c r="AK315" s="79">
        <v>0</v>
      </c>
      <c r="AL315" s="85" t="s">
        <v>1711</v>
      </c>
      <c r="AM315" s="79" t="s">
        <v>1742</v>
      </c>
      <c r="AN315" s="79" t="b">
        <v>0</v>
      </c>
      <c r="AO315" s="85" t="s">
        <v>1641</v>
      </c>
      <c r="AP315" s="79" t="s">
        <v>176</v>
      </c>
      <c r="AQ315" s="79">
        <v>0</v>
      </c>
      <c r="AR315" s="79">
        <v>0</v>
      </c>
      <c r="AS315" s="79"/>
      <c r="AT315" s="79"/>
      <c r="AU315" s="79"/>
      <c r="AV315" s="79"/>
      <c r="AW315" s="79"/>
      <c r="AX315" s="79"/>
      <c r="AY315" s="79"/>
      <c r="AZ315" s="79"/>
      <c r="BA315">
        <v>25</v>
      </c>
      <c r="BB315" s="78" t="str">
        <f>REPLACE(INDEX(GroupVertices[Group],MATCH(Edges24[[#This Row],[Vertex 1]],GroupVertices[Vertex],0)),1,1,"")</f>
        <v>2</v>
      </c>
      <c r="BC315" s="78" t="str">
        <f>REPLACE(INDEX(GroupVertices[Group],MATCH(Edges24[[#This Row],[Vertex 2]],GroupVertices[Vertex],0)),1,1,"")</f>
        <v>2</v>
      </c>
      <c r="BD315" s="48">
        <v>1</v>
      </c>
      <c r="BE315" s="49">
        <v>5.2631578947368425</v>
      </c>
      <c r="BF315" s="48">
        <v>0</v>
      </c>
      <c r="BG315" s="49">
        <v>0</v>
      </c>
      <c r="BH315" s="48">
        <v>0</v>
      </c>
      <c r="BI315" s="49">
        <v>0</v>
      </c>
      <c r="BJ315" s="48">
        <v>18</v>
      </c>
      <c r="BK315" s="49">
        <v>94.73684210526316</v>
      </c>
      <c r="BL315" s="48">
        <v>19</v>
      </c>
    </row>
    <row r="316" spans="1:64" ht="15">
      <c r="A316" s="64" t="s">
        <v>356</v>
      </c>
      <c r="B316" s="64" t="s">
        <v>356</v>
      </c>
      <c r="C316" s="65"/>
      <c r="D316" s="66"/>
      <c r="E316" s="67"/>
      <c r="F316" s="68"/>
      <c r="G316" s="65"/>
      <c r="H316" s="69"/>
      <c r="I316" s="70"/>
      <c r="J316" s="70"/>
      <c r="K316" s="34" t="s">
        <v>65</v>
      </c>
      <c r="L316" s="77">
        <v>389</v>
      </c>
      <c r="M316" s="77"/>
      <c r="N316" s="72"/>
      <c r="O316" s="79" t="s">
        <v>176</v>
      </c>
      <c r="P316" s="81">
        <v>43627.64664351852</v>
      </c>
      <c r="Q316" s="79" t="s">
        <v>625</v>
      </c>
      <c r="R316" s="79" t="s">
        <v>705</v>
      </c>
      <c r="S316" s="79" t="s">
        <v>740</v>
      </c>
      <c r="T316" s="79" t="s">
        <v>776</v>
      </c>
      <c r="U316" s="79"/>
      <c r="V316" s="83" t="s">
        <v>950</v>
      </c>
      <c r="W316" s="81">
        <v>43627.64664351852</v>
      </c>
      <c r="X316" s="83" t="s">
        <v>1271</v>
      </c>
      <c r="Y316" s="79"/>
      <c r="Z316" s="79"/>
      <c r="AA316" s="85" t="s">
        <v>1642</v>
      </c>
      <c r="AB316" s="79"/>
      <c r="AC316" s="79" t="b">
        <v>0</v>
      </c>
      <c r="AD316" s="79">
        <v>0</v>
      </c>
      <c r="AE316" s="85" t="s">
        <v>1711</v>
      </c>
      <c r="AF316" s="79" t="b">
        <v>1</v>
      </c>
      <c r="AG316" s="79" t="s">
        <v>1727</v>
      </c>
      <c r="AH316" s="79"/>
      <c r="AI316" s="85" t="s">
        <v>1674</v>
      </c>
      <c r="AJ316" s="79" t="b">
        <v>0</v>
      </c>
      <c r="AK316" s="79">
        <v>0</v>
      </c>
      <c r="AL316" s="85" t="s">
        <v>1711</v>
      </c>
      <c r="AM316" s="79" t="s">
        <v>1742</v>
      </c>
      <c r="AN316" s="79" t="b">
        <v>0</v>
      </c>
      <c r="AO316" s="85" t="s">
        <v>1642</v>
      </c>
      <c r="AP316" s="79" t="s">
        <v>176</v>
      </c>
      <c r="AQ316" s="79">
        <v>0</v>
      </c>
      <c r="AR316" s="79">
        <v>0</v>
      </c>
      <c r="AS316" s="79"/>
      <c r="AT316" s="79"/>
      <c r="AU316" s="79"/>
      <c r="AV316" s="79"/>
      <c r="AW316" s="79"/>
      <c r="AX316" s="79"/>
      <c r="AY316" s="79"/>
      <c r="AZ316" s="79"/>
      <c r="BA316">
        <v>25</v>
      </c>
      <c r="BB316" s="78" t="str">
        <f>REPLACE(INDEX(GroupVertices[Group],MATCH(Edges24[[#This Row],[Vertex 1]],GroupVertices[Vertex],0)),1,1,"")</f>
        <v>2</v>
      </c>
      <c r="BC316" s="78" t="str">
        <f>REPLACE(INDEX(GroupVertices[Group],MATCH(Edges24[[#This Row],[Vertex 2]],GroupVertices[Vertex],0)),1,1,"")</f>
        <v>2</v>
      </c>
      <c r="BD316" s="48">
        <v>0</v>
      </c>
      <c r="BE316" s="49">
        <v>0</v>
      </c>
      <c r="BF316" s="48">
        <v>0</v>
      </c>
      <c r="BG316" s="49">
        <v>0</v>
      </c>
      <c r="BH316" s="48">
        <v>0</v>
      </c>
      <c r="BI316" s="49">
        <v>0</v>
      </c>
      <c r="BJ316" s="48">
        <v>9</v>
      </c>
      <c r="BK316" s="49">
        <v>100</v>
      </c>
      <c r="BL316" s="48">
        <v>9</v>
      </c>
    </row>
    <row r="317" spans="1:64" ht="15">
      <c r="A317" s="64" t="s">
        <v>356</v>
      </c>
      <c r="B317" s="64" t="s">
        <v>356</v>
      </c>
      <c r="C317" s="65"/>
      <c r="D317" s="66"/>
      <c r="E317" s="67"/>
      <c r="F317" s="68"/>
      <c r="G317" s="65"/>
      <c r="H317" s="69"/>
      <c r="I317" s="70"/>
      <c r="J317" s="70"/>
      <c r="K317" s="34" t="s">
        <v>65</v>
      </c>
      <c r="L317" s="77">
        <v>390</v>
      </c>
      <c r="M317" s="77"/>
      <c r="N317" s="72"/>
      <c r="O317" s="79" t="s">
        <v>176</v>
      </c>
      <c r="P317" s="81">
        <v>43627.66752314815</v>
      </c>
      <c r="Q317" s="79" t="s">
        <v>626</v>
      </c>
      <c r="R317" s="83" t="s">
        <v>706</v>
      </c>
      <c r="S317" s="79" t="s">
        <v>733</v>
      </c>
      <c r="T317" s="79" t="s">
        <v>776</v>
      </c>
      <c r="U317" s="79"/>
      <c r="V317" s="83" t="s">
        <v>950</v>
      </c>
      <c r="W317" s="81">
        <v>43627.66752314815</v>
      </c>
      <c r="X317" s="83" t="s">
        <v>1272</v>
      </c>
      <c r="Y317" s="79"/>
      <c r="Z317" s="79"/>
      <c r="AA317" s="85" t="s">
        <v>1643</v>
      </c>
      <c r="AB317" s="79"/>
      <c r="AC317" s="79" t="b">
        <v>0</v>
      </c>
      <c r="AD317" s="79">
        <v>0</v>
      </c>
      <c r="AE317" s="85" t="s">
        <v>1711</v>
      </c>
      <c r="AF317" s="79" t="b">
        <v>1</v>
      </c>
      <c r="AG317" s="79" t="s">
        <v>1727</v>
      </c>
      <c r="AH317" s="79"/>
      <c r="AI317" s="85" t="s">
        <v>1675</v>
      </c>
      <c r="AJ317" s="79" t="b">
        <v>0</v>
      </c>
      <c r="AK317" s="79">
        <v>0</v>
      </c>
      <c r="AL317" s="85" t="s">
        <v>1711</v>
      </c>
      <c r="AM317" s="79" t="s">
        <v>1742</v>
      </c>
      <c r="AN317" s="79" t="b">
        <v>0</v>
      </c>
      <c r="AO317" s="85" t="s">
        <v>1643</v>
      </c>
      <c r="AP317" s="79" t="s">
        <v>176</v>
      </c>
      <c r="AQ317" s="79">
        <v>0</v>
      </c>
      <c r="AR317" s="79">
        <v>0</v>
      </c>
      <c r="AS317" s="79"/>
      <c r="AT317" s="79"/>
      <c r="AU317" s="79"/>
      <c r="AV317" s="79"/>
      <c r="AW317" s="79"/>
      <c r="AX317" s="79"/>
      <c r="AY317" s="79"/>
      <c r="AZ317" s="79"/>
      <c r="BA317">
        <v>25</v>
      </c>
      <c r="BB317" s="78" t="str">
        <f>REPLACE(INDEX(GroupVertices[Group],MATCH(Edges24[[#This Row],[Vertex 1]],GroupVertices[Vertex],0)),1,1,"")</f>
        <v>2</v>
      </c>
      <c r="BC317" s="78" t="str">
        <f>REPLACE(INDEX(GroupVertices[Group],MATCH(Edges24[[#This Row],[Vertex 2]],GroupVertices[Vertex],0)),1,1,"")</f>
        <v>2</v>
      </c>
      <c r="BD317" s="48">
        <v>0</v>
      </c>
      <c r="BE317" s="49">
        <v>0</v>
      </c>
      <c r="BF317" s="48">
        <v>0</v>
      </c>
      <c r="BG317" s="49">
        <v>0</v>
      </c>
      <c r="BH317" s="48">
        <v>0</v>
      </c>
      <c r="BI317" s="49">
        <v>0</v>
      </c>
      <c r="BJ317" s="48">
        <v>16</v>
      </c>
      <c r="BK317" s="49">
        <v>100</v>
      </c>
      <c r="BL317" s="48">
        <v>16</v>
      </c>
    </row>
    <row r="318" spans="1:64" ht="15">
      <c r="A318" s="64" t="s">
        <v>356</v>
      </c>
      <c r="B318" s="64" t="s">
        <v>356</v>
      </c>
      <c r="C318" s="65"/>
      <c r="D318" s="66"/>
      <c r="E318" s="67"/>
      <c r="F318" s="68"/>
      <c r="G318" s="65"/>
      <c r="H318" s="69"/>
      <c r="I318" s="70"/>
      <c r="J318" s="70"/>
      <c r="K318" s="34" t="s">
        <v>65</v>
      </c>
      <c r="L318" s="77">
        <v>391</v>
      </c>
      <c r="M318" s="77"/>
      <c r="N318" s="72"/>
      <c r="O318" s="79" t="s">
        <v>176</v>
      </c>
      <c r="P318" s="81">
        <v>43627.67449074074</v>
      </c>
      <c r="Q318" s="79" t="s">
        <v>627</v>
      </c>
      <c r="R318" s="79" t="s">
        <v>707</v>
      </c>
      <c r="S318" s="79" t="s">
        <v>739</v>
      </c>
      <c r="T318" s="79" t="s">
        <v>776</v>
      </c>
      <c r="U318" s="79"/>
      <c r="V318" s="83" t="s">
        <v>950</v>
      </c>
      <c r="W318" s="81">
        <v>43627.67449074074</v>
      </c>
      <c r="X318" s="83" t="s">
        <v>1273</v>
      </c>
      <c r="Y318" s="79"/>
      <c r="Z318" s="79"/>
      <c r="AA318" s="85" t="s">
        <v>1644</v>
      </c>
      <c r="AB318" s="79"/>
      <c r="AC318" s="79" t="b">
        <v>0</v>
      </c>
      <c r="AD318" s="79">
        <v>0</v>
      </c>
      <c r="AE318" s="85" t="s">
        <v>1711</v>
      </c>
      <c r="AF318" s="79" t="b">
        <v>1</v>
      </c>
      <c r="AG318" s="79" t="s">
        <v>1727</v>
      </c>
      <c r="AH318" s="79"/>
      <c r="AI318" s="85" t="s">
        <v>1676</v>
      </c>
      <c r="AJ318" s="79" t="b">
        <v>0</v>
      </c>
      <c r="AK318" s="79">
        <v>0</v>
      </c>
      <c r="AL318" s="85" t="s">
        <v>1711</v>
      </c>
      <c r="AM318" s="79" t="s">
        <v>1742</v>
      </c>
      <c r="AN318" s="79" t="b">
        <v>0</v>
      </c>
      <c r="AO318" s="85" t="s">
        <v>1644</v>
      </c>
      <c r="AP318" s="79" t="s">
        <v>176</v>
      </c>
      <c r="AQ318" s="79">
        <v>0</v>
      </c>
      <c r="AR318" s="79">
        <v>0</v>
      </c>
      <c r="AS318" s="79"/>
      <c r="AT318" s="79"/>
      <c r="AU318" s="79"/>
      <c r="AV318" s="79"/>
      <c r="AW318" s="79"/>
      <c r="AX318" s="79"/>
      <c r="AY318" s="79"/>
      <c r="AZ318" s="79"/>
      <c r="BA318">
        <v>25</v>
      </c>
      <c r="BB318" s="78" t="str">
        <f>REPLACE(INDEX(GroupVertices[Group],MATCH(Edges24[[#This Row],[Vertex 1]],GroupVertices[Vertex],0)),1,1,"")</f>
        <v>2</v>
      </c>
      <c r="BC318" s="78" t="str">
        <f>REPLACE(INDEX(GroupVertices[Group],MATCH(Edges24[[#This Row],[Vertex 2]],GroupVertices[Vertex],0)),1,1,"")</f>
        <v>2</v>
      </c>
      <c r="BD318" s="48">
        <v>0</v>
      </c>
      <c r="BE318" s="49">
        <v>0</v>
      </c>
      <c r="BF318" s="48">
        <v>0</v>
      </c>
      <c r="BG318" s="49">
        <v>0</v>
      </c>
      <c r="BH318" s="48">
        <v>0</v>
      </c>
      <c r="BI318" s="49">
        <v>0</v>
      </c>
      <c r="BJ318" s="48">
        <v>26</v>
      </c>
      <c r="BK318" s="49">
        <v>100</v>
      </c>
      <c r="BL318" s="48">
        <v>26</v>
      </c>
    </row>
    <row r="319" spans="1:64" ht="15">
      <c r="A319" s="64" t="s">
        <v>356</v>
      </c>
      <c r="B319" s="64" t="s">
        <v>356</v>
      </c>
      <c r="C319" s="65"/>
      <c r="D319" s="66"/>
      <c r="E319" s="67"/>
      <c r="F319" s="68"/>
      <c r="G319" s="65"/>
      <c r="H319" s="69"/>
      <c r="I319" s="70"/>
      <c r="J319" s="70"/>
      <c r="K319" s="34" t="s">
        <v>65</v>
      </c>
      <c r="L319" s="77">
        <v>392</v>
      </c>
      <c r="M319" s="77"/>
      <c r="N319" s="72"/>
      <c r="O319" s="79" t="s">
        <v>176</v>
      </c>
      <c r="P319" s="81">
        <v>43627.67450231482</v>
      </c>
      <c r="Q319" s="79" t="s">
        <v>628</v>
      </c>
      <c r="R319" s="79" t="s">
        <v>708</v>
      </c>
      <c r="S319" s="79" t="s">
        <v>739</v>
      </c>
      <c r="T319" s="79" t="s">
        <v>776</v>
      </c>
      <c r="U319" s="79"/>
      <c r="V319" s="83" t="s">
        <v>950</v>
      </c>
      <c r="W319" s="81">
        <v>43627.67450231482</v>
      </c>
      <c r="X319" s="83" t="s">
        <v>1274</v>
      </c>
      <c r="Y319" s="79"/>
      <c r="Z319" s="79"/>
      <c r="AA319" s="85" t="s">
        <v>1645</v>
      </c>
      <c r="AB319" s="79"/>
      <c r="AC319" s="79" t="b">
        <v>0</v>
      </c>
      <c r="AD319" s="79">
        <v>0</v>
      </c>
      <c r="AE319" s="85" t="s">
        <v>1711</v>
      </c>
      <c r="AF319" s="79" t="b">
        <v>1</v>
      </c>
      <c r="AG319" s="79" t="s">
        <v>1727</v>
      </c>
      <c r="AH319" s="79"/>
      <c r="AI319" s="85" t="s">
        <v>1677</v>
      </c>
      <c r="AJ319" s="79" t="b">
        <v>0</v>
      </c>
      <c r="AK319" s="79">
        <v>0</v>
      </c>
      <c r="AL319" s="85" t="s">
        <v>1711</v>
      </c>
      <c r="AM319" s="79" t="s">
        <v>1742</v>
      </c>
      <c r="AN319" s="79" t="b">
        <v>0</v>
      </c>
      <c r="AO319" s="85" t="s">
        <v>1645</v>
      </c>
      <c r="AP319" s="79" t="s">
        <v>176</v>
      </c>
      <c r="AQ319" s="79">
        <v>0</v>
      </c>
      <c r="AR319" s="79">
        <v>0</v>
      </c>
      <c r="AS319" s="79"/>
      <c r="AT319" s="79"/>
      <c r="AU319" s="79"/>
      <c r="AV319" s="79"/>
      <c r="AW319" s="79"/>
      <c r="AX319" s="79"/>
      <c r="AY319" s="79"/>
      <c r="AZ319" s="79"/>
      <c r="BA319">
        <v>25</v>
      </c>
      <c r="BB319" s="78" t="str">
        <f>REPLACE(INDEX(GroupVertices[Group],MATCH(Edges24[[#This Row],[Vertex 1]],GroupVertices[Vertex],0)),1,1,"")</f>
        <v>2</v>
      </c>
      <c r="BC319" s="78" t="str">
        <f>REPLACE(INDEX(GroupVertices[Group],MATCH(Edges24[[#This Row],[Vertex 2]],GroupVertices[Vertex],0)),1,1,"")</f>
        <v>2</v>
      </c>
      <c r="BD319" s="48">
        <v>0</v>
      </c>
      <c r="BE319" s="49">
        <v>0</v>
      </c>
      <c r="BF319" s="48">
        <v>0</v>
      </c>
      <c r="BG319" s="49">
        <v>0</v>
      </c>
      <c r="BH319" s="48">
        <v>0</v>
      </c>
      <c r="BI319" s="49">
        <v>0</v>
      </c>
      <c r="BJ319" s="48">
        <v>15</v>
      </c>
      <c r="BK319" s="49">
        <v>100</v>
      </c>
      <c r="BL319" s="48">
        <v>15</v>
      </c>
    </row>
    <row r="320" spans="1:64" ht="15">
      <c r="A320" s="64" t="s">
        <v>356</v>
      </c>
      <c r="B320" s="64" t="s">
        <v>356</v>
      </c>
      <c r="C320" s="65"/>
      <c r="D320" s="66"/>
      <c r="E320" s="67"/>
      <c r="F320" s="68"/>
      <c r="G320" s="65"/>
      <c r="H320" s="69"/>
      <c r="I320" s="70"/>
      <c r="J320" s="70"/>
      <c r="K320" s="34" t="s">
        <v>65</v>
      </c>
      <c r="L320" s="77">
        <v>393</v>
      </c>
      <c r="M320" s="77"/>
      <c r="N320" s="72"/>
      <c r="O320" s="79" t="s">
        <v>176</v>
      </c>
      <c r="P320" s="81">
        <v>43627.68148148148</v>
      </c>
      <c r="Q320" s="79" t="s">
        <v>629</v>
      </c>
      <c r="R320" s="83" t="s">
        <v>709</v>
      </c>
      <c r="S320" s="79" t="s">
        <v>733</v>
      </c>
      <c r="T320" s="79" t="s">
        <v>776</v>
      </c>
      <c r="U320" s="79"/>
      <c r="V320" s="83" t="s">
        <v>950</v>
      </c>
      <c r="W320" s="81">
        <v>43627.68148148148</v>
      </c>
      <c r="X320" s="83" t="s">
        <v>1275</v>
      </c>
      <c r="Y320" s="79"/>
      <c r="Z320" s="79"/>
      <c r="AA320" s="85" t="s">
        <v>1646</v>
      </c>
      <c r="AB320" s="79"/>
      <c r="AC320" s="79" t="b">
        <v>0</v>
      </c>
      <c r="AD320" s="79">
        <v>1</v>
      </c>
      <c r="AE320" s="85" t="s">
        <v>1711</v>
      </c>
      <c r="AF320" s="79" t="b">
        <v>1</v>
      </c>
      <c r="AG320" s="79" t="s">
        <v>1727</v>
      </c>
      <c r="AH320" s="79"/>
      <c r="AI320" s="85" t="s">
        <v>1634</v>
      </c>
      <c r="AJ320" s="79" t="b">
        <v>0</v>
      </c>
      <c r="AK320" s="79">
        <v>0</v>
      </c>
      <c r="AL320" s="85" t="s">
        <v>1711</v>
      </c>
      <c r="AM320" s="79" t="s">
        <v>1742</v>
      </c>
      <c r="AN320" s="79" t="b">
        <v>0</v>
      </c>
      <c r="AO320" s="85" t="s">
        <v>1646</v>
      </c>
      <c r="AP320" s="79" t="s">
        <v>176</v>
      </c>
      <c r="AQ320" s="79">
        <v>0</v>
      </c>
      <c r="AR320" s="79">
        <v>0</v>
      </c>
      <c r="AS320" s="79"/>
      <c r="AT320" s="79"/>
      <c r="AU320" s="79"/>
      <c r="AV320" s="79"/>
      <c r="AW320" s="79"/>
      <c r="AX320" s="79"/>
      <c r="AY320" s="79"/>
      <c r="AZ320" s="79"/>
      <c r="BA320">
        <v>25</v>
      </c>
      <c r="BB320" s="78" t="str">
        <f>REPLACE(INDEX(GroupVertices[Group],MATCH(Edges24[[#This Row],[Vertex 1]],GroupVertices[Vertex],0)),1,1,"")</f>
        <v>2</v>
      </c>
      <c r="BC320" s="78" t="str">
        <f>REPLACE(INDEX(GroupVertices[Group],MATCH(Edges24[[#This Row],[Vertex 2]],GroupVertices[Vertex],0)),1,1,"")</f>
        <v>2</v>
      </c>
      <c r="BD320" s="48">
        <v>2</v>
      </c>
      <c r="BE320" s="49">
        <v>7.407407407407407</v>
      </c>
      <c r="BF320" s="48">
        <v>0</v>
      </c>
      <c r="BG320" s="49">
        <v>0</v>
      </c>
      <c r="BH320" s="48">
        <v>0</v>
      </c>
      <c r="BI320" s="49">
        <v>0</v>
      </c>
      <c r="BJ320" s="48">
        <v>25</v>
      </c>
      <c r="BK320" s="49">
        <v>92.5925925925926</v>
      </c>
      <c r="BL320" s="48">
        <v>27</v>
      </c>
    </row>
    <row r="321" spans="1:64" ht="15">
      <c r="A321" s="64" t="s">
        <v>356</v>
      </c>
      <c r="B321" s="64" t="s">
        <v>356</v>
      </c>
      <c r="C321" s="65"/>
      <c r="D321" s="66"/>
      <c r="E321" s="67"/>
      <c r="F321" s="68"/>
      <c r="G321" s="65"/>
      <c r="H321" s="69"/>
      <c r="I321" s="70"/>
      <c r="J321" s="70"/>
      <c r="K321" s="34" t="s">
        <v>65</v>
      </c>
      <c r="L321" s="77">
        <v>394</v>
      </c>
      <c r="M321" s="77"/>
      <c r="N321" s="72"/>
      <c r="O321" s="79" t="s">
        <v>176</v>
      </c>
      <c r="P321" s="81">
        <v>43627.68148148148</v>
      </c>
      <c r="Q321" s="79" t="s">
        <v>630</v>
      </c>
      <c r="R321" s="79" t="s">
        <v>710</v>
      </c>
      <c r="S321" s="79" t="s">
        <v>739</v>
      </c>
      <c r="T321" s="79" t="s">
        <v>776</v>
      </c>
      <c r="U321" s="79"/>
      <c r="V321" s="83" t="s">
        <v>950</v>
      </c>
      <c r="W321" s="81">
        <v>43627.68148148148</v>
      </c>
      <c r="X321" s="83" t="s">
        <v>1276</v>
      </c>
      <c r="Y321" s="79"/>
      <c r="Z321" s="79"/>
      <c r="AA321" s="85" t="s">
        <v>1647</v>
      </c>
      <c r="AB321" s="79"/>
      <c r="AC321" s="79" t="b">
        <v>0</v>
      </c>
      <c r="AD321" s="79">
        <v>0</v>
      </c>
      <c r="AE321" s="85" t="s">
        <v>1711</v>
      </c>
      <c r="AF321" s="79" t="b">
        <v>1</v>
      </c>
      <c r="AG321" s="79" t="s">
        <v>1727</v>
      </c>
      <c r="AH321" s="79"/>
      <c r="AI321" s="85" t="s">
        <v>1678</v>
      </c>
      <c r="AJ321" s="79" t="b">
        <v>0</v>
      </c>
      <c r="AK321" s="79">
        <v>0</v>
      </c>
      <c r="AL321" s="85" t="s">
        <v>1711</v>
      </c>
      <c r="AM321" s="79" t="s">
        <v>1742</v>
      </c>
      <c r="AN321" s="79" t="b">
        <v>0</v>
      </c>
      <c r="AO321" s="85" t="s">
        <v>1647</v>
      </c>
      <c r="AP321" s="79" t="s">
        <v>176</v>
      </c>
      <c r="AQ321" s="79">
        <v>0</v>
      </c>
      <c r="AR321" s="79">
        <v>0</v>
      </c>
      <c r="AS321" s="79"/>
      <c r="AT321" s="79"/>
      <c r="AU321" s="79"/>
      <c r="AV321" s="79"/>
      <c r="AW321" s="79"/>
      <c r="AX321" s="79"/>
      <c r="AY321" s="79"/>
      <c r="AZ321" s="79"/>
      <c r="BA321">
        <v>25</v>
      </c>
      <c r="BB321" s="78" t="str">
        <f>REPLACE(INDEX(GroupVertices[Group],MATCH(Edges24[[#This Row],[Vertex 1]],GroupVertices[Vertex],0)),1,1,"")</f>
        <v>2</v>
      </c>
      <c r="BC321" s="78" t="str">
        <f>REPLACE(INDEX(GroupVertices[Group],MATCH(Edges24[[#This Row],[Vertex 2]],GroupVertices[Vertex],0)),1,1,"")</f>
        <v>2</v>
      </c>
      <c r="BD321" s="48">
        <v>0</v>
      </c>
      <c r="BE321" s="49">
        <v>0</v>
      </c>
      <c r="BF321" s="48">
        <v>0</v>
      </c>
      <c r="BG321" s="49">
        <v>0</v>
      </c>
      <c r="BH321" s="48">
        <v>0</v>
      </c>
      <c r="BI321" s="49">
        <v>0</v>
      </c>
      <c r="BJ321" s="48">
        <v>16</v>
      </c>
      <c r="BK321" s="49">
        <v>100</v>
      </c>
      <c r="BL321" s="48">
        <v>16</v>
      </c>
    </row>
    <row r="322" spans="1:64" ht="15">
      <c r="A322" s="64" t="s">
        <v>356</v>
      </c>
      <c r="B322" s="64" t="s">
        <v>356</v>
      </c>
      <c r="C322" s="65"/>
      <c r="D322" s="66"/>
      <c r="E322" s="67"/>
      <c r="F322" s="68"/>
      <c r="G322" s="65"/>
      <c r="H322" s="69"/>
      <c r="I322" s="70"/>
      <c r="J322" s="70"/>
      <c r="K322" s="34" t="s">
        <v>65</v>
      </c>
      <c r="L322" s="77">
        <v>395</v>
      </c>
      <c r="M322" s="77"/>
      <c r="N322" s="72"/>
      <c r="O322" s="79" t="s">
        <v>176</v>
      </c>
      <c r="P322" s="81">
        <v>43627.6953125</v>
      </c>
      <c r="Q322" s="79" t="s">
        <v>631</v>
      </c>
      <c r="R322" s="79" t="s">
        <v>711</v>
      </c>
      <c r="S322" s="79" t="s">
        <v>739</v>
      </c>
      <c r="T322" s="79" t="s">
        <v>776</v>
      </c>
      <c r="U322" s="79"/>
      <c r="V322" s="83" t="s">
        <v>950</v>
      </c>
      <c r="W322" s="81">
        <v>43627.6953125</v>
      </c>
      <c r="X322" s="83" t="s">
        <v>1277</v>
      </c>
      <c r="Y322" s="79"/>
      <c r="Z322" s="79"/>
      <c r="AA322" s="85" t="s">
        <v>1648</v>
      </c>
      <c r="AB322" s="79"/>
      <c r="AC322" s="79" t="b">
        <v>0</v>
      </c>
      <c r="AD322" s="79">
        <v>0</v>
      </c>
      <c r="AE322" s="85" t="s">
        <v>1711</v>
      </c>
      <c r="AF322" s="79" t="b">
        <v>1</v>
      </c>
      <c r="AG322" s="79" t="s">
        <v>1727</v>
      </c>
      <c r="AH322" s="79"/>
      <c r="AI322" s="85" t="s">
        <v>1679</v>
      </c>
      <c r="AJ322" s="79" t="b">
        <v>0</v>
      </c>
      <c r="AK322" s="79">
        <v>0</v>
      </c>
      <c r="AL322" s="85" t="s">
        <v>1711</v>
      </c>
      <c r="AM322" s="79" t="s">
        <v>1742</v>
      </c>
      <c r="AN322" s="79" t="b">
        <v>0</v>
      </c>
      <c r="AO322" s="85" t="s">
        <v>1648</v>
      </c>
      <c r="AP322" s="79" t="s">
        <v>176</v>
      </c>
      <c r="AQ322" s="79">
        <v>0</v>
      </c>
      <c r="AR322" s="79">
        <v>0</v>
      </c>
      <c r="AS322" s="79"/>
      <c r="AT322" s="79"/>
      <c r="AU322" s="79"/>
      <c r="AV322" s="79"/>
      <c r="AW322" s="79"/>
      <c r="AX322" s="79"/>
      <c r="AY322" s="79"/>
      <c r="AZ322" s="79"/>
      <c r="BA322">
        <v>25</v>
      </c>
      <c r="BB322" s="78" t="str">
        <f>REPLACE(INDEX(GroupVertices[Group],MATCH(Edges24[[#This Row],[Vertex 1]],GroupVertices[Vertex],0)),1,1,"")</f>
        <v>2</v>
      </c>
      <c r="BC322" s="78" t="str">
        <f>REPLACE(INDEX(GroupVertices[Group],MATCH(Edges24[[#This Row],[Vertex 2]],GroupVertices[Vertex],0)),1,1,"")</f>
        <v>2</v>
      </c>
      <c r="BD322" s="48">
        <v>0</v>
      </c>
      <c r="BE322" s="49">
        <v>0</v>
      </c>
      <c r="BF322" s="48">
        <v>0</v>
      </c>
      <c r="BG322" s="49">
        <v>0</v>
      </c>
      <c r="BH322" s="48">
        <v>0</v>
      </c>
      <c r="BI322" s="49">
        <v>0</v>
      </c>
      <c r="BJ322" s="48">
        <v>5</v>
      </c>
      <c r="BK322" s="49">
        <v>100</v>
      </c>
      <c r="BL322" s="48">
        <v>5</v>
      </c>
    </row>
    <row r="323" spans="1:64" ht="15">
      <c r="A323" s="64" t="s">
        <v>356</v>
      </c>
      <c r="B323" s="64" t="s">
        <v>356</v>
      </c>
      <c r="C323" s="65"/>
      <c r="D323" s="66"/>
      <c r="E323" s="67"/>
      <c r="F323" s="68"/>
      <c r="G323" s="65"/>
      <c r="H323" s="69"/>
      <c r="I323" s="70"/>
      <c r="J323" s="70"/>
      <c r="K323" s="34" t="s">
        <v>65</v>
      </c>
      <c r="L323" s="77">
        <v>396</v>
      </c>
      <c r="M323" s="77"/>
      <c r="N323" s="72"/>
      <c r="O323" s="79" t="s">
        <v>176</v>
      </c>
      <c r="P323" s="81">
        <v>43627.69532407408</v>
      </c>
      <c r="Q323" s="79" t="s">
        <v>632</v>
      </c>
      <c r="R323" s="79" t="s">
        <v>712</v>
      </c>
      <c r="S323" s="79" t="s">
        <v>739</v>
      </c>
      <c r="T323" s="79" t="s">
        <v>776</v>
      </c>
      <c r="U323" s="79"/>
      <c r="V323" s="83" t="s">
        <v>950</v>
      </c>
      <c r="W323" s="81">
        <v>43627.69532407408</v>
      </c>
      <c r="X323" s="83" t="s">
        <v>1278</v>
      </c>
      <c r="Y323" s="79"/>
      <c r="Z323" s="79"/>
      <c r="AA323" s="85" t="s">
        <v>1649</v>
      </c>
      <c r="AB323" s="79"/>
      <c r="AC323" s="79" t="b">
        <v>0</v>
      </c>
      <c r="AD323" s="79">
        <v>0</v>
      </c>
      <c r="AE323" s="85" t="s">
        <v>1711</v>
      </c>
      <c r="AF323" s="79" t="b">
        <v>1</v>
      </c>
      <c r="AG323" s="79" t="s">
        <v>1727</v>
      </c>
      <c r="AH323" s="79"/>
      <c r="AI323" s="85" t="s">
        <v>1680</v>
      </c>
      <c r="AJ323" s="79" t="b">
        <v>0</v>
      </c>
      <c r="AK323" s="79">
        <v>0</v>
      </c>
      <c r="AL323" s="85" t="s">
        <v>1711</v>
      </c>
      <c r="AM323" s="79" t="s">
        <v>1742</v>
      </c>
      <c r="AN323" s="79" t="b">
        <v>0</v>
      </c>
      <c r="AO323" s="85" t="s">
        <v>1649</v>
      </c>
      <c r="AP323" s="79" t="s">
        <v>176</v>
      </c>
      <c r="AQ323" s="79">
        <v>0</v>
      </c>
      <c r="AR323" s="79">
        <v>0</v>
      </c>
      <c r="AS323" s="79"/>
      <c r="AT323" s="79"/>
      <c r="AU323" s="79"/>
      <c r="AV323" s="79"/>
      <c r="AW323" s="79"/>
      <c r="AX323" s="79"/>
      <c r="AY323" s="79"/>
      <c r="AZ323" s="79"/>
      <c r="BA323">
        <v>25</v>
      </c>
      <c r="BB323" s="78" t="str">
        <f>REPLACE(INDEX(GroupVertices[Group],MATCH(Edges24[[#This Row],[Vertex 1]],GroupVertices[Vertex],0)),1,1,"")</f>
        <v>2</v>
      </c>
      <c r="BC323" s="78" t="str">
        <f>REPLACE(INDEX(GroupVertices[Group],MATCH(Edges24[[#This Row],[Vertex 2]],GroupVertices[Vertex],0)),1,1,"")</f>
        <v>2</v>
      </c>
      <c r="BD323" s="48">
        <v>1</v>
      </c>
      <c r="BE323" s="49">
        <v>6.666666666666667</v>
      </c>
      <c r="BF323" s="48">
        <v>0</v>
      </c>
      <c r="BG323" s="49">
        <v>0</v>
      </c>
      <c r="BH323" s="48">
        <v>0</v>
      </c>
      <c r="BI323" s="49">
        <v>0</v>
      </c>
      <c r="BJ323" s="48">
        <v>14</v>
      </c>
      <c r="BK323" s="49">
        <v>93.33333333333333</v>
      </c>
      <c r="BL323" s="48">
        <v>15</v>
      </c>
    </row>
    <row r="324" spans="1:64" ht="15">
      <c r="A324" s="64" t="s">
        <v>356</v>
      </c>
      <c r="B324" s="64" t="s">
        <v>356</v>
      </c>
      <c r="C324" s="65"/>
      <c r="D324" s="66"/>
      <c r="E324" s="67"/>
      <c r="F324" s="68"/>
      <c r="G324" s="65"/>
      <c r="H324" s="69"/>
      <c r="I324" s="70"/>
      <c r="J324" s="70"/>
      <c r="K324" s="34" t="s">
        <v>65</v>
      </c>
      <c r="L324" s="77">
        <v>397</v>
      </c>
      <c r="M324" s="77"/>
      <c r="N324" s="72"/>
      <c r="O324" s="79" t="s">
        <v>176</v>
      </c>
      <c r="P324" s="81">
        <v>43627.70216435185</v>
      </c>
      <c r="Q324" s="79" t="s">
        <v>633</v>
      </c>
      <c r="R324" s="83" t="s">
        <v>683</v>
      </c>
      <c r="S324" s="79" t="s">
        <v>733</v>
      </c>
      <c r="T324" s="79" t="s">
        <v>776</v>
      </c>
      <c r="U324" s="79"/>
      <c r="V324" s="83" t="s">
        <v>950</v>
      </c>
      <c r="W324" s="81">
        <v>43627.70216435185</v>
      </c>
      <c r="X324" s="83" t="s">
        <v>1279</v>
      </c>
      <c r="Y324" s="79"/>
      <c r="Z324" s="79"/>
      <c r="AA324" s="85" t="s">
        <v>1650</v>
      </c>
      <c r="AB324" s="79"/>
      <c r="AC324" s="79" t="b">
        <v>0</v>
      </c>
      <c r="AD324" s="79">
        <v>0</v>
      </c>
      <c r="AE324" s="85" t="s">
        <v>1711</v>
      </c>
      <c r="AF324" s="79" t="b">
        <v>1</v>
      </c>
      <c r="AG324" s="79" t="s">
        <v>1727</v>
      </c>
      <c r="AH324" s="79"/>
      <c r="AI324" s="85" t="s">
        <v>1681</v>
      </c>
      <c r="AJ324" s="79" t="b">
        <v>0</v>
      </c>
      <c r="AK324" s="79">
        <v>0</v>
      </c>
      <c r="AL324" s="85" t="s">
        <v>1711</v>
      </c>
      <c r="AM324" s="79" t="s">
        <v>1742</v>
      </c>
      <c r="AN324" s="79" t="b">
        <v>0</v>
      </c>
      <c r="AO324" s="85" t="s">
        <v>1650</v>
      </c>
      <c r="AP324" s="79" t="s">
        <v>176</v>
      </c>
      <c r="AQ324" s="79">
        <v>0</v>
      </c>
      <c r="AR324" s="79">
        <v>0</v>
      </c>
      <c r="AS324" s="79"/>
      <c r="AT324" s="79"/>
      <c r="AU324" s="79"/>
      <c r="AV324" s="79"/>
      <c r="AW324" s="79"/>
      <c r="AX324" s="79"/>
      <c r="AY324" s="79"/>
      <c r="AZ324" s="79"/>
      <c r="BA324">
        <v>25</v>
      </c>
      <c r="BB324" s="78" t="str">
        <f>REPLACE(INDEX(GroupVertices[Group],MATCH(Edges24[[#This Row],[Vertex 1]],GroupVertices[Vertex],0)),1,1,"")</f>
        <v>2</v>
      </c>
      <c r="BC324" s="78" t="str">
        <f>REPLACE(INDEX(GroupVertices[Group],MATCH(Edges24[[#This Row],[Vertex 2]],GroupVertices[Vertex],0)),1,1,"")</f>
        <v>2</v>
      </c>
      <c r="BD324" s="48">
        <v>0</v>
      </c>
      <c r="BE324" s="49">
        <v>0</v>
      </c>
      <c r="BF324" s="48">
        <v>1</v>
      </c>
      <c r="BG324" s="49">
        <v>4.545454545454546</v>
      </c>
      <c r="BH324" s="48">
        <v>0</v>
      </c>
      <c r="BI324" s="49">
        <v>0</v>
      </c>
      <c r="BJ324" s="48">
        <v>21</v>
      </c>
      <c r="BK324" s="49">
        <v>95.45454545454545</v>
      </c>
      <c r="BL324" s="48">
        <v>22</v>
      </c>
    </row>
    <row r="325" spans="1:64" ht="15">
      <c r="A325" s="64" t="s">
        <v>356</v>
      </c>
      <c r="B325" s="64" t="s">
        <v>356</v>
      </c>
      <c r="C325" s="65"/>
      <c r="D325" s="66"/>
      <c r="E325" s="67"/>
      <c r="F325" s="68"/>
      <c r="G325" s="65"/>
      <c r="H325" s="69"/>
      <c r="I325" s="70"/>
      <c r="J325" s="70"/>
      <c r="K325" s="34" t="s">
        <v>65</v>
      </c>
      <c r="L325" s="77">
        <v>398</v>
      </c>
      <c r="M325" s="77"/>
      <c r="N325" s="72"/>
      <c r="O325" s="79" t="s">
        <v>176</v>
      </c>
      <c r="P325" s="81">
        <v>43627.70927083334</v>
      </c>
      <c r="Q325" s="79" t="s">
        <v>634</v>
      </c>
      <c r="R325" s="83" t="s">
        <v>713</v>
      </c>
      <c r="S325" s="79" t="s">
        <v>733</v>
      </c>
      <c r="T325" s="79" t="s">
        <v>776</v>
      </c>
      <c r="U325" s="79"/>
      <c r="V325" s="83" t="s">
        <v>950</v>
      </c>
      <c r="W325" s="81">
        <v>43627.70927083334</v>
      </c>
      <c r="X325" s="83" t="s">
        <v>1280</v>
      </c>
      <c r="Y325" s="79"/>
      <c r="Z325" s="79"/>
      <c r="AA325" s="85" t="s">
        <v>1651</v>
      </c>
      <c r="AB325" s="79"/>
      <c r="AC325" s="79" t="b">
        <v>0</v>
      </c>
      <c r="AD325" s="79">
        <v>0</v>
      </c>
      <c r="AE325" s="85" t="s">
        <v>1711</v>
      </c>
      <c r="AF325" s="79" t="b">
        <v>1</v>
      </c>
      <c r="AG325" s="79" t="s">
        <v>1727</v>
      </c>
      <c r="AH325" s="79"/>
      <c r="AI325" s="85" t="s">
        <v>1638</v>
      </c>
      <c r="AJ325" s="79" t="b">
        <v>0</v>
      </c>
      <c r="AK325" s="79">
        <v>0</v>
      </c>
      <c r="AL325" s="85" t="s">
        <v>1711</v>
      </c>
      <c r="AM325" s="79" t="s">
        <v>1742</v>
      </c>
      <c r="AN325" s="79" t="b">
        <v>0</v>
      </c>
      <c r="AO325" s="85" t="s">
        <v>1651</v>
      </c>
      <c r="AP325" s="79" t="s">
        <v>176</v>
      </c>
      <c r="AQ325" s="79">
        <v>0</v>
      </c>
      <c r="AR325" s="79">
        <v>0</v>
      </c>
      <c r="AS325" s="79"/>
      <c r="AT325" s="79"/>
      <c r="AU325" s="79"/>
      <c r="AV325" s="79"/>
      <c r="AW325" s="79"/>
      <c r="AX325" s="79"/>
      <c r="AY325" s="79"/>
      <c r="AZ325" s="79"/>
      <c r="BA325">
        <v>25</v>
      </c>
      <c r="BB325" s="78" t="str">
        <f>REPLACE(INDEX(GroupVertices[Group],MATCH(Edges24[[#This Row],[Vertex 1]],GroupVertices[Vertex],0)),1,1,"")</f>
        <v>2</v>
      </c>
      <c r="BC325" s="78" t="str">
        <f>REPLACE(INDEX(GroupVertices[Group],MATCH(Edges24[[#This Row],[Vertex 2]],GroupVertices[Vertex],0)),1,1,"")</f>
        <v>2</v>
      </c>
      <c r="BD325" s="48">
        <v>1</v>
      </c>
      <c r="BE325" s="49">
        <v>2.6315789473684212</v>
      </c>
      <c r="BF325" s="48">
        <v>4</v>
      </c>
      <c r="BG325" s="49">
        <v>10.526315789473685</v>
      </c>
      <c r="BH325" s="48">
        <v>0</v>
      </c>
      <c r="BI325" s="49">
        <v>0</v>
      </c>
      <c r="BJ325" s="48">
        <v>33</v>
      </c>
      <c r="BK325" s="49">
        <v>86.84210526315789</v>
      </c>
      <c r="BL325" s="48">
        <v>38</v>
      </c>
    </row>
    <row r="326" spans="1:64" ht="15">
      <c r="A326" s="64" t="s">
        <v>356</v>
      </c>
      <c r="B326" s="64" t="s">
        <v>356</v>
      </c>
      <c r="C326" s="65"/>
      <c r="D326" s="66"/>
      <c r="E326" s="67"/>
      <c r="F326" s="68"/>
      <c r="G326" s="65"/>
      <c r="H326" s="69"/>
      <c r="I326" s="70"/>
      <c r="J326" s="70"/>
      <c r="K326" s="34" t="s">
        <v>65</v>
      </c>
      <c r="L326" s="77">
        <v>399</v>
      </c>
      <c r="M326" s="77"/>
      <c r="N326" s="72"/>
      <c r="O326" s="79" t="s">
        <v>176</v>
      </c>
      <c r="P326" s="81">
        <v>43627.709282407406</v>
      </c>
      <c r="Q326" s="79" t="s">
        <v>635</v>
      </c>
      <c r="R326" s="83" t="s">
        <v>684</v>
      </c>
      <c r="S326" s="79" t="s">
        <v>733</v>
      </c>
      <c r="T326" s="79" t="s">
        <v>776</v>
      </c>
      <c r="U326" s="79"/>
      <c r="V326" s="83" t="s">
        <v>950</v>
      </c>
      <c r="W326" s="81">
        <v>43627.709282407406</v>
      </c>
      <c r="X326" s="83" t="s">
        <v>1281</v>
      </c>
      <c r="Y326" s="79"/>
      <c r="Z326" s="79"/>
      <c r="AA326" s="85" t="s">
        <v>1652</v>
      </c>
      <c r="AB326" s="79"/>
      <c r="AC326" s="79" t="b">
        <v>0</v>
      </c>
      <c r="AD326" s="79">
        <v>0</v>
      </c>
      <c r="AE326" s="85" t="s">
        <v>1711</v>
      </c>
      <c r="AF326" s="79" t="b">
        <v>1</v>
      </c>
      <c r="AG326" s="79" t="s">
        <v>1727</v>
      </c>
      <c r="AH326" s="79"/>
      <c r="AI326" s="85" t="s">
        <v>1682</v>
      </c>
      <c r="AJ326" s="79" t="b">
        <v>0</v>
      </c>
      <c r="AK326" s="79">
        <v>0</v>
      </c>
      <c r="AL326" s="85" t="s">
        <v>1711</v>
      </c>
      <c r="AM326" s="79" t="s">
        <v>1742</v>
      </c>
      <c r="AN326" s="79" t="b">
        <v>0</v>
      </c>
      <c r="AO326" s="85" t="s">
        <v>1652</v>
      </c>
      <c r="AP326" s="79" t="s">
        <v>176</v>
      </c>
      <c r="AQ326" s="79">
        <v>0</v>
      </c>
      <c r="AR326" s="79">
        <v>0</v>
      </c>
      <c r="AS326" s="79"/>
      <c r="AT326" s="79"/>
      <c r="AU326" s="79"/>
      <c r="AV326" s="79"/>
      <c r="AW326" s="79"/>
      <c r="AX326" s="79"/>
      <c r="AY326" s="79"/>
      <c r="AZ326" s="79"/>
      <c r="BA326">
        <v>25</v>
      </c>
      <c r="BB326" s="78" t="str">
        <f>REPLACE(INDEX(GroupVertices[Group],MATCH(Edges24[[#This Row],[Vertex 1]],GroupVertices[Vertex],0)),1,1,"")</f>
        <v>2</v>
      </c>
      <c r="BC326" s="78" t="str">
        <f>REPLACE(INDEX(GroupVertices[Group],MATCH(Edges24[[#This Row],[Vertex 2]],GroupVertices[Vertex],0)),1,1,"")</f>
        <v>2</v>
      </c>
      <c r="BD326" s="48">
        <v>2</v>
      </c>
      <c r="BE326" s="49">
        <v>5</v>
      </c>
      <c r="BF326" s="48">
        <v>0</v>
      </c>
      <c r="BG326" s="49">
        <v>0</v>
      </c>
      <c r="BH326" s="48">
        <v>0</v>
      </c>
      <c r="BI326" s="49">
        <v>0</v>
      </c>
      <c r="BJ326" s="48">
        <v>38</v>
      </c>
      <c r="BK326" s="49">
        <v>95</v>
      </c>
      <c r="BL326" s="48">
        <v>40</v>
      </c>
    </row>
    <row r="327" spans="1:64" ht="15">
      <c r="A327" s="64" t="s">
        <v>356</v>
      </c>
      <c r="B327" s="64" t="s">
        <v>356</v>
      </c>
      <c r="C327" s="65"/>
      <c r="D327" s="66"/>
      <c r="E327" s="67"/>
      <c r="F327" s="68"/>
      <c r="G327" s="65"/>
      <c r="H327" s="69"/>
      <c r="I327" s="70"/>
      <c r="J327" s="70"/>
      <c r="K327" s="34" t="s">
        <v>65</v>
      </c>
      <c r="L327" s="77">
        <v>400</v>
      </c>
      <c r="M327" s="77"/>
      <c r="N327" s="72"/>
      <c r="O327" s="79" t="s">
        <v>176</v>
      </c>
      <c r="P327" s="81">
        <v>43627.70929398148</v>
      </c>
      <c r="Q327" s="79" t="s">
        <v>636</v>
      </c>
      <c r="R327" s="79" t="s">
        <v>714</v>
      </c>
      <c r="S327" s="79" t="s">
        <v>739</v>
      </c>
      <c r="T327" s="79" t="s">
        <v>776</v>
      </c>
      <c r="U327" s="79"/>
      <c r="V327" s="83" t="s">
        <v>950</v>
      </c>
      <c r="W327" s="81">
        <v>43627.70929398148</v>
      </c>
      <c r="X327" s="83" t="s">
        <v>1282</v>
      </c>
      <c r="Y327" s="79"/>
      <c r="Z327" s="79"/>
      <c r="AA327" s="85" t="s">
        <v>1653</v>
      </c>
      <c r="AB327" s="79"/>
      <c r="AC327" s="79" t="b">
        <v>0</v>
      </c>
      <c r="AD327" s="79">
        <v>0</v>
      </c>
      <c r="AE327" s="85" t="s">
        <v>1711</v>
      </c>
      <c r="AF327" s="79" t="b">
        <v>1</v>
      </c>
      <c r="AG327" s="79" t="s">
        <v>1727</v>
      </c>
      <c r="AH327" s="79"/>
      <c r="AI327" s="85" t="s">
        <v>1683</v>
      </c>
      <c r="AJ327" s="79" t="b">
        <v>0</v>
      </c>
      <c r="AK327" s="79">
        <v>0</v>
      </c>
      <c r="AL327" s="85" t="s">
        <v>1711</v>
      </c>
      <c r="AM327" s="79" t="s">
        <v>1742</v>
      </c>
      <c r="AN327" s="79" t="b">
        <v>0</v>
      </c>
      <c r="AO327" s="85" t="s">
        <v>1653</v>
      </c>
      <c r="AP327" s="79" t="s">
        <v>176</v>
      </c>
      <c r="AQ327" s="79">
        <v>0</v>
      </c>
      <c r="AR327" s="79">
        <v>0</v>
      </c>
      <c r="AS327" s="79"/>
      <c r="AT327" s="79"/>
      <c r="AU327" s="79"/>
      <c r="AV327" s="79"/>
      <c r="AW327" s="79"/>
      <c r="AX327" s="79"/>
      <c r="AY327" s="79"/>
      <c r="AZ327" s="79"/>
      <c r="BA327">
        <v>25</v>
      </c>
      <c r="BB327" s="78" t="str">
        <f>REPLACE(INDEX(GroupVertices[Group],MATCH(Edges24[[#This Row],[Vertex 1]],GroupVertices[Vertex],0)),1,1,"")</f>
        <v>2</v>
      </c>
      <c r="BC327" s="78" t="str">
        <f>REPLACE(INDEX(GroupVertices[Group],MATCH(Edges24[[#This Row],[Vertex 2]],GroupVertices[Vertex],0)),1,1,"")</f>
        <v>2</v>
      </c>
      <c r="BD327" s="48">
        <v>1</v>
      </c>
      <c r="BE327" s="49">
        <v>3.0303030303030303</v>
      </c>
      <c r="BF327" s="48">
        <v>0</v>
      </c>
      <c r="BG327" s="49">
        <v>0</v>
      </c>
      <c r="BH327" s="48">
        <v>0</v>
      </c>
      <c r="BI327" s="49">
        <v>0</v>
      </c>
      <c r="BJ327" s="48">
        <v>32</v>
      </c>
      <c r="BK327" s="49">
        <v>96.96969696969697</v>
      </c>
      <c r="BL327" s="48">
        <v>33</v>
      </c>
    </row>
    <row r="328" spans="1:64" ht="15">
      <c r="A328" s="64" t="s">
        <v>356</v>
      </c>
      <c r="B328" s="64" t="s">
        <v>356</v>
      </c>
      <c r="C328" s="65"/>
      <c r="D328" s="66"/>
      <c r="E328" s="67"/>
      <c r="F328" s="68"/>
      <c r="G328" s="65"/>
      <c r="H328" s="69"/>
      <c r="I328" s="70"/>
      <c r="J328" s="70"/>
      <c r="K328" s="34" t="s">
        <v>65</v>
      </c>
      <c r="L328" s="77">
        <v>401</v>
      </c>
      <c r="M328" s="77"/>
      <c r="N328" s="72"/>
      <c r="O328" s="79" t="s">
        <v>176</v>
      </c>
      <c r="P328" s="81">
        <v>43627.70929398148</v>
      </c>
      <c r="Q328" s="79" t="s">
        <v>637</v>
      </c>
      <c r="R328" s="83" t="s">
        <v>715</v>
      </c>
      <c r="S328" s="79" t="s">
        <v>733</v>
      </c>
      <c r="T328" s="79" t="s">
        <v>776</v>
      </c>
      <c r="U328" s="79"/>
      <c r="V328" s="83" t="s">
        <v>950</v>
      </c>
      <c r="W328" s="81">
        <v>43627.70929398148</v>
      </c>
      <c r="X328" s="83" t="s">
        <v>1283</v>
      </c>
      <c r="Y328" s="79"/>
      <c r="Z328" s="79"/>
      <c r="AA328" s="85" t="s">
        <v>1654</v>
      </c>
      <c r="AB328" s="79"/>
      <c r="AC328" s="79" t="b">
        <v>0</v>
      </c>
      <c r="AD328" s="79">
        <v>0</v>
      </c>
      <c r="AE328" s="85" t="s">
        <v>1711</v>
      </c>
      <c r="AF328" s="79" t="b">
        <v>1</v>
      </c>
      <c r="AG328" s="79" t="s">
        <v>1727</v>
      </c>
      <c r="AH328" s="79"/>
      <c r="AI328" s="85" t="s">
        <v>1684</v>
      </c>
      <c r="AJ328" s="79" t="b">
        <v>0</v>
      </c>
      <c r="AK328" s="79">
        <v>0</v>
      </c>
      <c r="AL328" s="85" t="s">
        <v>1711</v>
      </c>
      <c r="AM328" s="79" t="s">
        <v>1742</v>
      </c>
      <c r="AN328" s="79" t="b">
        <v>0</v>
      </c>
      <c r="AO328" s="85" t="s">
        <v>1654</v>
      </c>
      <c r="AP328" s="79" t="s">
        <v>176</v>
      </c>
      <c r="AQ328" s="79">
        <v>0</v>
      </c>
      <c r="AR328" s="79">
        <v>0</v>
      </c>
      <c r="AS328" s="79"/>
      <c r="AT328" s="79"/>
      <c r="AU328" s="79"/>
      <c r="AV328" s="79"/>
      <c r="AW328" s="79"/>
      <c r="AX328" s="79"/>
      <c r="AY328" s="79"/>
      <c r="AZ328" s="79"/>
      <c r="BA328">
        <v>25</v>
      </c>
      <c r="BB328" s="78" t="str">
        <f>REPLACE(INDEX(GroupVertices[Group],MATCH(Edges24[[#This Row],[Vertex 1]],GroupVertices[Vertex],0)),1,1,"")</f>
        <v>2</v>
      </c>
      <c r="BC328" s="78" t="str">
        <f>REPLACE(INDEX(GroupVertices[Group],MATCH(Edges24[[#This Row],[Vertex 2]],GroupVertices[Vertex],0)),1,1,"")</f>
        <v>2</v>
      </c>
      <c r="BD328" s="48">
        <v>2</v>
      </c>
      <c r="BE328" s="49">
        <v>5.555555555555555</v>
      </c>
      <c r="BF328" s="48">
        <v>0</v>
      </c>
      <c r="BG328" s="49">
        <v>0</v>
      </c>
      <c r="BH328" s="48">
        <v>0</v>
      </c>
      <c r="BI328" s="49">
        <v>0</v>
      </c>
      <c r="BJ328" s="48">
        <v>34</v>
      </c>
      <c r="BK328" s="49">
        <v>94.44444444444444</v>
      </c>
      <c r="BL328" s="48">
        <v>36</v>
      </c>
    </row>
    <row r="329" spans="1:64" ht="15">
      <c r="A329" s="64" t="s">
        <v>356</v>
      </c>
      <c r="B329" s="64" t="s">
        <v>356</v>
      </c>
      <c r="C329" s="65"/>
      <c r="D329" s="66"/>
      <c r="E329" s="67"/>
      <c r="F329" s="68"/>
      <c r="G329" s="65"/>
      <c r="H329" s="69"/>
      <c r="I329" s="70"/>
      <c r="J329" s="70"/>
      <c r="K329" s="34" t="s">
        <v>65</v>
      </c>
      <c r="L329" s="77">
        <v>402</v>
      </c>
      <c r="M329" s="77"/>
      <c r="N329" s="72"/>
      <c r="O329" s="79" t="s">
        <v>176</v>
      </c>
      <c r="P329" s="81">
        <v>43627.72305555556</v>
      </c>
      <c r="Q329" s="79" t="s">
        <v>638</v>
      </c>
      <c r="R329" s="83" t="s">
        <v>716</v>
      </c>
      <c r="S329" s="79" t="s">
        <v>733</v>
      </c>
      <c r="T329" s="79" t="s">
        <v>776</v>
      </c>
      <c r="U329" s="79"/>
      <c r="V329" s="83" t="s">
        <v>950</v>
      </c>
      <c r="W329" s="81">
        <v>43627.72305555556</v>
      </c>
      <c r="X329" s="83" t="s">
        <v>1284</v>
      </c>
      <c r="Y329" s="79"/>
      <c r="Z329" s="79"/>
      <c r="AA329" s="85" t="s">
        <v>1655</v>
      </c>
      <c r="AB329" s="79"/>
      <c r="AC329" s="79" t="b">
        <v>0</v>
      </c>
      <c r="AD329" s="79">
        <v>0</v>
      </c>
      <c r="AE329" s="85" t="s">
        <v>1711</v>
      </c>
      <c r="AF329" s="79" t="b">
        <v>1</v>
      </c>
      <c r="AG329" s="79" t="s">
        <v>1727</v>
      </c>
      <c r="AH329" s="79"/>
      <c r="AI329" s="85" t="s">
        <v>1685</v>
      </c>
      <c r="AJ329" s="79" t="b">
        <v>0</v>
      </c>
      <c r="AK329" s="79">
        <v>0</v>
      </c>
      <c r="AL329" s="85" t="s">
        <v>1711</v>
      </c>
      <c r="AM329" s="79" t="s">
        <v>1742</v>
      </c>
      <c r="AN329" s="79" t="b">
        <v>0</v>
      </c>
      <c r="AO329" s="85" t="s">
        <v>1655</v>
      </c>
      <c r="AP329" s="79" t="s">
        <v>176</v>
      </c>
      <c r="AQ329" s="79">
        <v>0</v>
      </c>
      <c r="AR329" s="79">
        <v>0</v>
      </c>
      <c r="AS329" s="79"/>
      <c r="AT329" s="79"/>
      <c r="AU329" s="79"/>
      <c r="AV329" s="79"/>
      <c r="AW329" s="79"/>
      <c r="AX329" s="79"/>
      <c r="AY329" s="79"/>
      <c r="AZ329" s="79"/>
      <c r="BA329">
        <v>25</v>
      </c>
      <c r="BB329" s="78" t="str">
        <f>REPLACE(INDEX(GroupVertices[Group],MATCH(Edges24[[#This Row],[Vertex 1]],GroupVertices[Vertex],0)),1,1,"")</f>
        <v>2</v>
      </c>
      <c r="BC329" s="78" t="str">
        <f>REPLACE(INDEX(GroupVertices[Group],MATCH(Edges24[[#This Row],[Vertex 2]],GroupVertices[Vertex],0)),1,1,"")</f>
        <v>2</v>
      </c>
      <c r="BD329" s="48">
        <v>0</v>
      </c>
      <c r="BE329" s="49">
        <v>0</v>
      </c>
      <c r="BF329" s="48">
        <v>0</v>
      </c>
      <c r="BG329" s="49">
        <v>0</v>
      </c>
      <c r="BH329" s="48">
        <v>0</v>
      </c>
      <c r="BI329" s="49">
        <v>0</v>
      </c>
      <c r="BJ329" s="48">
        <v>18</v>
      </c>
      <c r="BK329" s="49">
        <v>100</v>
      </c>
      <c r="BL329" s="48">
        <v>18</v>
      </c>
    </row>
    <row r="330" spans="1:64" ht="15">
      <c r="A330" s="64" t="s">
        <v>356</v>
      </c>
      <c r="B330" s="64" t="s">
        <v>356</v>
      </c>
      <c r="C330" s="65"/>
      <c r="D330" s="66"/>
      <c r="E330" s="67"/>
      <c r="F330" s="68"/>
      <c r="G330" s="65"/>
      <c r="H330" s="69"/>
      <c r="I330" s="70"/>
      <c r="J330" s="70"/>
      <c r="K330" s="34" t="s">
        <v>65</v>
      </c>
      <c r="L330" s="77">
        <v>403</v>
      </c>
      <c r="M330" s="77"/>
      <c r="N330" s="72"/>
      <c r="O330" s="79" t="s">
        <v>176</v>
      </c>
      <c r="P330" s="81">
        <v>43632.48155092593</v>
      </c>
      <c r="Q330" s="79" t="s">
        <v>639</v>
      </c>
      <c r="R330" s="79" t="s">
        <v>717</v>
      </c>
      <c r="S330" s="79" t="s">
        <v>739</v>
      </c>
      <c r="T330" s="79" t="s">
        <v>777</v>
      </c>
      <c r="U330" s="79"/>
      <c r="V330" s="83" t="s">
        <v>950</v>
      </c>
      <c r="W330" s="81">
        <v>43632.48155092593</v>
      </c>
      <c r="X330" s="83" t="s">
        <v>1285</v>
      </c>
      <c r="Y330" s="79"/>
      <c r="Z330" s="79"/>
      <c r="AA330" s="85" t="s">
        <v>1656</v>
      </c>
      <c r="AB330" s="79"/>
      <c r="AC330" s="79" t="b">
        <v>0</v>
      </c>
      <c r="AD330" s="79">
        <v>0</v>
      </c>
      <c r="AE330" s="85" t="s">
        <v>1711</v>
      </c>
      <c r="AF330" s="79" t="b">
        <v>1</v>
      </c>
      <c r="AG330" s="79" t="s">
        <v>1727</v>
      </c>
      <c r="AH330" s="79"/>
      <c r="AI330" s="85" t="s">
        <v>1686</v>
      </c>
      <c r="AJ330" s="79" t="b">
        <v>0</v>
      </c>
      <c r="AK330" s="79">
        <v>0</v>
      </c>
      <c r="AL330" s="85" t="s">
        <v>1711</v>
      </c>
      <c r="AM330" s="79" t="s">
        <v>1742</v>
      </c>
      <c r="AN330" s="79" t="b">
        <v>0</v>
      </c>
      <c r="AO330" s="85" t="s">
        <v>1656</v>
      </c>
      <c r="AP330" s="79" t="s">
        <v>176</v>
      </c>
      <c r="AQ330" s="79">
        <v>0</v>
      </c>
      <c r="AR330" s="79">
        <v>0</v>
      </c>
      <c r="AS330" s="79"/>
      <c r="AT330" s="79"/>
      <c r="AU330" s="79"/>
      <c r="AV330" s="79"/>
      <c r="AW330" s="79"/>
      <c r="AX330" s="79"/>
      <c r="AY330" s="79"/>
      <c r="AZ330" s="79"/>
      <c r="BA330">
        <v>25</v>
      </c>
      <c r="BB330" s="78" t="str">
        <f>REPLACE(INDEX(GroupVertices[Group],MATCH(Edges24[[#This Row],[Vertex 1]],GroupVertices[Vertex],0)),1,1,"")</f>
        <v>2</v>
      </c>
      <c r="BC330" s="78" t="str">
        <f>REPLACE(INDEX(GroupVertices[Group],MATCH(Edges24[[#This Row],[Vertex 2]],GroupVertices[Vertex],0)),1,1,"")</f>
        <v>2</v>
      </c>
      <c r="BD330" s="48">
        <v>1</v>
      </c>
      <c r="BE330" s="49">
        <v>4</v>
      </c>
      <c r="BF330" s="48">
        <v>0</v>
      </c>
      <c r="BG330" s="49">
        <v>0</v>
      </c>
      <c r="BH330" s="48">
        <v>0</v>
      </c>
      <c r="BI330" s="49">
        <v>0</v>
      </c>
      <c r="BJ330" s="48">
        <v>24</v>
      </c>
      <c r="BK330" s="49">
        <v>96</v>
      </c>
      <c r="BL330" s="48">
        <v>25</v>
      </c>
    </row>
    <row r="331" spans="1:64" ht="15">
      <c r="A331" s="64" t="s">
        <v>356</v>
      </c>
      <c r="B331" s="64" t="s">
        <v>356</v>
      </c>
      <c r="C331" s="65"/>
      <c r="D331" s="66"/>
      <c r="E331" s="67"/>
      <c r="F331" s="68"/>
      <c r="G331" s="65"/>
      <c r="H331" s="69"/>
      <c r="I331" s="70"/>
      <c r="J331" s="70"/>
      <c r="K331" s="34" t="s">
        <v>65</v>
      </c>
      <c r="L331" s="77">
        <v>404</v>
      </c>
      <c r="M331" s="77"/>
      <c r="N331" s="72"/>
      <c r="O331" s="79" t="s">
        <v>176</v>
      </c>
      <c r="P331" s="81">
        <v>43632.86005787037</v>
      </c>
      <c r="Q331" s="79" t="s">
        <v>640</v>
      </c>
      <c r="R331" s="79" t="s">
        <v>718</v>
      </c>
      <c r="S331" s="79" t="s">
        <v>739</v>
      </c>
      <c r="T331" s="79" t="s">
        <v>778</v>
      </c>
      <c r="U331" s="79"/>
      <c r="V331" s="83" t="s">
        <v>950</v>
      </c>
      <c r="W331" s="81">
        <v>43632.86005787037</v>
      </c>
      <c r="X331" s="83" t="s">
        <v>1286</v>
      </c>
      <c r="Y331" s="79"/>
      <c r="Z331" s="79"/>
      <c r="AA331" s="85" t="s">
        <v>1657</v>
      </c>
      <c r="AB331" s="79"/>
      <c r="AC331" s="79" t="b">
        <v>0</v>
      </c>
      <c r="AD331" s="79">
        <v>0</v>
      </c>
      <c r="AE331" s="85" t="s">
        <v>1711</v>
      </c>
      <c r="AF331" s="79" t="b">
        <v>1</v>
      </c>
      <c r="AG331" s="79" t="s">
        <v>1727</v>
      </c>
      <c r="AH331" s="79"/>
      <c r="AI331" s="85" t="s">
        <v>1687</v>
      </c>
      <c r="AJ331" s="79" t="b">
        <v>0</v>
      </c>
      <c r="AK331" s="79">
        <v>0</v>
      </c>
      <c r="AL331" s="85" t="s">
        <v>1711</v>
      </c>
      <c r="AM331" s="79" t="s">
        <v>1742</v>
      </c>
      <c r="AN331" s="79" t="b">
        <v>0</v>
      </c>
      <c r="AO331" s="85" t="s">
        <v>1657</v>
      </c>
      <c r="AP331" s="79" t="s">
        <v>176</v>
      </c>
      <c r="AQ331" s="79">
        <v>0</v>
      </c>
      <c r="AR331" s="79">
        <v>0</v>
      </c>
      <c r="AS331" s="79"/>
      <c r="AT331" s="79"/>
      <c r="AU331" s="79"/>
      <c r="AV331" s="79"/>
      <c r="AW331" s="79"/>
      <c r="AX331" s="79"/>
      <c r="AY331" s="79"/>
      <c r="AZ331" s="79"/>
      <c r="BA331">
        <v>25</v>
      </c>
      <c r="BB331" s="78" t="str">
        <f>REPLACE(INDEX(GroupVertices[Group],MATCH(Edges24[[#This Row],[Vertex 1]],GroupVertices[Vertex],0)),1,1,"")</f>
        <v>2</v>
      </c>
      <c r="BC331" s="78" t="str">
        <f>REPLACE(INDEX(GroupVertices[Group],MATCH(Edges24[[#This Row],[Vertex 2]],GroupVertices[Vertex],0)),1,1,"")</f>
        <v>2</v>
      </c>
      <c r="BD331" s="48">
        <v>0</v>
      </c>
      <c r="BE331" s="49">
        <v>0</v>
      </c>
      <c r="BF331" s="48">
        <v>1</v>
      </c>
      <c r="BG331" s="49">
        <v>5</v>
      </c>
      <c r="BH331" s="48">
        <v>0</v>
      </c>
      <c r="BI331" s="49">
        <v>0</v>
      </c>
      <c r="BJ331" s="48">
        <v>19</v>
      </c>
      <c r="BK331" s="49">
        <v>95</v>
      </c>
      <c r="BL331" s="48">
        <v>20</v>
      </c>
    </row>
    <row r="332" spans="1:64" ht="15">
      <c r="A332" s="64" t="s">
        <v>356</v>
      </c>
      <c r="B332" s="64" t="s">
        <v>356</v>
      </c>
      <c r="C332" s="65"/>
      <c r="D332" s="66"/>
      <c r="E332" s="67"/>
      <c r="F332" s="68"/>
      <c r="G332" s="65"/>
      <c r="H332" s="69"/>
      <c r="I332" s="70"/>
      <c r="J332" s="70"/>
      <c r="K332" s="34" t="s">
        <v>65</v>
      </c>
      <c r="L332" s="77">
        <v>405</v>
      </c>
      <c r="M332" s="77"/>
      <c r="N332" s="72"/>
      <c r="O332" s="79" t="s">
        <v>176</v>
      </c>
      <c r="P332" s="81">
        <v>43633.189722222225</v>
      </c>
      <c r="Q332" s="79" t="s">
        <v>641</v>
      </c>
      <c r="R332" s="79" t="s">
        <v>719</v>
      </c>
      <c r="S332" s="79" t="s">
        <v>739</v>
      </c>
      <c r="T332" s="79" t="s">
        <v>777</v>
      </c>
      <c r="U332" s="79"/>
      <c r="V332" s="83" t="s">
        <v>950</v>
      </c>
      <c r="W332" s="81">
        <v>43633.189722222225</v>
      </c>
      <c r="X332" s="83" t="s">
        <v>1287</v>
      </c>
      <c r="Y332" s="79"/>
      <c r="Z332" s="79"/>
      <c r="AA332" s="85" t="s">
        <v>1658</v>
      </c>
      <c r="AB332" s="79"/>
      <c r="AC332" s="79" t="b">
        <v>0</v>
      </c>
      <c r="AD332" s="79">
        <v>0</v>
      </c>
      <c r="AE332" s="85" t="s">
        <v>1711</v>
      </c>
      <c r="AF332" s="79" t="b">
        <v>1</v>
      </c>
      <c r="AG332" s="79" t="s">
        <v>1727</v>
      </c>
      <c r="AH332" s="79"/>
      <c r="AI332" s="85" t="s">
        <v>1688</v>
      </c>
      <c r="AJ332" s="79" t="b">
        <v>0</v>
      </c>
      <c r="AK332" s="79">
        <v>0</v>
      </c>
      <c r="AL332" s="85" t="s">
        <v>1711</v>
      </c>
      <c r="AM332" s="79" t="s">
        <v>1742</v>
      </c>
      <c r="AN332" s="79" t="b">
        <v>0</v>
      </c>
      <c r="AO332" s="85" t="s">
        <v>1658</v>
      </c>
      <c r="AP332" s="79" t="s">
        <v>176</v>
      </c>
      <c r="AQ332" s="79">
        <v>0</v>
      </c>
      <c r="AR332" s="79">
        <v>0</v>
      </c>
      <c r="AS332" s="79"/>
      <c r="AT332" s="79"/>
      <c r="AU332" s="79"/>
      <c r="AV332" s="79"/>
      <c r="AW332" s="79"/>
      <c r="AX332" s="79"/>
      <c r="AY332" s="79"/>
      <c r="AZ332" s="79"/>
      <c r="BA332">
        <v>25</v>
      </c>
      <c r="BB332" s="78" t="str">
        <f>REPLACE(INDEX(GroupVertices[Group],MATCH(Edges24[[#This Row],[Vertex 1]],GroupVertices[Vertex],0)),1,1,"")</f>
        <v>2</v>
      </c>
      <c r="BC332" s="78" t="str">
        <f>REPLACE(INDEX(GroupVertices[Group],MATCH(Edges24[[#This Row],[Vertex 2]],GroupVertices[Vertex],0)),1,1,"")</f>
        <v>2</v>
      </c>
      <c r="BD332" s="48">
        <v>0</v>
      </c>
      <c r="BE332" s="49">
        <v>0</v>
      </c>
      <c r="BF332" s="48">
        <v>0</v>
      </c>
      <c r="BG332" s="49">
        <v>0</v>
      </c>
      <c r="BH332" s="48">
        <v>0</v>
      </c>
      <c r="BI332" s="49">
        <v>0</v>
      </c>
      <c r="BJ332" s="48">
        <v>26</v>
      </c>
      <c r="BK332" s="49">
        <v>100</v>
      </c>
      <c r="BL332" s="48">
        <v>26</v>
      </c>
    </row>
    <row r="333" spans="1:64" ht="15">
      <c r="A333" s="64" t="s">
        <v>356</v>
      </c>
      <c r="B333" s="64" t="s">
        <v>356</v>
      </c>
      <c r="C333" s="65"/>
      <c r="D333" s="66"/>
      <c r="E333" s="67"/>
      <c r="F333" s="68"/>
      <c r="G333" s="65"/>
      <c r="H333" s="69"/>
      <c r="I333" s="70"/>
      <c r="J333" s="70"/>
      <c r="K333" s="34" t="s">
        <v>65</v>
      </c>
      <c r="L333" s="77">
        <v>406</v>
      </c>
      <c r="M333" s="77"/>
      <c r="N333" s="72"/>
      <c r="O333" s="79" t="s">
        <v>176</v>
      </c>
      <c r="P333" s="81">
        <v>43634.48186342593</v>
      </c>
      <c r="Q333" s="79" t="s">
        <v>642</v>
      </c>
      <c r="R333" s="79" t="s">
        <v>720</v>
      </c>
      <c r="S333" s="79" t="s">
        <v>739</v>
      </c>
      <c r="T333" s="79" t="s">
        <v>777</v>
      </c>
      <c r="U333" s="79"/>
      <c r="V333" s="83" t="s">
        <v>950</v>
      </c>
      <c r="W333" s="81">
        <v>43634.48186342593</v>
      </c>
      <c r="X333" s="83" t="s">
        <v>1288</v>
      </c>
      <c r="Y333" s="79"/>
      <c r="Z333" s="79"/>
      <c r="AA333" s="85" t="s">
        <v>1659</v>
      </c>
      <c r="AB333" s="79"/>
      <c r="AC333" s="79" t="b">
        <v>0</v>
      </c>
      <c r="AD333" s="79">
        <v>0</v>
      </c>
      <c r="AE333" s="85" t="s">
        <v>1711</v>
      </c>
      <c r="AF333" s="79" t="b">
        <v>1</v>
      </c>
      <c r="AG333" s="79" t="s">
        <v>1727</v>
      </c>
      <c r="AH333" s="79"/>
      <c r="AI333" s="85" t="s">
        <v>1689</v>
      </c>
      <c r="AJ333" s="79" t="b">
        <v>0</v>
      </c>
      <c r="AK333" s="79">
        <v>0</v>
      </c>
      <c r="AL333" s="85" t="s">
        <v>1711</v>
      </c>
      <c r="AM333" s="79" t="s">
        <v>1742</v>
      </c>
      <c r="AN333" s="79" t="b">
        <v>0</v>
      </c>
      <c r="AO333" s="85" t="s">
        <v>1659</v>
      </c>
      <c r="AP333" s="79" t="s">
        <v>176</v>
      </c>
      <c r="AQ333" s="79">
        <v>0</v>
      </c>
      <c r="AR333" s="79">
        <v>0</v>
      </c>
      <c r="AS333" s="79"/>
      <c r="AT333" s="79"/>
      <c r="AU333" s="79"/>
      <c r="AV333" s="79"/>
      <c r="AW333" s="79"/>
      <c r="AX333" s="79"/>
      <c r="AY333" s="79"/>
      <c r="AZ333" s="79"/>
      <c r="BA333">
        <v>25</v>
      </c>
      <c r="BB333" s="78" t="str">
        <f>REPLACE(INDEX(GroupVertices[Group],MATCH(Edges24[[#This Row],[Vertex 1]],GroupVertices[Vertex],0)),1,1,"")</f>
        <v>2</v>
      </c>
      <c r="BC333" s="78" t="str">
        <f>REPLACE(INDEX(GroupVertices[Group],MATCH(Edges24[[#This Row],[Vertex 2]],GroupVertices[Vertex],0)),1,1,"")</f>
        <v>2</v>
      </c>
      <c r="BD333" s="48">
        <v>0</v>
      </c>
      <c r="BE333" s="49">
        <v>0</v>
      </c>
      <c r="BF333" s="48">
        <v>0</v>
      </c>
      <c r="BG333" s="49">
        <v>0</v>
      </c>
      <c r="BH333" s="48">
        <v>0</v>
      </c>
      <c r="BI333" s="49">
        <v>0</v>
      </c>
      <c r="BJ333" s="48">
        <v>26</v>
      </c>
      <c r="BK333" s="49">
        <v>100</v>
      </c>
      <c r="BL333" s="48">
        <v>26</v>
      </c>
    </row>
    <row r="334" spans="1:64" ht="15">
      <c r="A334" s="64" t="s">
        <v>356</v>
      </c>
      <c r="B334" s="64" t="s">
        <v>356</v>
      </c>
      <c r="C334" s="65"/>
      <c r="D334" s="66"/>
      <c r="E334" s="67"/>
      <c r="F334" s="68"/>
      <c r="G334" s="65"/>
      <c r="H334" s="69"/>
      <c r="I334" s="70"/>
      <c r="J334" s="70"/>
      <c r="K334" s="34" t="s">
        <v>65</v>
      </c>
      <c r="L334" s="77">
        <v>407</v>
      </c>
      <c r="M334" s="77"/>
      <c r="N334" s="72"/>
      <c r="O334" s="79" t="s">
        <v>176</v>
      </c>
      <c r="P334" s="81">
        <v>43634.80431712963</v>
      </c>
      <c r="Q334" s="79" t="s">
        <v>643</v>
      </c>
      <c r="R334" s="79" t="s">
        <v>721</v>
      </c>
      <c r="S334" s="79" t="s">
        <v>739</v>
      </c>
      <c r="T334" s="79" t="s">
        <v>777</v>
      </c>
      <c r="U334" s="79"/>
      <c r="V334" s="83" t="s">
        <v>950</v>
      </c>
      <c r="W334" s="81">
        <v>43634.80431712963</v>
      </c>
      <c r="X334" s="83" t="s">
        <v>1289</v>
      </c>
      <c r="Y334" s="79"/>
      <c r="Z334" s="79"/>
      <c r="AA334" s="85" t="s">
        <v>1660</v>
      </c>
      <c r="AB334" s="79"/>
      <c r="AC334" s="79" t="b">
        <v>0</v>
      </c>
      <c r="AD334" s="79">
        <v>0</v>
      </c>
      <c r="AE334" s="85" t="s">
        <v>1711</v>
      </c>
      <c r="AF334" s="79" t="b">
        <v>1</v>
      </c>
      <c r="AG334" s="79" t="s">
        <v>1727</v>
      </c>
      <c r="AH334" s="79"/>
      <c r="AI334" s="85" t="s">
        <v>1690</v>
      </c>
      <c r="AJ334" s="79" t="b">
        <v>0</v>
      </c>
      <c r="AK334" s="79">
        <v>0</v>
      </c>
      <c r="AL334" s="85" t="s">
        <v>1711</v>
      </c>
      <c r="AM334" s="79" t="s">
        <v>1742</v>
      </c>
      <c r="AN334" s="79" t="b">
        <v>0</v>
      </c>
      <c r="AO334" s="85" t="s">
        <v>1660</v>
      </c>
      <c r="AP334" s="79" t="s">
        <v>176</v>
      </c>
      <c r="AQ334" s="79">
        <v>0</v>
      </c>
      <c r="AR334" s="79">
        <v>0</v>
      </c>
      <c r="AS334" s="79"/>
      <c r="AT334" s="79"/>
      <c r="AU334" s="79"/>
      <c r="AV334" s="79"/>
      <c r="AW334" s="79"/>
      <c r="AX334" s="79"/>
      <c r="AY334" s="79"/>
      <c r="AZ334" s="79"/>
      <c r="BA334">
        <v>25</v>
      </c>
      <c r="BB334" s="78" t="str">
        <f>REPLACE(INDEX(GroupVertices[Group],MATCH(Edges24[[#This Row],[Vertex 1]],GroupVertices[Vertex],0)),1,1,"")</f>
        <v>2</v>
      </c>
      <c r="BC334" s="78" t="str">
        <f>REPLACE(INDEX(GroupVertices[Group],MATCH(Edges24[[#This Row],[Vertex 2]],GroupVertices[Vertex],0)),1,1,"")</f>
        <v>2</v>
      </c>
      <c r="BD334" s="48">
        <v>1</v>
      </c>
      <c r="BE334" s="49">
        <v>5</v>
      </c>
      <c r="BF334" s="48">
        <v>0</v>
      </c>
      <c r="BG334" s="49">
        <v>0</v>
      </c>
      <c r="BH334" s="48">
        <v>0</v>
      </c>
      <c r="BI334" s="49">
        <v>0</v>
      </c>
      <c r="BJ334" s="48">
        <v>19</v>
      </c>
      <c r="BK334" s="49">
        <v>95</v>
      </c>
      <c r="BL334" s="48">
        <v>20</v>
      </c>
    </row>
    <row r="335" spans="1:64" ht="15">
      <c r="A335" s="64" t="s">
        <v>356</v>
      </c>
      <c r="B335" s="64" t="s">
        <v>356</v>
      </c>
      <c r="C335" s="65"/>
      <c r="D335" s="66"/>
      <c r="E335" s="67"/>
      <c r="F335" s="68"/>
      <c r="G335" s="65"/>
      <c r="H335" s="69"/>
      <c r="I335" s="70"/>
      <c r="J335" s="70"/>
      <c r="K335" s="34" t="s">
        <v>65</v>
      </c>
      <c r="L335" s="77">
        <v>408</v>
      </c>
      <c r="M335" s="77"/>
      <c r="N335" s="72"/>
      <c r="O335" s="79" t="s">
        <v>176</v>
      </c>
      <c r="P335" s="81">
        <v>43634.98143518518</v>
      </c>
      <c r="Q335" s="79" t="s">
        <v>644</v>
      </c>
      <c r="R335" s="79" t="s">
        <v>722</v>
      </c>
      <c r="S335" s="79" t="s">
        <v>739</v>
      </c>
      <c r="T335" s="79" t="s">
        <v>777</v>
      </c>
      <c r="U335" s="79"/>
      <c r="V335" s="83" t="s">
        <v>950</v>
      </c>
      <c r="W335" s="81">
        <v>43634.98143518518</v>
      </c>
      <c r="X335" s="83" t="s">
        <v>1290</v>
      </c>
      <c r="Y335" s="79"/>
      <c r="Z335" s="79"/>
      <c r="AA335" s="85" t="s">
        <v>1661</v>
      </c>
      <c r="AB335" s="79"/>
      <c r="AC335" s="79" t="b">
        <v>0</v>
      </c>
      <c r="AD335" s="79">
        <v>1</v>
      </c>
      <c r="AE335" s="85" t="s">
        <v>1711</v>
      </c>
      <c r="AF335" s="79" t="b">
        <v>1</v>
      </c>
      <c r="AG335" s="79" t="s">
        <v>1727</v>
      </c>
      <c r="AH335" s="79"/>
      <c r="AI335" s="85" t="s">
        <v>1691</v>
      </c>
      <c r="AJ335" s="79" t="b">
        <v>0</v>
      </c>
      <c r="AK335" s="79">
        <v>0</v>
      </c>
      <c r="AL335" s="85" t="s">
        <v>1711</v>
      </c>
      <c r="AM335" s="79" t="s">
        <v>1742</v>
      </c>
      <c r="AN335" s="79" t="b">
        <v>0</v>
      </c>
      <c r="AO335" s="85" t="s">
        <v>1661</v>
      </c>
      <c r="AP335" s="79" t="s">
        <v>176</v>
      </c>
      <c r="AQ335" s="79">
        <v>0</v>
      </c>
      <c r="AR335" s="79">
        <v>0</v>
      </c>
      <c r="AS335" s="79"/>
      <c r="AT335" s="79"/>
      <c r="AU335" s="79"/>
      <c r="AV335" s="79"/>
      <c r="AW335" s="79"/>
      <c r="AX335" s="79"/>
      <c r="AY335" s="79"/>
      <c r="AZ335" s="79"/>
      <c r="BA335">
        <v>25</v>
      </c>
      <c r="BB335" s="78" t="str">
        <f>REPLACE(INDEX(GroupVertices[Group],MATCH(Edges24[[#This Row],[Vertex 1]],GroupVertices[Vertex],0)),1,1,"")</f>
        <v>2</v>
      </c>
      <c r="BC335" s="78" t="str">
        <f>REPLACE(INDEX(GroupVertices[Group],MATCH(Edges24[[#This Row],[Vertex 2]],GroupVertices[Vertex],0)),1,1,"")</f>
        <v>2</v>
      </c>
      <c r="BD335" s="48">
        <v>1</v>
      </c>
      <c r="BE335" s="49">
        <v>4</v>
      </c>
      <c r="BF335" s="48">
        <v>0</v>
      </c>
      <c r="BG335" s="49">
        <v>0</v>
      </c>
      <c r="BH335" s="48">
        <v>0</v>
      </c>
      <c r="BI335" s="49">
        <v>0</v>
      </c>
      <c r="BJ335" s="48">
        <v>24</v>
      </c>
      <c r="BK335" s="49">
        <v>96</v>
      </c>
      <c r="BL335" s="48">
        <v>25</v>
      </c>
    </row>
    <row r="336" spans="1:64" ht="15">
      <c r="A336" s="64" t="s">
        <v>356</v>
      </c>
      <c r="B336" s="64" t="s">
        <v>356</v>
      </c>
      <c r="C336" s="65"/>
      <c r="D336" s="66"/>
      <c r="E336" s="67"/>
      <c r="F336" s="68"/>
      <c r="G336" s="65"/>
      <c r="H336" s="69"/>
      <c r="I336" s="70"/>
      <c r="J336" s="70"/>
      <c r="K336" s="34" t="s">
        <v>65</v>
      </c>
      <c r="L336" s="77">
        <v>409</v>
      </c>
      <c r="M336" s="77"/>
      <c r="N336" s="72"/>
      <c r="O336" s="79" t="s">
        <v>176</v>
      </c>
      <c r="P336" s="81">
        <v>43635.18271990741</v>
      </c>
      <c r="Q336" s="79" t="s">
        <v>645</v>
      </c>
      <c r="R336" s="79" t="s">
        <v>723</v>
      </c>
      <c r="S336" s="79" t="s">
        <v>739</v>
      </c>
      <c r="T336" s="79" t="s">
        <v>777</v>
      </c>
      <c r="U336" s="79"/>
      <c r="V336" s="83" t="s">
        <v>950</v>
      </c>
      <c r="W336" s="81">
        <v>43635.18271990741</v>
      </c>
      <c r="X336" s="83" t="s">
        <v>1291</v>
      </c>
      <c r="Y336" s="79"/>
      <c r="Z336" s="79"/>
      <c r="AA336" s="85" t="s">
        <v>1662</v>
      </c>
      <c r="AB336" s="79"/>
      <c r="AC336" s="79" t="b">
        <v>0</v>
      </c>
      <c r="AD336" s="79">
        <v>0</v>
      </c>
      <c r="AE336" s="85" t="s">
        <v>1711</v>
      </c>
      <c r="AF336" s="79" t="b">
        <v>1</v>
      </c>
      <c r="AG336" s="79" t="s">
        <v>1727</v>
      </c>
      <c r="AH336" s="79"/>
      <c r="AI336" s="85" t="s">
        <v>1692</v>
      </c>
      <c r="AJ336" s="79" t="b">
        <v>0</v>
      </c>
      <c r="AK336" s="79">
        <v>0</v>
      </c>
      <c r="AL336" s="85" t="s">
        <v>1711</v>
      </c>
      <c r="AM336" s="79" t="s">
        <v>1742</v>
      </c>
      <c r="AN336" s="79" t="b">
        <v>0</v>
      </c>
      <c r="AO336" s="85" t="s">
        <v>1662</v>
      </c>
      <c r="AP336" s="79" t="s">
        <v>176</v>
      </c>
      <c r="AQ336" s="79">
        <v>0</v>
      </c>
      <c r="AR336" s="79">
        <v>0</v>
      </c>
      <c r="AS336" s="79"/>
      <c r="AT336" s="79"/>
      <c r="AU336" s="79"/>
      <c r="AV336" s="79"/>
      <c r="AW336" s="79"/>
      <c r="AX336" s="79"/>
      <c r="AY336" s="79"/>
      <c r="AZ336" s="79"/>
      <c r="BA336">
        <v>25</v>
      </c>
      <c r="BB336" s="78" t="str">
        <f>REPLACE(INDEX(GroupVertices[Group],MATCH(Edges24[[#This Row],[Vertex 1]],GroupVertices[Vertex],0)),1,1,"")</f>
        <v>2</v>
      </c>
      <c r="BC336" s="78" t="str">
        <f>REPLACE(INDEX(GroupVertices[Group],MATCH(Edges24[[#This Row],[Vertex 2]],GroupVertices[Vertex],0)),1,1,"")</f>
        <v>2</v>
      </c>
      <c r="BD336" s="48">
        <v>0</v>
      </c>
      <c r="BE336" s="49">
        <v>0</v>
      </c>
      <c r="BF336" s="48">
        <v>0</v>
      </c>
      <c r="BG336" s="49">
        <v>0</v>
      </c>
      <c r="BH336" s="48">
        <v>0</v>
      </c>
      <c r="BI336" s="49">
        <v>0</v>
      </c>
      <c r="BJ336" s="48">
        <v>23</v>
      </c>
      <c r="BK336" s="49">
        <v>100</v>
      </c>
      <c r="BL336" s="48">
        <v>23</v>
      </c>
    </row>
    <row r="337" spans="1:64" ht="15">
      <c r="A337" s="64" t="s">
        <v>356</v>
      </c>
      <c r="B337" s="64" t="s">
        <v>356</v>
      </c>
      <c r="C337" s="65"/>
      <c r="D337" s="66"/>
      <c r="E337" s="67"/>
      <c r="F337" s="68"/>
      <c r="G337" s="65"/>
      <c r="H337" s="69"/>
      <c r="I337" s="70"/>
      <c r="J337" s="70"/>
      <c r="K337" s="34" t="s">
        <v>65</v>
      </c>
      <c r="L337" s="77">
        <v>410</v>
      </c>
      <c r="M337" s="77"/>
      <c r="N337" s="72"/>
      <c r="O337" s="79" t="s">
        <v>176</v>
      </c>
      <c r="P337" s="81">
        <v>43636.65319444444</v>
      </c>
      <c r="Q337" s="79" t="s">
        <v>646</v>
      </c>
      <c r="R337" s="79" t="s">
        <v>724</v>
      </c>
      <c r="S337" s="79" t="s">
        <v>739</v>
      </c>
      <c r="T337" s="79" t="s">
        <v>778</v>
      </c>
      <c r="U337" s="79"/>
      <c r="V337" s="83" t="s">
        <v>950</v>
      </c>
      <c r="W337" s="81">
        <v>43636.65319444444</v>
      </c>
      <c r="X337" s="83" t="s">
        <v>1292</v>
      </c>
      <c r="Y337" s="79"/>
      <c r="Z337" s="79"/>
      <c r="AA337" s="85" t="s">
        <v>1663</v>
      </c>
      <c r="AB337" s="79"/>
      <c r="AC337" s="79" t="b">
        <v>0</v>
      </c>
      <c r="AD337" s="79">
        <v>1</v>
      </c>
      <c r="AE337" s="85" t="s">
        <v>1711</v>
      </c>
      <c r="AF337" s="79" t="b">
        <v>1</v>
      </c>
      <c r="AG337" s="79" t="s">
        <v>1727</v>
      </c>
      <c r="AH337" s="79"/>
      <c r="AI337" s="85" t="s">
        <v>1693</v>
      </c>
      <c r="AJ337" s="79" t="b">
        <v>0</v>
      </c>
      <c r="AK337" s="79">
        <v>0</v>
      </c>
      <c r="AL337" s="85" t="s">
        <v>1711</v>
      </c>
      <c r="AM337" s="79" t="s">
        <v>1742</v>
      </c>
      <c r="AN337" s="79" t="b">
        <v>0</v>
      </c>
      <c r="AO337" s="85" t="s">
        <v>1663</v>
      </c>
      <c r="AP337" s="79" t="s">
        <v>176</v>
      </c>
      <c r="AQ337" s="79">
        <v>0</v>
      </c>
      <c r="AR337" s="79">
        <v>0</v>
      </c>
      <c r="AS337" s="79"/>
      <c r="AT337" s="79"/>
      <c r="AU337" s="79"/>
      <c r="AV337" s="79"/>
      <c r="AW337" s="79"/>
      <c r="AX337" s="79"/>
      <c r="AY337" s="79"/>
      <c r="AZ337" s="79"/>
      <c r="BA337">
        <v>25</v>
      </c>
      <c r="BB337" s="78" t="str">
        <f>REPLACE(INDEX(GroupVertices[Group],MATCH(Edges24[[#This Row],[Vertex 1]],GroupVertices[Vertex],0)),1,1,"")</f>
        <v>2</v>
      </c>
      <c r="BC337" s="78" t="str">
        <f>REPLACE(INDEX(GroupVertices[Group],MATCH(Edges24[[#This Row],[Vertex 2]],GroupVertices[Vertex],0)),1,1,"")</f>
        <v>2</v>
      </c>
      <c r="BD337" s="48">
        <v>0</v>
      </c>
      <c r="BE337" s="49">
        <v>0</v>
      </c>
      <c r="BF337" s="48">
        <v>1</v>
      </c>
      <c r="BG337" s="49">
        <v>5</v>
      </c>
      <c r="BH337" s="48">
        <v>0</v>
      </c>
      <c r="BI337" s="49">
        <v>0</v>
      </c>
      <c r="BJ337" s="48">
        <v>19</v>
      </c>
      <c r="BK337" s="49">
        <v>95</v>
      </c>
      <c r="BL337" s="48">
        <v>20</v>
      </c>
    </row>
    <row r="338" spans="1:64" ht="15">
      <c r="A338" s="64" t="s">
        <v>356</v>
      </c>
      <c r="B338" s="64" t="s">
        <v>356</v>
      </c>
      <c r="C338" s="65"/>
      <c r="D338" s="66"/>
      <c r="E338" s="67"/>
      <c r="F338" s="68"/>
      <c r="G338" s="65"/>
      <c r="H338" s="69"/>
      <c r="I338" s="70"/>
      <c r="J338" s="70"/>
      <c r="K338" s="34" t="s">
        <v>65</v>
      </c>
      <c r="L338" s="77">
        <v>411</v>
      </c>
      <c r="M338" s="77"/>
      <c r="N338" s="72"/>
      <c r="O338" s="79" t="s">
        <v>176</v>
      </c>
      <c r="P338" s="81">
        <v>43636.972708333335</v>
      </c>
      <c r="Q338" s="79" t="s">
        <v>647</v>
      </c>
      <c r="R338" s="79" t="s">
        <v>725</v>
      </c>
      <c r="S338" s="79" t="s">
        <v>739</v>
      </c>
      <c r="T338" s="79" t="s">
        <v>777</v>
      </c>
      <c r="U338" s="79"/>
      <c r="V338" s="83" t="s">
        <v>950</v>
      </c>
      <c r="W338" s="81">
        <v>43636.972708333335</v>
      </c>
      <c r="X338" s="83" t="s">
        <v>1293</v>
      </c>
      <c r="Y338" s="79"/>
      <c r="Z338" s="79"/>
      <c r="AA338" s="85" t="s">
        <v>1664</v>
      </c>
      <c r="AB338" s="79"/>
      <c r="AC338" s="79" t="b">
        <v>0</v>
      </c>
      <c r="AD338" s="79">
        <v>0</v>
      </c>
      <c r="AE338" s="85" t="s">
        <v>1711</v>
      </c>
      <c r="AF338" s="79" t="b">
        <v>1</v>
      </c>
      <c r="AG338" s="79" t="s">
        <v>1727</v>
      </c>
      <c r="AH338" s="79"/>
      <c r="AI338" s="85" t="s">
        <v>1694</v>
      </c>
      <c r="AJ338" s="79" t="b">
        <v>0</v>
      </c>
      <c r="AK338" s="79">
        <v>0</v>
      </c>
      <c r="AL338" s="85" t="s">
        <v>1711</v>
      </c>
      <c r="AM338" s="79" t="s">
        <v>1742</v>
      </c>
      <c r="AN338" s="79" t="b">
        <v>0</v>
      </c>
      <c r="AO338" s="85" t="s">
        <v>1664</v>
      </c>
      <c r="AP338" s="79" t="s">
        <v>176</v>
      </c>
      <c r="AQ338" s="79">
        <v>0</v>
      </c>
      <c r="AR338" s="79">
        <v>0</v>
      </c>
      <c r="AS338" s="79"/>
      <c r="AT338" s="79"/>
      <c r="AU338" s="79"/>
      <c r="AV338" s="79"/>
      <c r="AW338" s="79"/>
      <c r="AX338" s="79"/>
      <c r="AY338" s="79"/>
      <c r="AZ338" s="79"/>
      <c r="BA338">
        <v>25</v>
      </c>
      <c r="BB338" s="78" t="str">
        <f>REPLACE(INDEX(GroupVertices[Group],MATCH(Edges24[[#This Row],[Vertex 1]],GroupVertices[Vertex],0)),1,1,"")</f>
        <v>2</v>
      </c>
      <c r="BC338" s="78" t="str">
        <f>REPLACE(INDEX(GroupVertices[Group],MATCH(Edges24[[#This Row],[Vertex 2]],GroupVertices[Vertex],0)),1,1,"")</f>
        <v>2</v>
      </c>
      <c r="BD338" s="48">
        <v>0</v>
      </c>
      <c r="BE338" s="49">
        <v>0</v>
      </c>
      <c r="BF338" s="48">
        <v>0</v>
      </c>
      <c r="BG338" s="49">
        <v>0</v>
      </c>
      <c r="BH338" s="48">
        <v>0</v>
      </c>
      <c r="BI338" s="49">
        <v>0</v>
      </c>
      <c r="BJ338" s="48">
        <v>26</v>
      </c>
      <c r="BK338" s="49">
        <v>100</v>
      </c>
      <c r="BL338" s="48">
        <v>26</v>
      </c>
    </row>
    <row r="339" spans="1:64" ht="15">
      <c r="A339" s="64" t="s">
        <v>356</v>
      </c>
      <c r="B339" s="64" t="s">
        <v>356</v>
      </c>
      <c r="C339" s="65"/>
      <c r="D339" s="66"/>
      <c r="E339" s="67"/>
      <c r="F339" s="68"/>
      <c r="G339" s="65"/>
      <c r="H339" s="69"/>
      <c r="I339" s="70"/>
      <c r="J339" s="70"/>
      <c r="K339" s="34" t="s">
        <v>65</v>
      </c>
      <c r="L339" s="77">
        <v>412</v>
      </c>
      <c r="M339" s="77"/>
      <c r="N339" s="72"/>
      <c r="O339" s="79" t="s">
        <v>176</v>
      </c>
      <c r="P339" s="81">
        <v>43638.35449074074</v>
      </c>
      <c r="Q339" s="79" t="s">
        <v>648</v>
      </c>
      <c r="R339" s="79" t="s">
        <v>726</v>
      </c>
      <c r="S339" s="79" t="s">
        <v>739</v>
      </c>
      <c r="T339" s="79" t="s">
        <v>777</v>
      </c>
      <c r="U339" s="79"/>
      <c r="V339" s="83" t="s">
        <v>950</v>
      </c>
      <c r="W339" s="81">
        <v>43638.35449074074</v>
      </c>
      <c r="X339" s="83" t="s">
        <v>1294</v>
      </c>
      <c r="Y339" s="79"/>
      <c r="Z339" s="79"/>
      <c r="AA339" s="85" t="s">
        <v>1665</v>
      </c>
      <c r="AB339" s="79"/>
      <c r="AC339" s="79" t="b">
        <v>0</v>
      </c>
      <c r="AD339" s="79">
        <v>0</v>
      </c>
      <c r="AE339" s="85" t="s">
        <v>1711</v>
      </c>
      <c r="AF339" s="79" t="b">
        <v>1</v>
      </c>
      <c r="AG339" s="79" t="s">
        <v>1727</v>
      </c>
      <c r="AH339" s="79"/>
      <c r="AI339" s="85" t="s">
        <v>1695</v>
      </c>
      <c r="AJ339" s="79" t="b">
        <v>0</v>
      </c>
      <c r="AK339" s="79">
        <v>0</v>
      </c>
      <c r="AL339" s="85" t="s">
        <v>1711</v>
      </c>
      <c r="AM339" s="79" t="s">
        <v>1742</v>
      </c>
      <c r="AN339" s="79" t="b">
        <v>0</v>
      </c>
      <c r="AO339" s="85" t="s">
        <v>1665</v>
      </c>
      <c r="AP339" s="79" t="s">
        <v>176</v>
      </c>
      <c r="AQ339" s="79">
        <v>0</v>
      </c>
      <c r="AR339" s="79">
        <v>0</v>
      </c>
      <c r="AS339" s="79"/>
      <c r="AT339" s="79"/>
      <c r="AU339" s="79"/>
      <c r="AV339" s="79"/>
      <c r="AW339" s="79"/>
      <c r="AX339" s="79"/>
      <c r="AY339" s="79"/>
      <c r="AZ339" s="79"/>
      <c r="BA339">
        <v>25</v>
      </c>
      <c r="BB339" s="78" t="str">
        <f>REPLACE(INDEX(GroupVertices[Group],MATCH(Edges24[[#This Row],[Vertex 1]],GroupVertices[Vertex],0)),1,1,"")</f>
        <v>2</v>
      </c>
      <c r="BC339" s="78" t="str">
        <f>REPLACE(INDEX(GroupVertices[Group],MATCH(Edges24[[#This Row],[Vertex 2]],GroupVertices[Vertex],0)),1,1,"")</f>
        <v>2</v>
      </c>
      <c r="BD339" s="48">
        <v>1</v>
      </c>
      <c r="BE339" s="49">
        <v>5</v>
      </c>
      <c r="BF339" s="48">
        <v>0</v>
      </c>
      <c r="BG339" s="49">
        <v>0</v>
      </c>
      <c r="BH339" s="48">
        <v>0</v>
      </c>
      <c r="BI339" s="49">
        <v>0</v>
      </c>
      <c r="BJ339" s="48">
        <v>19</v>
      </c>
      <c r="BK339" s="49">
        <v>95</v>
      </c>
      <c r="BL339" s="48">
        <v>20</v>
      </c>
    </row>
    <row r="340" spans="1:64" ht="15">
      <c r="A340" s="64" t="s">
        <v>357</v>
      </c>
      <c r="B340" s="64" t="s">
        <v>354</v>
      </c>
      <c r="C340" s="65"/>
      <c r="D340" s="66"/>
      <c r="E340" s="67"/>
      <c r="F340" s="68"/>
      <c r="G340" s="65"/>
      <c r="H340" s="69"/>
      <c r="I340" s="70"/>
      <c r="J340" s="70"/>
      <c r="K340" s="34" t="s">
        <v>65</v>
      </c>
      <c r="L340" s="77">
        <v>413</v>
      </c>
      <c r="M340" s="77"/>
      <c r="N340" s="72"/>
      <c r="O340" s="79" t="s">
        <v>378</v>
      </c>
      <c r="P340" s="81">
        <v>43636.63820601852</v>
      </c>
      <c r="Q340" s="79" t="s">
        <v>649</v>
      </c>
      <c r="R340" s="83" t="s">
        <v>691</v>
      </c>
      <c r="S340" s="79" t="s">
        <v>732</v>
      </c>
      <c r="T340" s="79" t="s">
        <v>766</v>
      </c>
      <c r="U340" s="83" t="s">
        <v>828</v>
      </c>
      <c r="V340" s="83" t="s">
        <v>828</v>
      </c>
      <c r="W340" s="81">
        <v>43636.63820601852</v>
      </c>
      <c r="X340" s="83" t="s">
        <v>1295</v>
      </c>
      <c r="Y340" s="79"/>
      <c r="Z340" s="79"/>
      <c r="AA340" s="85" t="s">
        <v>1666</v>
      </c>
      <c r="AB340" s="79"/>
      <c r="AC340" s="79" t="b">
        <v>0</v>
      </c>
      <c r="AD340" s="79">
        <v>3</v>
      </c>
      <c r="AE340" s="85" t="s">
        <v>1711</v>
      </c>
      <c r="AF340" s="79" t="b">
        <v>0</v>
      </c>
      <c r="AG340" s="79" t="s">
        <v>1727</v>
      </c>
      <c r="AH340" s="79"/>
      <c r="AI340" s="85" t="s">
        <v>1711</v>
      </c>
      <c r="AJ340" s="79" t="b">
        <v>0</v>
      </c>
      <c r="AK340" s="79">
        <v>4</v>
      </c>
      <c r="AL340" s="85" t="s">
        <v>1711</v>
      </c>
      <c r="AM340" s="79" t="s">
        <v>1734</v>
      </c>
      <c r="AN340" s="79" t="b">
        <v>0</v>
      </c>
      <c r="AO340" s="85" t="s">
        <v>1666</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1</v>
      </c>
      <c r="BC340" s="78" t="str">
        <f>REPLACE(INDEX(GroupVertices[Group],MATCH(Edges24[[#This Row],[Vertex 2]],GroupVertices[Vertex],0)),1,1,"")</f>
        <v>1</v>
      </c>
      <c r="BD340" s="48">
        <v>1</v>
      </c>
      <c r="BE340" s="49">
        <v>10</v>
      </c>
      <c r="BF340" s="48">
        <v>0</v>
      </c>
      <c r="BG340" s="49">
        <v>0</v>
      </c>
      <c r="BH340" s="48">
        <v>0</v>
      </c>
      <c r="BI340" s="49">
        <v>0</v>
      </c>
      <c r="BJ340" s="48">
        <v>9</v>
      </c>
      <c r="BK340" s="49">
        <v>90</v>
      </c>
      <c r="BL340" s="48">
        <v>10</v>
      </c>
    </row>
    <row r="341" spans="1:64" ht="15">
      <c r="A341" s="64" t="s">
        <v>358</v>
      </c>
      <c r="B341" s="64" t="s">
        <v>357</v>
      </c>
      <c r="C341" s="65"/>
      <c r="D341" s="66"/>
      <c r="E341" s="67"/>
      <c r="F341" s="68"/>
      <c r="G341" s="65"/>
      <c r="H341" s="69"/>
      <c r="I341" s="70"/>
      <c r="J341" s="70"/>
      <c r="K341" s="34" t="s">
        <v>65</v>
      </c>
      <c r="L341" s="77">
        <v>414</v>
      </c>
      <c r="M341" s="77"/>
      <c r="N341" s="72"/>
      <c r="O341" s="79" t="s">
        <v>378</v>
      </c>
      <c r="P341" s="81">
        <v>43638.45454861111</v>
      </c>
      <c r="Q341" s="79" t="s">
        <v>609</v>
      </c>
      <c r="R341" s="83" t="s">
        <v>691</v>
      </c>
      <c r="S341" s="79" t="s">
        <v>732</v>
      </c>
      <c r="T341" s="79" t="s">
        <v>766</v>
      </c>
      <c r="U341" s="79"/>
      <c r="V341" s="83" t="s">
        <v>951</v>
      </c>
      <c r="W341" s="81">
        <v>43638.45454861111</v>
      </c>
      <c r="X341" s="83" t="s">
        <v>1296</v>
      </c>
      <c r="Y341" s="79"/>
      <c r="Z341" s="79"/>
      <c r="AA341" s="85" t="s">
        <v>1667</v>
      </c>
      <c r="AB341" s="79"/>
      <c r="AC341" s="79" t="b">
        <v>0</v>
      </c>
      <c r="AD341" s="79">
        <v>0</v>
      </c>
      <c r="AE341" s="85" t="s">
        <v>1711</v>
      </c>
      <c r="AF341" s="79" t="b">
        <v>0</v>
      </c>
      <c r="AG341" s="79" t="s">
        <v>1727</v>
      </c>
      <c r="AH341" s="79"/>
      <c r="AI341" s="85" t="s">
        <v>1711</v>
      </c>
      <c r="AJ341" s="79" t="b">
        <v>0</v>
      </c>
      <c r="AK341" s="79">
        <v>5</v>
      </c>
      <c r="AL341" s="85" t="s">
        <v>1666</v>
      </c>
      <c r="AM341" s="79" t="s">
        <v>1735</v>
      </c>
      <c r="AN341" s="79" t="b">
        <v>0</v>
      </c>
      <c r="AO341" s="85" t="s">
        <v>1666</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1</v>
      </c>
      <c r="BC341" s="78" t="str">
        <f>REPLACE(INDEX(GroupVertices[Group],MATCH(Edges24[[#This Row],[Vertex 2]],GroupVertices[Vertex],0)),1,1,"")</f>
        <v>1</v>
      </c>
      <c r="BD341" s="48"/>
      <c r="BE341" s="49"/>
      <c r="BF341" s="48"/>
      <c r="BG341" s="49"/>
      <c r="BH341" s="48"/>
      <c r="BI341" s="49"/>
      <c r="BJ341" s="48"/>
      <c r="BK341" s="49"/>
      <c r="BL341" s="48"/>
    </row>
    <row r="342" spans="1:64" ht="15">
      <c r="A342" s="64" t="s">
        <v>359</v>
      </c>
      <c r="B342" s="64" t="s">
        <v>354</v>
      </c>
      <c r="C342" s="65"/>
      <c r="D342" s="66"/>
      <c r="E342" s="67"/>
      <c r="F342" s="68"/>
      <c r="G342" s="65"/>
      <c r="H342" s="69"/>
      <c r="I342" s="70"/>
      <c r="J342" s="70"/>
      <c r="K342" s="34" t="s">
        <v>65</v>
      </c>
      <c r="L342" s="77">
        <v>416</v>
      </c>
      <c r="M342" s="77"/>
      <c r="N342" s="72"/>
      <c r="O342" s="79" t="s">
        <v>378</v>
      </c>
      <c r="P342" s="81">
        <v>43638.45417824074</v>
      </c>
      <c r="Q342" s="79" t="s">
        <v>650</v>
      </c>
      <c r="R342" s="83" t="s">
        <v>727</v>
      </c>
      <c r="S342" s="79" t="s">
        <v>732</v>
      </c>
      <c r="T342" s="79" t="s">
        <v>745</v>
      </c>
      <c r="U342" s="83" t="s">
        <v>829</v>
      </c>
      <c r="V342" s="83" t="s">
        <v>829</v>
      </c>
      <c r="W342" s="81">
        <v>43638.45417824074</v>
      </c>
      <c r="X342" s="83" t="s">
        <v>1297</v>
      </c>
      <c r="Y342" s="79"/>
      <c r="Z342" s="79"/>
      <c r="AA342" s="85" t="s">
        <v>1668</v>
      </c>
      <c r="AB342" s="79"/>
      <c r="AC342" s="79" t="b">
        <v>0</v>
      </c>
      <c r="AD342" s="79">
        <v>1</v>
      </c>
      <c r="AE342" s="85" t="s">
        <v>1711</v>
      </c>
      <c r="AF342" s="79" t="b">
        <v>0</v>
      </c>
      <c r="AG342" s="79" t="s">
        <v>1727</v>
      </c>
      <c r="AH342" s="79"/>
      <c r="AI342" s="85" t="s">
        <v>1711</v>
      </c>
      <c r="AJ342" s="79" t="b">
        <v>0</v>
      </c>
      <c r="AK342" s="79">
        <v>1</v>
      </c>
      <c r="AL342" s="85" t="s">
        <v>1711</v>
      </c>
      <c r="AM342" s="79" t="s">
        <v>1744</v>
      </c>
      <c r="AN342" s="79" t="b">
        <v>0</v>
      </c>
      <c r="AO342" s="85" t="s">
        <v>1668</v>
      </c>
      <c r="AP342" s="79" t="s">
        <v>176</v>
      </c>
      <c r="AQ342" s="79">
        <v>0</v>
      </c>
      <c r="AR342" s="79">
        <v>0</v>
      </c>
      <c r="AS342" s="79"/>
      <c r="AT342" s="79"/>
      <c r="AU342" s="79"/>
      <c r="AV342" s="79"/>
      <c r="AW342" s="79"/>
      <c r="AX342" s="79"/>
      <c r="AY342" s="79"/>
      <c r="AZ342" s="79"/>
      <c r="BA342">
        <v>1</v>
      </c>
      <c r="BB342" s="78" t="str">
        <f>REPLACE(INDEX(GroupVertices[Group],MATCH(Edges24[[#This Row],[Vertex 1]],GroupVertices[Vertex],0)),1,1,"")</f>
        <v>1</v>
      </c>
      <c r="BC342" s="78" t="str">
        <f>REPLACE(INDEX(GroupVertices[Group],MATCH(Edges24[[#This Row],[Vertex 2]],GroupVertices[Vertex],0)),1,1,"")</f>
        <v>1</v>
      </c>
      <c r="BD342" s="48">
        <v>0</v>
      </c>
      <c r="BE342" s="49">
        <v>0</v>
      </c>
      <c r="BF342" s="48">
        <v>0</v>
      </c>
      <c r="BG342" s="49">
        <v>0</v>
      </c>
      <c r="BH342" s="48">
        <v>0</v>
      </c>
      <c r="BI342" s="49">
        <v>0</v>
      </c>
      <c r="BJ342" s="48">
        <v>9</v>
      </c>
      <c r="BK342" s="49">
        <v>100</v>
      </c>
      <c r="BL342" s="48">
        <v>9</v>
      </c>
    </row>
    <row r="343" spans="1:64" ht="15">
      <c r="A343" s="64" t="s">
        <v>360</v>
      </c>
      <c r="B343" s="64" t="s">
        <v>359</v>
      </c>
      <c r="C343" s="65"/>
      <c r="D343" s="66"/>
      <c r="E343" s="67"/>
      <c r="F343" s="68"/>
      <c r="G343" s="65"/>
      <c r="H343" s="69"/>
      <c r="I343" s="70"/>
      <c r="J343" s="70"/>
      <c r="K343" s="34" t="s">
        <v>65</v>
      </c>
      <c r="L343" s="77">
        <v>417</v>
      </c>
      <c r="M343" s="77"/>
      <c r="N343" s="72"/>
      <c r="O343" s="79" t="s">
        <v>378</v>
      </c>
      <c r="P343" s="81">
        <v>43638.45611111111</v>
      </c>
      <c r="Q343" s="79" t="s">
        <v>651</v>
      </c>
      <c r="R343" s="83" t="s">
        <v>727</v>
      </c>
      <c r="S343" s="79" t="s">
        <v>732</v>
      </c>
      <c r="T343" s="79" t="s">
        <v>745</v>
      </c>
      <c r="U343" s="79"/>
      <c r="V343" s="83" t="s">
        <v>952</v>
      </c>
      <c r="W343" s="81">
        <v>43638.45611111111</v>
      </c>
      <c r="X343" s="83" t="s">
        <v>1298</v>
      </c>
      <c r="Y343" s="79"/>
      <c r="Z343" s="79"/>
      <c r="AA343" s="85" t="s">
        <v>1669</v>
      </c>
      <c r="AB343" s="79"/>
      <c r="AC343" s="79" t="b">
        <v>0</v>
      </c>
      <c r="AD343" s="79">
        <v>0</v>
      </c>
      <c r="AE343" s="85" t="s">
        <v>1711</v>
      </c>
      <c r="AF343" s="79" t="b">
        <v>0</v>
      </c>
      <c r="AG343" s="79" t="s">
        <v>1727</v>
      </c>
      <c r="AH343" s="79"/>
      <c r="AI343" s="85" t="s">
        <v>1711</v>
      </c>
      <c r="AJ343" s="79" t="b">
        <v>0</v>
      </c>
      <c r="AK343" s="79">
        <v>1</v>
      </c>
      <c r="AL343" s="85" t="s">
        <v>1668</v>
      </c>
      <c r="AM343" s="79" t="s">
        <v>1737</v>
      </c>
      <c r="AN343" s="79" t="b">
        <v>0</v>
      </c>
      <c r="AO343" s="85" t="s">
        <v>1668</v>
      </c>
      <c r="AP343" s="79" t="s">
        <v>176</v>
      </c>
      <c r="AQ343" s="79">
        <v>0</v>
      </c>
      <c r="AR343" s="79">
        <v>0</v>
      </c>
      <c r="AS343" s="79"/>
      <c r="AT343" s="79"/>
      <c r="AU343" s="79"/>
      <c r="AV343" s="79"/>
      <c r="AW343" s="79"/>
      <c r="AX343" s="79"/>
      <c r="AY343" s="79"/>
      <c r="AZ343" s="79"/>
      <c r="BA343">
        <v>1</v>
      </c>
      <c r="BB343" s="78" t="str">
        <f>REPLACE(INDEX(GroupVertices[Group],MATCH(Edges24[[#This Row],[Vertex 1]],GroupVertices[Vertex],0)),1,1,"")</f>
        <v>1</v>
      </c>
      <c r="BC343" s="78" t="str">
        <f>REPLACE(INDEX(GroupVertices[Group],MATCH(Edges24[[#This Row],[Vertex 2]],GroupVertices[Vertex],0)),1,1,"")</f>
        <v>1</v>
      </c>
      <c r="BD343" s="48"/>
      <c r="BE343" s="49"/>
      <c r="BF343" s="48"/>
      <c r="BG343" s="49"/>
      <c r="BH343" s="48"/>
      <c r="BI343" s="49"/>
      <c r="BJ343" s="48"/>
      <c r="BK343" s="49"/>
      <c r="BL343" s="48"/>
    </row>
    <row r="344" spans="1:64" ht="15">
      <c r="A344" s="64" t="s">
        <v>361</v>
      </c>
      <c r="B344" s="64" t="s">
        <v>361</v>
      </c>
      <c r="C344" s="65"/>
      <c r="D344" s="66"/>
      <c r="E344" s="67"/>
      <c r="F344" s="68"/>
      <c r="G344" s="65"/>
      <c r="H344" s="69"/>
      <c r="I344" s="70"/>
      <c r="J344" s="70"/>
      <c r="K344" s="34" t="s">
        <v>65</v>
      </c>
      <c r="L344" s="77">
        <v>419</v>
      </c>
      <c r="M344" s="77"/>
      <c r="N344" s="72"/>
      <c r="O344" s="79" t="s">
        <v>176</v>
      </c>
      <c r="P344" s="81">
        <v>43638.5437962963</v>
      </c>
      <c r="Q344" s="79" t="s">
        <v>652</v>
      </c>
      <c r="R344" s="83" t="s">
        <v>691</v>
      </c>
      <c r="S344" s="79" t="s">
        <v>732</v>
      </c>
      <c r="T344" s="79" t="s">
        <v>759</v>
      </c>
      <c r="U344" s="79"/>
      <c r="V344" s="83" t="s">
        <v>953</v>
      </c>
      <c r="W344" s="81">
        <v>43638.5437962963</v>
      </c>
      <c r="X344" s="83" t="s">
        <v>1299</v>
      </c>
      <c r="Y344" s="79"/>
      <c r="Z344" s="79"/>
      <c r="AA344" s="85" t="s">
        <v>1670</v>
      </c>
      <c r="AB344" s="79"/>
      <c r="AC344" s="79" t="b">
        <v>0</v>
      </c>
      <c r="AD344" s="79">
        <v>0</v>
      </c>
      <c r="AE344" s="85" t="s">
        <v>1711</v>
      </c>
      <c r="AF344" s="79" t="b">
        <v>0</v>
      </c>
      <c r="AG344" s="79" t="s">
        <v>1727</v>
      </c>
      <c r="AH344" s="79"/>
      <c r="AI344" s="85" t="s">
        <v>1711</v>
      </c>
      <c r="AJ344" s="79" t="b">
        <v>0</v>
      </c>
      <c r="AK344" s="79">
        <v>1</v>
      </c>
      <c r="AL344" s="85" t="s">
        <v>1711</v>
      </c>
      <c r="AM344" s="79" t="s">
        <v>1732</v>
      </c>
      <c r="AN344" s="79" t="b">
        <v>0</v>
      </c>
      <c r="AO344" s="85" t="s">
        <v>1670</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2</v>
      </c>
      <c r="BC344" s="78" t="str">
        <f>REPLACE(INDEX(GroupVertices[Group],MATCH(Edges24[[#This Row],[Vertex 2]],GroupVertices[Vertex],0)),1,1,"")</f>
        <v>2</v>
      </c>
      <c r="BD344" s="48">
        <v>1</v>
      </c>
      <c r="BE344" s="49">
        <v>14.285714285714286</v>
      </c>
      <c r="BF344" s="48">
        <v>0</v>
      </c>
      <c r="BG344" s="49">
        <v>0</v>
      </c>
      <c r="BH344" s="48">
        <v>0</v>
      </c>
      <c r="BI344" s="49">
        <v>0</v>
      </c>
      <c r="BJ344" s="48">
        <v>6</v>
      </c>
      <c r="BK344" s="49">
        <v>85.71428571428571</v>
      </c>
      <c r="BL344" s="48">
        <v>7</v>
      </c>
    </row>
    <row r="345" spans="1:64" ht="15">
      <c r="A345" s="64" t="s">
        <v>362</v>
      </c>
      <c r="B345" s="64" t="s">
        <v>366</v>
      </c>
      <c r="C345" s="65"/>
      <c r="D345" s="66"/>
      <c r="E345" s="67"/>
      <c r="F345" s="68"/>
      <c r="G345" s="65"/>
      <c r="H345" s="69"/>
      <c r="I345" s="70"/>
      <c r="J345" s="70"/>
      <c r="K345" s="34" t="s">
        <v>65</v>
      </c>
      <c r="L345" s="77">
        <v>420</v>
      </c>
      <c r="M345" s="77"/>
      <c r="N345" s="72"/>
      <c r="O345" s="79" t="s">
        <v>378</v>
      </c>
      <c r="P345" s="81">
        <v>43627.67841435185</v>
      </c>
      <c r="Q345" s="79" t="s">
        <v>653</v>
      </c>
      <c r="R345" s="83" t="s">
        <v>728</v>
      </c>
      <c r="S345" s="79" t="s">
        <v>733</v>
      </c>
      <c r="T345" s="79" t="s">
        <v>779</v>
      </c>
      <c r="U345" s="79"/>
      <c r="V345" s="83" t="s">
        <v>954</v>
      </c>
      <c r="W345" s="81">
        <v>43627.67841435185</v>
      </c>
      <c r="X345" s="83" t="s">
        <v>1300</v>
      </c>
      <c r="Y345" s="79"/>
      <c r="Z345" s="79"/>
      <c r="AA345" s="85" t="s">
        <v>1671</v>
      </c>
      <c r="AB345" s="79"/>
      <c r="AC345" s="79" t="b">
        <v>0</v>
      </c>
      <c r="AD345" s="79">
        <v>14</v>
      </c>
      <c r="AE345" s="85" t="s">
        <v>1711</v>
      </c>
      <c r="AF345" s="79" t="b">
        <v>1</v>
      </c>
      <c r="AG345" s="79" t="s">
        <v>1727</v>
      </c>
      <c r="AH345" s="79"/>
      <c r="AI345" s="85" t="s">
        <v>1730</v>
      </c>
      <c r="AJ345" s="79" t="b">
        <v>0</v>
      </c>
      <c r="AK345" s="79">
        <v>7</v>
      </c>
      <c r="AL345" s="85" t="s">
        <v>1711</v>
      </c>
      <c r="AM345" s="79" t="s">
        <v>1736</v>
      </c>
      <c r="AN345" s="79" t="b">
        <v>0</v>
      </c>
      <c r="AO345" s="85" t="s">
        <v>1671</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5</v>
      </c>
      <c r="BC345" s="78" t="str">
        <f>REPLACE(INDEX(GroupVertices[Group],MATCH(Edges24[[#This Row],[Vertex 2]],GroupVertices[Vertex],0)),1,1,"")</f>
        <v>5</v>
      </c>
      <c r="BD345" s="48">
        <v>2</v>
      </c>
      <c r="BE345" s="49">
        <v>6.0606060606060606</v>
      </c>
      <c r="BF345" s="48">
        <v>0</v>
      </c>
      <c r="BG345" s="49">
        <v>0</v>
      </c>
      <c r="BH345" s="48">
        <v>0</v>
      </c>
      <c r="BI345" s="49">
        <v>0</v>
      </c>
      <c r="BJ345" s="48">
        <v>31</v>
      </c>
      <c r="BK345" s="49">
        <v>93.93939393939394</v>
      </c>
      <c r="BL345" s="48">
        <v>33</v>
      </c>
    </row>
    <row r="346" spans="1:64" ht="15">
      <c r="A346" s="64" t="s">
        <v>363</v>
      </c>
      <c r="B346" s="64" t="s">
        <v>366</v>
      </c>
      <c r="C346" s="65"/>
      <c r="D346" s="66"/>
      <c r="E346" s="67"/>
      <c r="F346" s="68"/>
      <c r="G346" s="65"/>
      <c r="H346" s="69"/>
      <c r="I346" s="70"/>
      <c r="J346" s="70"/>
      <c r="K346" s="34" t="s">
        <v>65</v>
      </c>
      <c r="L346" s="77">
        <v>421</v>
      </c>
      <c r="M346" s="77"/>
      <c r="N346" s="72"/>
      <c r="O346" s="79" t="s">
        <v>378</v>
      </c>
      <c r="P346" s="81">
        <v>43627.770208333335</v>
      </c>
      <c r="Q346" s="79" t="s">
        <v>388</v>
      </c>
      <c r="R346" s="79"/>
      <c r="S346" s="79"/>
      <c r="T346" s="79" t="s">
        <v>746</v>
      </c>
      <c r="U346" s="79"/>
      <c r="V346" s="83" t="s">
        <v>955</v>
      </c>
      <c r="W346" s="81">
        <v>43627.770208333335</v>
      </c>
      <c r="X346" s="83" t="s">
        <v>1301</v>
      </c>
      <c r="Y346" s="79"/>
      <c r="Z346" s="79"/>
      <c r="AA346" s="85" t="s">
        <v>1672</v>
      </c>
      <c r="AB346" s="79"/>
      <c r="AC346" s="79" t="b">
        <v>0</v>
      </c>
      <c r="AD346" s="79">
        <v>0</v>
      </c>
      <c r="AE346" s="85" t="s">
        <v>1711</v>
      </c>
      <c r="AF346" s="79" t="b">
        <v>1</v>
      </c>
      <c r="AG346" s="79" t="s">
        <v>1727</v>
      </c>
      <c r="AH346" s="79"/>
      <c r="AI346" s="85" t="s">
        <v>1730</v>
      </c>
      <c r="AJ346" s="79" t="b">
        <v>0</v>
      </c>
      <c r="AK346" s="79">
        <v>7</v>
      </c>
      <c r="AL346" s="85" t="s">
        <v>1671</v>
      </c>
      <c r="AM346" s="79" t="s">
        <v>1739</v>
      </c>
      <c r="AN346" s="79" t="b">
        <v>0</v>
      </c>
      <c r="AO346" s="85" t="s">
        <v>1671</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5</v>
      </c>
      <c r="BC346" s="78" t="str">
        <f>REPLACE(INDEX(GroupVertices[Group],MATCH(Edges24[[#This Row],[Vertex 2]],GroupVertices[Vertex],0)),1,1,"")</f>
        <v>5</v>
      </c>
      <c r="BD346" s="48"/>
      <c r="BE346" s="49"/>
      <c r="BF346" s="48"/>
      <c r="BG346" s="49"/>
      <c r="BH346" s="48"/>
      <c r="BI346" s="49"/>
      <c r="BJ346" s="48"/>
      <c r="BK346" s="49"/>
      <c r="BL346" s="48"/>
    </row>
    <row r="347" spans="1:64" ht="15">
      <c r="A347" s="64" t="s">
        <v>354</v>
      </c>
      <c r="B347" s="64" t="s">
        <v>354</v>
      </c>
      <c r="C347" s="65"/>
      <c r="D347" s="66"/>
      <c r="E347" s="67"/>
      <c r="F347" s="68"/>
      <c r="G347" s="65"/>
      <c r="H347" s="69"/>
      <c r="I347" s="70"/>
      <c r="J347" s="70"/>
      <c r="K347" s="34" t="s">
        <v>65</v>
      </c>
      <c r="L347" s="77">
        <v>423</v>
      </c>
      <c r="M347" s="77"/>
      <c r="N347" s="72"/>
      <c r="O347" s="79" t="s">
        <v>176</v>
      </c>
      <c r="P347" s="81">
        <v>43627.62484953704</v>
      </c>
      <c r="Q347" s="79" t="s">
        <v>654</v>
      </c>
      <c r="R347" s="79"/>
      <c r="S347" s="79"/>
      <c r="T347" s="79" t="s">
        <v>745</v>
      </c>
      <c r="U347" s="83" t="s">
        <v>830</v>
      </c>
      <c r="V347" s="83" t="s">
        <v>830</v>
      </c>
      <c r="W347" s="81">
        <v>43627.62484953704</v>
      </c>
      <c r="X347" s="83" t="s">
        <v>1302</v>
      </c>
      <c r="Y347" s="79"/>
      <c r="Z347" s="79"/>
      <c r="AA347" s="85" t="s">
        <v>1673</v>
      </c>
      <c r="AB347" s="79"/>
      <c r="AC347" s="79" t="b">
        <v>0</v>
      </c>
      <c r="AD347" s="79">
        <v>11</v>
      </c>
      <c r="AE347" s="85" t="s">
        <v>1711</v>
      </c>
      <c r="AF347" s="79" t="b">
        <v>0</v>
      </c>
      <c r="AG347" s="79" t="s">
        <v>1727</v>
      </c>
      <c r="AH347" s="79"/>
      <c r="AI347" s="85" t="s">
        <v>1711</v>
      </c>
      <c r="AJ347" s="79" t="b">
        <v>0</v>
      </c>
      <c r="AK347" s="79">
        <v>1</v>
      </c>
      <c r="AL347" s="85" t="s">
        <v>1711</v>
      </c>
      <c r="AM347" s="79" t="s">
        <v>1736</v>
      </c>
      <c r="AN347" s="79" t="b">
        <v>0</v>
      </c>
      <c r="AO347" s="85" t="s">
        <v>1673</v>
      </c>
      <c r="AP347" s="79" t="s">
        <v>176</v>
      </c>
      <c r="AQ347" s="79">
        <v>0</v>
      </c>
      <c r="AR347" s="79">
        <v>0</v>
      </c>
      <c r="AS347" s="79"/>
      <c r="AT347" s="79"/>
      <c r="AU347" s="79"/>
      <c r="AV347" s="79"/>
      <c r="AW347" s="79"/>
      <c r="AX347" s="79"/>
      <c r="AY347" s="79"/>
      <c r="AZ347" s="79"/>
      <c r="BA347">
        <v>23</v>
      </c>
      <c r="BB347" s="78" t="str">
        <f>REPLACE(INDEX(GroupVertices[Group],MATCH(Edges24[[#This Row],[Vertex 1]],GroupVertices[Vertex],0)),1,1,"")</f>
        <v>1</v>
      </c>
      <c r="BC347" s="78" t="str">
        <f>REPLACE(INDEX(GroupVertices[Group],MATCH(Edges24[[#This Row],[Vertex 2]],GroupVertices[Vertex],0)),1,1,"")</f>
        <v>1</v>
      </c>
      <c r="BD347" s="48">
        <v>1</v>
      </c>
      <c r="BE347" s="49">
        <v>5.555555555555555</v>
      </c>
      <c r="BF347" s="48">
        <v>0</v>
      </c>
      <c r="BG347" s="49">
        <v>0</v>
      </c>
      <c r="BH347" s="48">
        <v>0</v>
      </c>
      <c r="BI347" s="49">
        <v>0</v>
      </c>
      <c r="BJ347" s="48">
        <v>17</v>
      </c>
      <c r="BK347" s="49">
        <v>94.44444444444444</v>
      </c>
      <c r="BL347" s="48">
        <v>18</v>
      </c>
    </row>
    <row r="348" spans="1:64" ht="15">
      <c r="A348" s="64" t="s">
        <v>354</v>
      </c>
      <c r="B348" s="64" t="s">
        <v>354</v>
      </c>
      <c r="C348" s="65"/>
      <c r="D348" s="66"/>
      <c r="E348" s="67"/>
      <c r="F348" s="68"/>
      <c r="G348" s="65"/>
      <c r="H348" s="69"/>
      <c r="I348" s="70"/>
      <c r="J348" s="70"/>
      <c r="K348" s="34" t="s">
        <v>65</v>
      </c>
      <c r="L348" s="77">
        <v>424</v>
      </c>
      <c r="M348" s="77"/>
      <c r="N348" s="72"/>
      <c r="O348" s="79" t="s">
        <v>176</v>
      </c>
      <c r="P348" s="81">
        <v>43627.64543981481</v>
      </c>
      <c r="Q348" s="79" t="s">
        <v>655</v>
      </c>
      <c r="R348" s="83" t="s">
        <v>678</v>
      </c>
      <c r="S348" s="79" t="s">
        <v>732</v>
      </c>
      <c r="T348" s="79" t="s">
        <v>745</v>
      </c>
      <c r="U348" s="83" t="s">
        <v>782</v>
      </c>
      <c r="V348" s="83" t="s">
        <v>782</v>
      </c>
      <c r="W348" s="81">
        <v>43627.64543981481</v>
      </c>
      <c r="X348" s="83" t="s">
        <v>1303</v>
      </c>
      <c r="Y348" s="79"/>
      <c r="Z348" s="79"/>
      <c r="AA348" s="85" t="s">
        <v>1674</v>
      </c>
      <c r="AB348" s="79"/>
      <c r="AC348" s="79" t="b">
        <v>0</v>
      </c>
      <c r="AD348" s="79">
        <v>10</v>
      </c>
      <c r="AE348" s="85" t="s">
        <v>1711</v>
      </c>
      <c r="AF348" s="79" t="b">
        <v>0</v>
      </c>
      <c r="AG348" s="79" t="s">
        <v>1727</v>
      </c>
      <c r="AH348" s="79"/>
      <c r="AI348" s="85" t="s">
        <v>1711</v>
      </c>
      <c r="AJ348" s="79" t="b">
        <v>0</v>
      </c>
      <c r="AK348" s="79">
        <v>2</v>
      </c>
      <c r="AL348" s="85" t="s">
        <v>1711</v>
      </c>
      <c r="AM348" s="79" t="s">
        <v>1736</v>
      </c>
      <c r="AN348" s="79" t="b">
        <v>0</v>
      </c>
      <c r="AO348" s="85" t="s">
        <v>1674</v>
      </c>
      <c r="AP348" s="79" t="s">
        <v>176</v>
      </c>
      <c r="AQ348" s="79">
        <v>0</v>
      </c>
      <c r="AR348" s="79">
        <v>0</v>
      </c>
      <c r="AS348" s="79"/>
      <c r="AT348" s="79"/>
      <c r="AU348" s="79"/>
      <c r="AV348" s="79"/>
      <c r="AW348" s="79"/>
      <c r="AX348" s="79"/>
      <c r="AY348" s="79"/>
      <c r="AZ348" s="79"/>
      <c r="BA348">
        <v>23</v>
      </c>
      <c r="BB348" s="78" t="str">
        <f>REPLACE(INDEX(GroupVertices[Group],MATCH(Edges24[[#This Row],[Vertex 1]],GroupVertices[Vertex],0)),1,1,"")</f>
        <v>1</v>
      </c>
      <c r="BC348" s="78" t="str">
        <f>REPLACE(INDEX(GroupVertices[Group],MATCH(Edges24[[#This Row],[Vertex 2]],GroupVertices[Vertex],0)),1,1,"")</f>
        <v>1</v>
      </c>
      <c r="BD348" s="48">
        <v>0</v>
      </c>
      <c r="BE348" s="49">
        <v>0</v>
      </c>
      <c r="BF348" s="48">
        <v>0</v>
      </c>
      <c r="BG348" s="49">
        <v>0</v>
      </c>
      <c r="BH348" s="48">
        <v>0</v>
      </c>
      <c r="BI348" s="49">
        <v>0</v>
      </c>
      <c r="BJ348" s="48">
        <v>8</v>
      </c>
      <c r="BK348" s="49">
        <v>100</v>
      </c>
      <c r="BL348" s="48">
        <v>8</v>
      </c>
    </row>
    <row r="349" spans="1:64" ht="15">
      <c r="A349" s="64" t="s">
        <v>354</v>
      </c>
      <c r="B349" s="64" t="s">
        <v>354</v>
      </c>
      <c r="C349" s="65"/>
      <c r="D349" s="66"/>
      <c r="E349" s="67"/>
      <c r="F349" s="68"/>
      <c r="G349" s="65"/>
      <c r="H349" s="69"/>
      <c r="I349" s="70"/>
      <c r="J349" s="70"/>
      <c r="K349" s="34" t="s">
        <v>65</v>
      </c>
      <c r="L349" s="77">
        <v>425</v>
      </c>
      <c r="M349" s="77"/>
      <c r="N349" s="72"/>
      <c r="O349" s="79" t="s">
        <v>176</v>
      </c>
      <c r="P349" s="81">
        <v>43627.666296296295</v>
      </c>
      <c r="Q349" s="79" t="s">
        <v>656</v>
      </c>
      <c r="R349" s="79"/>
      <c r="S349" s="79"/>
      <c r="T349" s="79" t="s">
        <v>745</v>
      </c>
      <c r="U349" s="79"/>
      <c r="V349" s="83" t="s">
        <v>948</v>
      </c>
      <c r="W349" s="81">
        <v>43627.666296296295</v>
      </c>
      <c r="X349" s="83" t="s">
        <v>1304</v>
      </c>
      <c r="Y349" s="79"/>
      <c r="Z349" s="79"/>
      <c r="AA349" s="85" t="s">
        <v>1675</v>
      </c>
      <c r="AB349" s="79"/>
      <c r="AC349" s="79" t="b">
        <v>0</v>
      </c>
      <c r="AD349" s="79">
        <v>13</v>
      </c>
      <c r="AE349" s="85" t="s">
        <v>1711</v>
      </c>
      <c r="AF349" s="79" t="b">
        <v>0</v>
      </c>
      <c r="AG349" s="79" t="s">
        <v>1727</v>
      </c>
      <c r="AH349" s="79"/>
      <c r="AI349" s="85" t="s">
        <v>1711</v>
      </c>
      <c r="AJ349" s="79" t="b">
        <v>0</v>
      </c>
      <c r="AK349" s="79">
        <v>0</v>
      </c>
      <c r="AL349" s="85" t="s">
        <v>1711</v>
      </c>
      <c r="AM349" s="79" t="s">
        <v>1736</v>
      </c>
      <c r="AN349" s="79" t="b">
        <v>0</v>
      </c>
      <c r="AO349" s="85" t="s">
        <v>1675</v>
      </c>
      <c r="AP349" s="79" t="s">
        <v>176</v>
      </c>
      <c r="AQ349" s="79">
        <v>0</v>
      </c>
      <c r="AR349" s="79">
        <v>0</v>
      </c>
      <c r="AS349" s="79"/>
      <c r="AT349" s="79"/>
      <c r="AU349" s="79"/>
      <c r="AV349" s="79"/>
      <c r="AW349" s="79"/>
      <c r="AX349" s="79"/>
      <c r="AY349" s="79"/>
      <c r="AZ349" s="79"/>
      <c r="BA349">
        <v>23</v>
      </c>
      <c r="BB349" s="78" t="str">
        <f>REPLACE(INDEX(GroupVertices[Group],MATCH(Edges24[[#This Row],[Vertex 1]],GroupVertices[Vertex],0)),1,1,"")</f>
        <v>1</v>
      </c>
      <c r="BC349" s="78" t="str">
        <f>REPLACE(INDEX(GroupVertices[Group],MATCH(Edges24[[#This Row],[Vertex 2]],GroupVertices[Vertex],0)),1,1,"")</f>
        <v>1</v>
      </c>
      <c r="BD349" s="48">
        <v>0</v>
      </c>
      <c r="BE349" s="49">
        <v>0</v>
      </c>
      <c r="BF349" s="48">
        <v>0</v>
      </c>
      <c r="BG349" s="49">
        <v>0</v>
      </c>
      <c r="BH349" s="48">
        <v>0</v>
      </c>
      <c r="BI349" s="49">
        <v>0</v>
      </c>
      <c r="BJ349" s="48">
        <v>15</v>
      </c>
      <c r="BK349" s="49">
        <v>100</v>
      </c>
      <c r="BL349" s="48">
        <v>15</v>
      </c>
    </row>
    <row r="350" spans="1:64" ht="15">
      <c r="A350" s="64" t="s">
        <v>354</v>
      </c>
      <c r="B350" s="64" t="s">
        <v>354</v>
      </c>
      <c r="C350" s="65"/>
      <c r="D350" s="66"/>
      <c r="E350" s="67"/>
      <c r="F350" s="68"/>
      <c r="G350" s="65"/>
      <c r="H350" s="69"/>
      <c r="I350" s="70"/>
      <c r="J350" s="70"/>
      <c r="K350" s="34" t="s">
        <v>65</v>
      </c>
      <c r="L350" s="77">
        <v>426</v>
      </c>
      <c r="M350" s="77"/>
      <c r="N350" s="72"/>
      <c r="O350" s="79" t="s">
        <v>176</v>
      </c>
      <c r="P350" s="81">
        <v>43627.66774305556</v>
      </c>
      <c r="Q350" s="79" t="s">
        <v>657</v>
      </c>
      <c r="R350" s="79"/>
      <c r="S350" s="79"/>
      <c r="T350" s="79" t="s">
        <v>745</v>
      </c>
      <c r="U350" s="83" t="s">
        <v>831</v>
      </c>
      <c r="V350" s="83" t="s">
        <v>831</v>
      </c>
      <c r="W350" s="81">
        <v>43627.66774305556</v>
      </c>
      <c r="X350" s="83" t="s">
        <v>1305</v>
      </c>
      <c r="Y350" s="79"/>
      <c r="Z350" s="79"/>
      <c r="AA350" s="85" t="s">
        <v>1676</v>
      </c>
      <c r="AB350" s="79"/>
      <c r="AC350" s="79" t="b">
        <v>0</v>
      </c>
      <c r="AD350" s="79">
        <v>20</v>
      </c>
      <c r="AE350" s="85" t="s">
        <v>1711</v>
      </c>
      <c r="AF350" s="79" t="b">
        <v>0</v>
      </c>
      <c r="AG350" s="79" t="s">
        <v>1727</v>
      </c>
      <c r="AH350" s="79"/>
      <c r="AI350" s="85" t="s">
        <v>1711</v>
      </c>
      <c r="AJ350" s="79" t="b">
        <v>0</v>
      </c>
      <c r="AK350" s="79">
        <v>6</v>
      </c>
      <c r="AL350" s="85" t="s">
        <v>1711</v>
      </c>
      <c r="AM350" s="79" t="s">
        <v>1736</v>
      </c>
      <c r="AN350" s="79" t="b">
        <v>0</v>
      </c>
      <c r="AO350" s="85" t="s">
        <v>1676</v>
      </c>
      <c r="AP350" s="79" t="s">
        <v>176</v>
      </c>
      <c r="AQ350" s="79">
        <v>0</v>
      </c>
      <c r="AR350" s="79">
        <v>0</v>
      </c>
      <c r="AS350" s="79"/>
      <c r="AT350" s="79"/>
      <c r="AU350" s="79"/>
      <c r="AV350" s="79"/>
      <c r="AW350" s="79"/>
      <c r="AX350" s="79"/>
      <c r="AY350" s="79"/>
      <c r="AZ350" s="79"/>
      <c r="BA350">
        <v>23</v>
      </c>
      <c r="BB350" s="78" t="str">
        <f>REPLACE(INDEX(GroupVertices[Group],MATCH(Edges24[[#This Row],[Vertex 1]],GroupVertices[Vertex],0)),1,1,"")</f>
        <v>1</v>
      </c>
      <c r="BC350" s="78" t="str">
        <f>REPLACE(INDEX(GroupVertices[Group],MATCH(Edges24[[#This Row],[Vertex 2]],GroupVertices[Vertex],0)),1,1,"")</f>
        <v>1</v>
      </c>
      <c r="BD350" s="48">
        <v>0</v>
      </c>
      <c r="BE350" s="49">
        <v>0</v>
      </c>
      <c r="BF350" s="48">
        <v>0</v>
      </c>
      <c r="BG350" s="49">
        <v>0</v>
      </c>
      <c r="BH350" s="48">
        <v>0</v>
      </c>
      <c r="BI350" s="49">
        <v>0</v>
      </c>
      <c r="BJ350" s="48">
        <v>25</v>
      </c>
      <c r="BK350" s="49">
        <v>100</v>
      </c>
      <c r="BL350" s="48">
        <v>25</v>
      </c>
    </row>
    <row r="351" spans="1:64" ht="15">
      <c r="A351" s="64" t="s">
        <v>354</v>
      </c>
      <c r="B351" s="64" t="s">
        <v>354</v>
      </c>
      <c r="C351" s="65"/>
      <c r="D351" s="66"/>
      <c r="E351" s="67"/>
      <c r="F351" s="68"/>
      <c r="G351" s="65"/>
      <c r="H351" s="69"/>
      <c r="I351" s="70"/>
      <c r="J351" s="70"/>
      <c r="K351" s="34" t="s">
        <v>65</v>
      </c>
      <c r="L351" s="77">
        <v>427</v>
      </c>
      <c r="M351" s="77"/>
      <c r="N351" s="72"/>
      <c r="O351" s="79" t="s">
        <v>176</v>
      </c>
      <c r="P351" s="81">
        <v>43627.67246527778</v>
      </c>
      <c r="Q351" s="79" t="s">
        <v>658</v>
      </c>
      <c r="R351" s="79"/>
      <c r="S351" s="79"/>
      <c r="T351" s="79" t="s">
        <v>745</v>
      </c>
      <c r="U351" s="83" t="s">
        <v>788</v>
      </c>
      <c r="V351" s="83" t="s">
        <v>788</v>
      </c>
      <c r="W351" s="81">
        <v>43627.67246527778</v>
      </c>
      <c r="X351" s="83" t="s">
        <v>1306</v>
      </c>
      <c r="Y351" s="79"/>
      <c r="Z351" s="79"/>
      <c r="AA351" s="85" t="s">
        <v>1677</v>
      </c>
      <c r="AB351" s="79"/>
      <c r="AC351" s="79" t="b">
        <v>0</v>
      </c>
      <c r="AD351" s="79">
        <v>17</v>
      </c>
      <c r="AE351" s="85" t="s">
        <v>1711</v>
      </c>
      <c r="AF351" s="79" t="b">
        <v>0</v>
      </c>
      <c r="AG351" s="79" t="s">
        <v>1727</v>
      </c>
      <c r="AH351" s="79"/>
      <c r="AI351" s="85" t="s">
        <v>1711</v>
      </c>
      <c r="AJ351" s="79" t="b">
        <v>0</v>
      </c>
      <c r="AK351" s="79">
        <v>2</v>
      </c>
      <c r="AL351" s="85" t="s">
        <v>1711</v>
      </c>
      <c r="AM351" s="79" t="s">
        <v>1736</v>
      </c>
      <c r="AN351" s="79" t="b">
        <v>0</v>
      </c>
      <c r="AO351" s="85" t="s">
        <v>1677</v>
      </c>
      <c r="AP351" s="79" t="s">
        <v>176</v>
      </c>
      <c r="AQ351" s="79">
        <v>0</v>
      </c>
      <c r="AR351" s="79">
        <v>0</v>
      </c>
      <c r="AS351" s="79"/>
      <c r="AT351" s="79"/>
      <c r="AU351" s="79"/>
      <c r="AV351" s="79"/>
      <c r="AW351" s="79"/>
      <c r="AX351" s="79"/>
      <c r="AY351" s="79"/>
      <c r="AZ351" s="79"/>
      <c r="BA351">
        <v>23</v>
      </c>
      <c r="BB351" s="78" t="str">
        <f>REPLACE(INDEX(GroupVertices[Group],MATCH(Edges24[[#This Row],[Vertex 1]],GroupVertices[Vertex],0)),1,1,"")</f>
        <v>1</v>
      </c>
      <c r="BC351" s="78" t="str">
        <f>REPLACE(INDEX(GroupVertices[Group],MATCH(Edges24[[#This Row],[Vertex 2]],GroupVertices[Vertex],0)),1,1,"")</f>
        <v>1</v>
      </c>
      <c r="BD351" s="48">
        <v>0</v>
      </c>
      <c r="BE351" s="49">
        <v>0</v>
      </c>
      <c r="BF351" s="48">
        <v>0</v>
      </c>
      <c r="BG351" s="49">
        <v>0</v>
      </c>
      <c r="BH351" s="48">
        <v>0</v>
      </c>
      <c r="BI351" s="49">
        <v>0</v>
      </c>
      <c r="BJ351" s="48">
        <v>14</v>
      </c>
      <c r="BK351" s="49">
        <v>100</v>
      </c>
      <c r="BL351" s="48">
        <v>14</v>
      </c>
    </row>
    <row r="352" spans="1:64" ht="15">
      <c r="A352" s="64" t="s">
        <v>354</v>
      </c>
      <c r="B352" s="64" t="s">
        <v>354</v>
      </c>
      <c r="C352" s="65"/>
      <c r="D352" s="66"/>
      <c r="E352" s="67"/>
      <c r="F352" s="68"/>
      <c r="G352" s="65"/>
      <c r="H352" s="69"/>
      <c r="I352" s="70"/>
      <c r="J352" s="70"/>
      <c r="K352" s="34" t="s">
        <v>65</v>
      </c>
      <c r="L352" s="77">
        <v>428</v>
      </c>
      <c r="M352" s="77"/>
      <c r="N352" s="72"/>
      <c r="O352" s="79" t="s">
        <v>176</v>
      </c>
      <c r="P352" s="81">
        <v>43627.68114583333</v>
      </c>
      <c r="Q352" s="79" t="s">
        <v>659</v>
      </c>
      <c r="R352" s="79"/>
      <c r="S352" s="79"/>
      <c r="T352" s="79" t="s">
        <v>745</v>
      </c>
      <c r="U352" s="83" t="s">
        <v>783</v>
      </c>
      <c r="V352" s="83" t="s">
        <v>783</v>
      </c>
      <c r="W352" s="81">
        <v>43627.68114583333</v>
      </c>
      <c r="X352" s="83" t="s">
        <v>1307</v>
      </c>
      <c r="Y352" s="79"/>
      <c r="Z352" s="79"/>
      <c r="AA352" s="85" t="s">
        <v>1678</v>
      </c>
      <c r="AB352" s="79"/>
      <c r="AC352" s="79" t="b">
        <v>0</v>
      </c>
      <c r="AD352" s="79">
        <v>17</v>
      </c>
      <c r="AE352" s="85" t="s">
        <v>1711</v>
      </c>
      <c r="AF352" s="79" t="b">
        <v>0</v>
      </c>
      <c r="AG352" s="79" t="s">
        <v>1727</v>
      </c>
      <c r="AH352" s="79"/>
      <c r="AI352" s="85" t="s">
        <v>1711</v>
      </c>
      <c r="AJ352" s="79" t="b">
        <v>0</v>
      </c>
      <c r="AK352" s="79">
        <v>5</v>
      </c>
      <c r="AL352" s="85" t="s">
        <v>1711</v>
      </c>
      <c r="AM352" s="79" t="s">
        <v>1736</v>
      </c>
      <c r="AN352" s="79" t="b">
        <v>0</v>
      </c>
      <c r="AO352" s="85" t="s">
        <v>1678</v>
      </c>
      <c r="AP352" s="79" t="s">
        <v>176</v>
      </c>
      <c r="AQ352" s="79">
        <v>0</v>
      </c>
      <c r="AR352" s="79">
        <v>0</v>
      </c>
      <c r="AS352" s="79"/>
      <c r="AT352" s="79"/>
      <c r="AU352" s="79"/>
      <c r="AV352" s="79"/>
      <c r="AW352" s="79"/>
      <c r="AX352" s="79"/>
      <c r="AY352" s="79"/>
      <c r="AZ352" s="79"/>
      <c r="BA352">
        <v>23</v>
      </c>
      <c r="BB352" s="78" t="str">
        <f>REPLACE(INDEX(GroupVertices[Group],MATCH(Edges24[[#This Row],[Vertex 1]],GroupVertices[Vertex],0)),1,1,"")</f>
        <v>1</v>
      </c>
      <c r="BC352" s="78" t="str">
        <f>REPLACE(INDEX(GroupVertices[Group],MATCH(Edges24[[#This Row],[Vertex 2]],GroupVertices[Vertex],0)),1,1,"")</f>
        <v>1</v>
      </c>
      <c r="BD352" s="48">
        <v>0</v>
      </c>
      <c r="BE352" s="49">
        <v>0</v>
      </c>
      <c r="BF352" s="48">
        <v>0</v>
      </c>
      <c r="BG352" s="49">
        <v>0</v>
      </c>
      <c r="BH352" s="48">
        <v>0</v>
      </c>
      <c r="BI352" s="49">
        <v>0</v>
      </c>
      <c r="BJ352" s="48">
        <v>15</v>
      </c>
      <c r="BK352" s="49">
        <v>100</v>
      </c>
      <c r="BL352" s="48">
        <v>15</v>
      </c>
    </row>
    <row r="353" spans="1:64" ht="15">
      <c r="A353" s="64" t="s">
        <v>354</v>
      </c>
      <c r="B353" s="64" t="s">
        <v>354</v>
      </c>
      <c r="C353" s="65"/>
      <c r="D353" s="66"/>
      <c r="E353" s="67"/>
      <c r="F353" s="68"/>
      <c r="G353" s="65"/>
      <c r="H353" s="69"/>
      <c r="I353" s="70"/>
      <c r="J353" s="70"/>
      <c r="K353" s="34" t="s">
        <v>65</v>
      </c>
      <c r="L353" s="77">
        <v>429</v>
      </c>
      <c r="M353" s="77"/>
      <c r="N353" s="72"/>
      <c r="O353" s="79" t="s">
        <v>176</v>
      </c>
      <c r="P353" s="81">
        <v>43627.687476851854</v>
      </c>
      <c r="Q353" s="79" t="s">
        <v>660</v>
      </c>
      <c r="R353" s="83" t="s">
        <v>729</v>
      </c>
      <c r="S353" s="79" t="s">
        <v>733</v>
      </c>
      <c r="T353" s="79" t="s">
        <v>745</v>
      </c>
      <c r="U353" s="79"/>
      <c r="V353" s="83" t="s">
        <v>948</v>
      </c>
      <c r="W353" s="81">
        <v>43627.687476851854</v>
      </c>
      <c r="X353" s="83" t="s">
        <v>1308</v>
      </c>
      <c r="Y353" s="79"/>
      <c r="Z353" s="79"/>
      <c r="AA353" s="85" t="s">
        <v>1679</v>
      </c>
      <c r="AB353" s="79"/>
      <c r="AC353" s="79" t="b">
        <v>0</v>
      </c>
      <c r="AD353" s="79">
        <v>9</v>
      </c>
      <c r="AE353" s="85" t="s">
        <v>1711</v>
      </c>
      <c r="AF353" s="79" t="b">
        <v>1</v>
      </c>
      <c r="AG353" s="79" t="s">
        <v>1727</v>
      </c>
      <c r="AH353" s="79"/>
      <c r="AI353" s="85" t="s">
        <v>1378</v>
      </c>
      <c r="AJ353" s="79" t="b">
        <v>0</v>
      </c>
      <c r="AK353" s="79">
        <v>0</v>
      </c>
      <c r="AL353" s="85" t="s">
        <v>1711</v>
      </c>
      <c r="AM353" s="79" t="s">
        <v>1736</v>
      </c>
      <c r="AN353" s="79" t="b">
        <v>0</v>
      </c>
      <c r="AO353" s="85" t="s">
        <v>1679</v>
      </c>
      <c r="AP353" s="79" t="s">
        <v>176</v>
      </c>
      <c r="AQ353" s="79">
        <v>0</v>
      </c>
      <c r="AR353" s="79">
        <v>0</v>
      </c>
      <c r="AS353" s="79"/>
      <c r="AT353" s="79"/>
      <c r="AU353" s="79"/>
      <c r="AV353" s="79"/>
      <c r="AW353" s="79"/>
      <c r="AX353" s="79"/>
      <c r="AY353" s="79"/>
      <c r="AZ353" s="79"/>
      <c r="BA353">
        <v>23</v>
      </c>
      <c r="BB353" s="78" t="str">
        <f>REPLACE(INDEX(GroupVertices[Group],MATCH(Edges24[[#This Row],[Vertex 1]],GroupVertices[Vertex],0)),1,1,"")</f>
        <v>1</v>
      </c>
      <c r="BC353" s="78" t="str">
        <f>REPLACE(INDEX(GroupVertices[Group],MATCH(Edges24[[#This Row],[Vertex 2]],GroupVertices[Vertex],0)),1,1,"")</f>
        <v>1</v>
      </c>
      <c r="BD353" s="48">
        <v>0</v>
      </c>
      <c r="BE353" s="49">
        <v>0</v>
      </c>
      <c r="BF353" s="48">
        <v>0</v>
      </c>
      <c r="BG353" s="49">
        <v>0</v>
      </c>
      <c r="BH353" s="48">
        <v>0</v>
      </c>
      <c r="BI353" s="49">
        <v>0</v>
      </c>
      <c r="BJ353" s="48">
        <v>4</v>
      </c>
      <c r="BK353" s="49">
        <v>100</v>
      </c>
      <c r="BL353" s="48">
        <v>4</v>
      </c>
    </row>
    <row r="354" spans="1:64" ht="15">
      <c r="A354" s="64" t="s">
        <v>354</v>
      </c>
      <c r="B354" s="64" t="s">
        <v>354</v>
      </c>
      <c r="C354" s="65"/>
      <c r="D354" s="66"/>
      <c r="E354" s="67"/>
      <c r="F354" s="68"/>
      <c r="G354" s="65"/>
      <c r="H354" s="69"/>
      <c r="I354" s="70"/>
      <c r="J354" s="70"/>
      <c r="K354" s="34" t="s">
        <v>65</v>
      </c>
      <c r="L354" s="77">
        <v>430</v>
      </c>
      <c r="M354" s="77"/>
      <c r="N354" s="72"/>
      <c r="O354" s="79" t="s">
        <v>176</v>
      </c>
      <c r="P354" s="81">
        <v>43627.69409722222</v>
      </c>
      <c r="Q354" s="79" t="s">
        <v>661</v>
      </c>
      <c r="R354" s="79"/>
      <c r="S354" s="79"/>
      <c r="T354" s="79" t="s">
        <v>745</v>
      </c>
      <c r="U354" s="83" t="s">
        <v>787</v>
      </c>
      <c r="V354" s="83" t="s">
        <v>787</v>
      </c>
      <c r="W354" s="81">
        <v>43627.69409722222</v>
      </c>
      <c r="X354" s="83" t="s">
        <v>1309</v>
      </c>
      <c r="Y354" s="79"/>
      <c r="Z354" s="79"/>
      <c r="AA354" s="85" t="s">
        <v>1680</v>
      </c>
      <c r="AB354" s="79"/>
      <c r="AC354" s="79" t="b">
        <v>0</v>
      </c>
      <c r="AD354" s="79">
        <v>13</v>
      </c>
      <c r="AE354" s="85" t="s">
        <v>1711</v>
      </c>
      <c r="AF354" s="79" t="b">
        <v>0</v>
      </c>
      <c r="AG354" s="79" t="s">
        <v>1727</v>
      </c>
      <c r="AH354" s="79"/>
      <c r="AI354" s="85" t="s">
        <v>1711</v>
      </c>
      <c r="AJ354" s="79" t="b">
        <v>0</v>
      </c>
      <c r="AK354" s="79">
        <v>6</v>
      </c>
      <c r="AL354" s="85" t="s">
        <v>1711</v>
      </c>
      <c r="AM354" s="79" t="s">
        <v>1736</v>
      </c>
      <c r="AN354" s="79" t="b">
        <v>0</v>
      </c>
      <c r="AO354" s="85" t="s">
        <v>1680</v>
      </c>
      <c r="AP354" s="79" t="s">
        <v>176</v>
      </c>
      <c r="AQ354" s="79">
        <v>0</v>
      </c>
      <c r="AR354" s="79">
        <v>0</v>
      </c>
      <c r="AS354" s="79"/>
      <c r="AT354" s="79"/>
      <c r="AU354" s="79"/>
      <c r="AV354" s="79"/>
      <c r="AW354" s="79"/>
      <c r="AX354" s="79"/>
      <c r="AY354" s="79"/>
      <c r="AZ354" s="79"/>
      <c r="BA354">
        <v>23</v>
      </c>
      <c r="BB354" s="78" t="str">
        <f>REPLACE(INDEX(GroupVertices[Group],MATCH(Edges24[[#This Row],[Vertex 1]],GroupVertices[Vertex],0)),1,1,"")</f>
        <v>1</v>
      </c>
      <c r="BC354" s="78" t="str">
        <f>REPLACE(INDEX(GroupVertices[Group],MATCH(Edges24[[#This Row],[Vertex 2]],GroupVertices[Vertex],0)),1,1,"")</f>
        <v>1</v>
      </c>
      <c r="BD354" s="48">
        <v>1</v>
      </c>
      <c r="BE354" s="49">
        <v>7.142857142857143</v>
      </c>
      <c r="BF354" s="48">
        <v>0</v>
      </c>
      <c r="BG354" s="49">
        <v>0</v>
      </c>
      <c r="BH354" s="48">
        <v>0</v>
      </c>
      <c r="BI354" s="49">
        <v>0</v>
      </c>
      <c r="BJ354" s="48">
        <v>13</v>
      </c>
      <c r="BK354" s="49">
        <v>92.85714285714286</v>
      </c>
      <c r="BL354" s="48">
        <v>14</v>
      </c>
    </row>
    <row r="355" spans="1:64" ht="15">
      <c r="A355" s="64" t="s">
        <v>354</v>
      </c>
      <c r="B355" s="64" t="s">
        <v>354</v>
      </c>
      <c r="C355" s="65"/>
      <c r="D355" s="66"/>
      <c r="E355" s="67"/>
      <c r="F355" s="68"/>
      <c r="G355" s="65"/>
      <c r="H355" s="69"/>
      <c r="I355" s="70"/>
      <c r="J355" s="70"/>
      <c r="K355" s="34" t="s">
        <v>65</v>
      </c>
      <c r="L355" s="77">
        <v>431</v>
      </c>
      <c r="M355" s="77"/>
      <c r="N355" s="72"/>
      <c r="O355" s="79" t="s">
        <v>176</v>
      </c>
      <c r="P355" s="81">
        <v>43627.70013888889</v>
      </c>
      <c r="Q355" s="79" t="s">
        <v>662</v>
      </c>
      <c r="R355" s="79"/>
      <c r="S355" s="79"/>
      <c r="T355" s="79" t="s">
        <v>745</v>
      </c>
      <c r="U355" s="79"/>
      <c r="V355" s="83" t="s">
        <v>948</v>
      </c>
      <c r="W355" s="81">
        <v>43627.70013888889</v>
      </c>
      <c r="X355" s="83" t="s">
        <v>1310</v>
      </c>
      <c r="Y355" s="79"/>
      <c r="Z355" s="79"/>
      <c r="AA355" s="85" t="s">
        <v>1681</v>
      </c>
      <c r="AB355" s="79"/>
      <c r="AC355" s="79" t="b">
        <v>0</v>
      </c>
      <c r="AD355" s="79">
        <v>13</v>
      </c>
      <c r="AE355" s="85" t="s">
        <v>1711</v>
      </c>
      <c r="AF355" s="79" t="b">
        <v>0</v>
      </c>
      <c r="AG355" s="79" t="s">
        <v>1727</v>
      </c>
      <c r="AH355" s="79"/>
      <c r="AI355" s="85" t="s">
        <v>1711</v>
      </c>
      <c r="AJ355" s="79" t="b">
        <v>0</v>
      </c>
      <c r="AK355" s="79">
        <v>7</v>
      </c>
      <c r="AL355" s="85" t="s">
        <v>1711</v>
      </c>
      <c r="AM355" s="79" t="s">
        <v>1736</v>
      </c>
      <c r="AN355" s="79" t="b">
        <v>0</v>
      </c>
      <c r="AO355" s="85" t="s">
        <v>1681</v>
      </c>
      <c r="AP355" s="79" t="s">
        <v>176</v>
      </c>
      <c r="AQ355" s="79">
        <v>0</v>
      </c>
      <c r="AR355" s="79">
        <v>0</v>
      </c>
      <c r="AS355" s="79"/>
      <c r="AT355" s="79"/>
      <c r="AU355" s="79"/>
      <c r="AV355" s="79"/>
      <c r="AW355" s="79"/>
      <c r="AX355" s="79"/>
      <c r="AY355" s="79"/>
      <c r="AZ355" s="79"/>
      <c r="BA355">
        <v>23</v>
      </c>
      <c r="BB355" s="78" t="str">
        <f>REPLACE(INDEX(GroupVertices[Group],MATCH(Edges24[[#This Row],[Vertex 1]],GroupVertices[Vertex],0)),1,1,"")</f>
        <v>1</v>
      </c>
      <c r="BC355" s="78" t="str">
        <f>REPLACE(INDEX(GroupVertices[Group],MATCH(Edges24[[#This Row],[Vertex 2]],GroupVertices[Vertex],0)),1,1,"")</f>
        <v>1</v>
      </c>
      <c r="BD355" s="48">
        <v>0</v>
      </c>
      <c r="BE355" s="49">
        <v>0</v>
      </c>
      <c r="BF355" s="48">
        <v>1</v>
      </c>
      <c r="BG355" s="49">
        <v>4.761904761904762</v>
      </c>
      <c r="BH355" s="48">
        <v>0</v>
      </c>
      <c r="BI355" s="49">
        <v>0</v>
      </c>
      <c r="BJ355" s="48">
        <v>20</v>
      </c>
      <c r="BK355" s="49">
        <v>95.23809523809524</v>
      </c>
      <c r="BL355" s="48">
        <v>21</v>
      </c>
    </row>
    <row r="356" spans="1:64" ht="15">
      <c r="A356" s="64" t="s">
        <v>354</v>
      </c>
      <c r="B356" s="64" t="s">
        <v>354</v>
      </c>
      <c r="C356" s="65"/>
      <c r="D356" s="66"/>
      <c r="E356" s="67"/>
      <c r="F356" s="68"/>
      <c r="G356" s="65"/>
      <c r="H356" s="69"/>
      <c r="I356" s="70"/>
      <c r="J356" s="70"/>
      <c r="K356" s="34" t="s">
        <v>65</v>
      </c>
      <c r="L356" s="77">
        <v>432</v>
      </c>
      <c r="M356" s="77"/>
      <c r="N356" s="72"/>
      <c r="O356" s="79" t="s">
        <v>176</v>
      </c>
      <c r="P356" s="81">
        <v>43627.705196759256</v>
      </c>
      <c r="Q356" s="79" t="s">
        <v>663</v>
      </c>
      <c r="R356" s="79"/>
      <c r="S356" s="79"/>
      <c r="T356" s="79" t="s">
        <v>745</v>
      </c>
      <c r="U356" s="83" t="s">
        <v>832</v>
      </c>
      <c r="V356" s="83" t="s">
        <v>832</v>
      </c>
      <c r="W356" s="81">
        <v>43627.705196759256</v>
      </c>
      <c r="X356" s="83" t="s">
        <v>1311</v>
      </c>
      <c r="Y356" s="79"/>
      <c r="Z356" s="79"/>
      <c r="AA356" s="85" t="s">
        <v>1682</v>
      </c>
      <c r="AB356" s="79"/>
      <c r="AC356" s="79" t="b">
        <v>0</v>
      </c>
      <c r="AD356" s="79">
        <v>15</v>
      </c>
      <c r="AE356" s="85" t="s">
        <v>1711</v>
      </c>
      <c r="AF356" s="79" t="b">
        <v>0</v>
      </c>
      <c r="AG356" s="79" t="s">
        <v>1727</v>
      </c>
      <c r="AH356" s="79"/>
      <c r="AI356" s="85" t="s">
        <v>1711</v>
      </c>
      <c r="AJ356" s="79" t="b">
        <v>0</v>
      </c>
      <c r="AK356" s="79">
        <v>2</v>
      </c>
      <c r="AL356" s="85" t="s">
        <v>1711</v>
      </c>
      <c r="AM356" s="79" t="s">
        <v>1736</v>
      </c>
      <c r="AN356" s="79" t="b">
        <v>0</v>
      </c>
      <c r="AO356" s="85" t="s">
        <v>1682</v>
      </c>
      <c r="AP356" s="79" t="s">
        <v>176</v>
      </c>
      <c r="AQ356" s="79">
        <v>0</v>
      </c>
      <c r="AR356" s="79">
        <v>0</v>
      </c>
      <c r="AS356" s="79"/>
      <c r="AT356" s="79"/>
      <c r="AU356" s="79"/>
      <c r="AV356" s="79"/>
      <c r="AW356" s="79"/>
      <c r="AX356" s="79"/>
      <c r="AY356" s="79"/>
      <c r="AZ356" s="79"/>
      <c r="BA356">
        <v>23</v>
      </c>
      <c r="BB356" s="78" t="str">
        <f>REPLACE(INDEX(GroupVertices[Group],MATCH(Edges24[[#This Row],[Vertex 1]],GroupVertices[Vertex],0)),1,1,"")</f>
        <v>1</v>
      </c>
      <c r="BC356" s="78" t="str">
        <f>REPLACE(INDEX(GroupVertices[Group],MATCH(Edges24[[#This Row],[Vertex 2]],GroupVertices[Vertex],0)),1,1,"")</f>
        <v>1</v>
      </c>
      <c r="BD356" s="48">
        <v>2</v>
      </c>
      <c r="BE356" s="49">
        <v>5.128205128205129</v>
      </c>
      <c r="BF356" s="48">
        <v>0</v>
      </c>
      <c r="BG356" s="49">
        <v>0</v>
      </c>
      <c r="BH356" s="48">
        <v>0</v>
      </c>
      <c r="BI356" s="49">
        <v>0</v>
      </c>
      <c r="BJ356" s="48">
        <v>37</v>
      </c>
      <c r="BK356" s="49">
        <v>94.87179487179488</v>
      </c>
      <c r="BL356" s="48">
        <v>39</v>
      </c>
    </row>
    <row r="357" spans="1:64" ht="15">
      <c r="A357" s="64" t="s">
        <v>354</v>
      </c>
      <c r="B357" s="64" t="s">
        <v>354</v>
      </c>
      <c r="C357" s="65"/>
      <c r="D357" s="66"/>
      <c r="E357" s="67"/>
      <c r="F357" s="68"/>
      <c r="G357" s="65"/>
      <c r="H357" s="69"/>
      <c r="I357" s="70"/>
      <c r="J357" s="70"/>
      <c r="K357" s="34" t="s">
        <v>65</v>
      </c>
      <c r="L357" s="77">
        <v>433</v>
      </c>
      <c r="M357" s="77"/>
      <c r="N357" s="72"/>
      <c r="O357" s="79" t="s">
        <v>176</v>
      </c>
      <c r="P357" s="81">
        <v>43627.708958333336</v>
      </c>
      <c r="Q357" s="79" t="s">
        <v>664</v>
      </c>
      <c r="R357" s="83" t="s">
        <v>730</v>
      </c>
      <c r="S357" s="79" t="s">
        <v>732</v>
      </c>
      <c r="T357" s="79" t="s">
        <v>745</v>
      </c>
      <c r="U357" s="79"/>
      <c r="V357" s="83" t="s">
        <v>948</v>
      </c>
      <c r="W357" s="81">
        <v>43627.708958333336</v>
      </c>
      <c r="X357" s="83" t="s">
        <v>1312</v>
      </c>
      <c r="Y357" s="79"/>
      <c r="Z357" s="79"/>
      <c r="AA357" s="85" t="s">
        <v>1683</v>
      </c>
      <c r="AB357" s="79"/>
      <c r="AC357" s="79" t="b">
        <v>0</v>
      </c>
      <c r="AD357" s="79">
        <v>8</v>
      </c>
      <c r="AE357" s="85" t="s">
        <v>1711</v>
      </c>
      <c r="AF357" s="79" t="b">
        <v>0</v>
      </c>
      <c r="AG357" s="79" t="s">
        <v>1727</v>
      </c>
      <c r="AH357" s="79"/>
      <c r="AI357" s="85" t="s">
        <v>1711</v>
      </c>
      <c r="AJ357" s="79" t="b">
        <v>0</v>
      </c>
      <c r="AK357" s="79">
        <v>0</v>
      </c>
      <c r="AL357" s="85" t="s">
        <v>1711</v>
      </c>
      <c r="AM357" s="79" t="s">
        <v>1736</v>
      </c>
      <c r="AN357" s="79" t="b">
        <v>0</v>
      </c>
      <c r="AO357" s="85" t="s">
        <v>1683</v>
      </c>
      <c r="AP357" s="79" t="s">
        <v>176</v>
      </c>
      <c r="AQ357" s="79">
        <v>0</v>
      </c>
      <c r="AR357" s="79">
        <v>0</v>
      </c>
      <c r="AS357" s="79"/>
      <c r="AT357" s="79"/>
      <c r="AU357" s="79"/>
      <c r="AV357" s="79"/>
      <c r="AW357" s="79"/>
      <c r="AX357" s="79"/>
      <c r="AY357" s="79"/>
      <c r="AZ357" s="79"/>
      <c r="BA357">
        <v>23</v>
      </c>
      <c r="BB357" s="78" t="str">
        <f>REPLACE(INDEX(GroupVertices[Group],MATCH(Edges24[[#This Row],[Vertex 1]],GroupVertices[Vertex],0)),1,1,"")</f>
        <v>1</v>
      </c>
      <c r="BC357" s="78" t="str">
        <f>REPLACE(INDEX(GroupVertices[Group],MATCH(Edges24[[#This Row],[Vertex 2]],GroupVertices[Vertex],0)),1,1,"")</f>
        <v>1</v>
      </c>
      <c r="BD357" s="48">
        <v>1</v>
      </c>
      <c r="BE357" s="49">
        <v>3.125</v>
      </c>
      <c r="BF357" s="48">
        <v>0</v>
      </c>
      <c r="BG357" s="49">
        <v>0</v>
      </c>
      <c r="BH357" s="48">
        <v>0</v>
      </c>
      <c r="BI357" s="49">
        <v>0</v>
      </c>
      <c r="BJ357" s="48">
        <v>31</v>
      </c>
      <c r="BK357" s="49">
        <v>96.875</v>
      </c>
      <c r="BL357" s="48">
        <v>32</v>
      </c>
    </row>
    <row r="358" spans="1:64" ht="15">
      <c r="A358" s="64" t="s">
        <v>354</v>
      </c>
      <c r="B358" s="64" t="s">
        <v>354</v>
      </c>
      <c r="C358" s="65"/>
      <c r="D358" s="66"/>
      <c r="E358" s="67"/>
      <c r="F358" s="68"/>
      <c r="G358" s="65"/>
      <c r="H358" s="69"/>
      <c r="I358" s="70"/>
      <c r="J358" s="70"/>
      <c r="K358" s="34" t="s">
        <v>65</v>
      </c>
      <c r="L358" s="77">
        <v>434</v>
      </c>
      <c r="M358" s="77"/>
      <c r="N358" s="72"/>
      <c r="O358" s="79" t="s">
        <v>176</v>
      </c>
      <c r="P358" s="81">
        <v>43627.708958333336</v>
      </c>
      <c r="Q358" s="79" t="s">
        <v>665</v>
      </c>
      <c r="R358" s="79"/>
      <c r="S358" s="79"/>
      <c r="T358" s="79" t="s">
        <v>745</v>
      </c>
      <c r="U358" s="79"/>
      <c r="V358" s="83" t="s">
        <v>948</v>
      </c>
      <c r="W358" s="81">
        <v>43627.708958333336</v>
      </c>
      <c r="X358" s="83" t="s">
        <v>1313</v>
      </c>
      <c r="Y358" s="79"/>
      <c r="Z358" s="79"/>
      <c r="AA358" s="85" t="s">
        <v>1684</v>
      </c>
      <c r="AB358" s="85" t="s">
        <v>1683</v>
      </c>
      <c r="AC358" s="79" t="b">
        <v>0</v>
      </c>
      <c r="AD358" s="79">
        <v>4</v>
      </c>
      <c r="AE358" s="85" t="s">
        <v>1713</v>
      </c>
      <c r="AF358" s="79" t="b">
        <v>0</v>
      </c>
      <c r="AG358" s="79" t="s">
        <v>1727</v>
      </c>
      <c r="AH358" s="79"/>
      <c r="AI358" s="85" t="s">
        <v>1711</v>
      </c>
      <c r="AJ358" s="79" t="b">
        <v>0</v>
      </c>
      <c r="AK358" s="79">
        <v>0</v>
      </c>
      <c r="AL358" s="85" t="s">
        <v>1711</v>
      </c>
      <c r="AM358" s="79" t="s">
        <v>1736</v>
      </c>
      <c r="AN358" s="79" t="b">
        <v>0</v>
      </c>
      <c r="AO358" s="85" t="s">
        <v>1683</v>
      </c>
      <c r="AP358" s="79" t="s">
        <v>176</v>
      </c>
      <c r="AQ358" s="79">
        <v>0</v>
      </c>
      <c r="AR358" s="79">
        <v>0</v>
      </c>
      <c r="AS358" s="79"/>
      <c r="AT358" s="79"/>
      <c r="AU358" s="79"/>
      <c r="AV358" s="79"/>
      <c r="AW358" s="79"/>
      <c r="AX358" s="79"/>
      <c r="AY358" s="79"/>
      <c r="AZ358" s="79"/>
      <c r="BA358">
        <v>23</v>
      </c>
      <c r="BB358" s="78" t="str">
        <f>REPLACE(INDEX(GroupVertices[Group],MATCH(Edges24[[#This Row],[Vertex 1]],GroupVertices[Vertex],0)),1,1,"")</f>
        <v>1</v>
      </c>
      <c r="BC358" s="78" t="str">
        <f>REPLACE(INDEX(GroupVertices[Group],MATCH(Edges24[[#This Row],[Vertex 2]],GroupVertices[Vertex],0)),1,1,"")</f>
        <v>1</v>
      </c>
      <c r="BD358" s="48">
        <v>2</v>
      </c>
      <c r="BE358" s="49">
        <v>5.714285714285714</v>
      </c>
      <c r="BF358" s="48">
        <v>0</v>
      </c>
      <c r="BG358" s="49">
        <v>0</v>
      </c>
      <c r="BH358" s="48">
        <v>0</v>
      </c>
      <c r="BI358" s="49">
        <v>0</v>
      </c>
      <c r="BJ358" s="48">
        <v>33</v>
      </c>
      <c r="BK358" s="49">
        <v>94.28571428571429</v>
      </c>
      <c r="BL358" s="48">
        <v>35</v>
      </c>
    </row>
    <row r="359" spans="1:64" ht="15">
      <c r="A359" s="64" t="s">
        <v>354</v>
      </c>
      <c r="B359" s="64" t="s">
        <v>354</v>
      </c>
      <c r="C359" s="65"/>
      <c r="D359" s="66"/>
      <c r="E359" s="67"/>
      <c r="F359" s="68"/>
      <c r="G359" s="65"/>
      <c r="H359" s="69"/>
      <c r="I359" s="70"/>
      <c r="J359" s="70"/>
      <c r="K359" s="34" t="s">
        <v>65</v>
      </c>
      <c r="L359" s="77">
        <v>435</v>
      </c>
      <c r="M359" s="77"/>
      <c r="N359" s="72"/>
      <c r="O359" s="79" t="s">
        <v>176</v>
      </c>
      <c r="P359" s="81">
        <v>43627.71501157407</v>
      </c>
      <c r="Q359" s="79" t="s">
        <v>666</v>
      </c>
      <c r="R359" s="79"/>
      <c r="S359" s="79"/>
      <c r="T359" s="79" t="s">
        <v>745</v>
      </c>
      <c r="U359" s="79"/>
      <c r="V359" s="83" t="s">
        <v>948</v>
      </c>
      <c r="W359" s="81">
        <v>43627.71501157407</v>
      </c>
      <c r="X359" s="83" t="s">
        <v>1314</v>
      </c>
      <c r="Y359" s="79"/>
      <c r="Z359" s="79"/>
      <c r="AA359" s="85" t="s">
        <v>1685</v>
      </c>
      <c r="AB359" s="79"/>
      <c r="AC359" s="79" t="b">
        <v>0</v>
      </c>
      <c r="AD359" s="79">
        <v>6</v>
      </c>
      <c r="AE359" s="85" t="s">
        <v>1711</v>
      </c>
      <c r="AF359" s="79" t="b">
        <v>0</v>
      </c>
      <c r="AG359" s="79" t="s">
        <v>1727</v>
      </c>
      <c r="AH359" s="79"/>
      <c r="AI359" s="85" t="s">
        <v>1711</v>
      </c>
      <c r="AJ359" s="79" t="b">
        <v>0</v>
      </c>
      <c r="AK359" s="79">
        <v>2</v>
      </c>
      <c r="AL359" s="85" t="s">
        <v>1711</v>
      </c>
      <c r="AM359" s="79" t="s">
        <v>1736</v>
      </c>
      <c r="AN359" s="79" t="b">
        <v>0</v>
      </c>
      <c r="AO359" s="85" t="s">
        <v>1685</v>
      </c>
      <c r="AP359" s="79" t="s">
        <v>176</v>
      </c>
      <c r="AQ359" s="79">
        <v>0</v>
      </c>
      <c r="AR359" s="79">
        <v>0</v>
      </c>
      <c r="AS359" s="79"/>
      <c r="AT359" s="79"/>
      <c r="AU359" s="79"/>
      <c r="AV359" s="79"/>
      <c r="AW359" s="79"/>
      <c r="AX359" s="79"/>
      <c r="AY359" s="79"/>
      <c r="AZ359" s="79"/>
      <c r="BA359">
        <v>23</v>
      </c>
      <c r="BB359" s="78" t="str">
        <f>REPLACE(INDEX(GroupVertices[Group],MATCH(Edges24[[#This Row],[Vertex 1]],GroupVertices[Vertex],0)),1,1,"")</f>
        <v>1</v>
      </c>
      <c r="BC359" s="78" t="str">
        <f>REPLACE(INDEX(GroupVertices[Group],MATCH(Edges24[[#This Row],[Vertex 2]],GroupVertices[Vertex],0)),1,1,"")</f>
        <v>1</v>
      </c>
      <c r="BD359" s="48">
        <v>0</v>
      </c>
      <c r="BE359" s="49">
        <v>0</v>
      </c>
      <c r="BF359" s="48">
        <v>0</v>
      </c>
      <c r="BG359" s="49">
        <v>0</v>
      </c>
      <c r="BH359" s="48">
        <v>0</v>
      </c>
      <c r="BI359" s="49">
        <v>0</v>
      </c>
      <c r="BJ359" s="48">
        <v>17</v>
      </c>
      <c r="BK359" s="49">
        <v>100</v>
      </c>
      <c r="BL359" s="48">
        <v>17</v>
      </c>
    </row>
    <row r="360" spans="1:64" ht="15">
      <c r="A360" s="64" t="s">
        <v>354</v>
      </c>
      <c r="B360" s="64" t="s">
        <v>354</v>
      </c>
      <c r="C360" s="65"/>
      <c r="D360" s="66"/>
      <c r="E360" s="67"/>
      <c r="F360" s="68"/>
      <c r="G360" s="65"/>
      <c r="H360" s="69"/>
      <c r="I360" s="70"/>
      <c r="J360" s="70"/>
      <c r="K360" s="34" t="s">
        <v>65</v>
      </c>
      <c r="L360" s="77">
        <v>436</v>
      </c>
      <c r="M360" s="77"/>
      <c r="N360" s="72"/>
      <c r="O360" s="79" t="s">
        <v>176</v>
      </c>
      <c r="P360" s="81">
        <v>43632.47944444444</v>
      </c>
      <c r="Q360" s="79" t="s">
        <v>667</v>
      </c>
      <c r="R360" s="83" t="s">
        <v>687</v>
      </c>
      <c r="S360" s="79" t="s">
        <v>732</v>
      </c>
      <c r="T360" s="79" t="s">
        <v>775</v>
      </c>
      <c r="U360" s="79"/>
      <c r="V360" s="83" t="s">
        <v>948</v>
      </c>
      <c r="W360" s="81">
        <v>43632.47944444444</v>
      </c>
      <c r="X360" s="83" t="s">
        <v>1315</v>
      </c>
      <c r="Y360" s="79"/>
      <c r="Z360" s="79"/>
      <c r="AA360" s="85" t="s">
        <v>1686</v>
      </c>
      <c r="AB360" s="79"/>
      <c r="AC360" s="79" t="b">
        <v>0</v>
      </c>
      <c r="AD360" s="79">
        <v>11</v>
      </c>
      <c r="AE360" s="85" t="s">
        <v>1711</v>
      </c>
      <c r="AF360" s="79" t="b">
        <v>0</v>
      </c>
      <c r="AG360" s="79" t="s">
        <v>1727</v>
      </c>
      <c r="AH360" s="79"/>
      <c r="AI360" s="85" t="s">
        <v>1711</v>
      </c>
      <c r="AJ360" s="79" t="b">
        <v>0</v>
      </c>
      <c r="AK360" s="79">
        <v>4</v>
      </c>
      <c r="AL360" s="85" t="s">
        <v>1711</v>
      </c>
      <c r="AM360" s="79" t="s">
        <v>1746</v>
      </c>
      <c r="AN360" s="79" t="b">
        <v>0</v>
      </c>
      <c r="AO360" s="85" t="s">
        <v>1686</v>
      </c>
      <c r="AP360" s="79" t="s">
        <v>176</v>
      </c>
      <c r="AQ360" s="79">
        <v>0</v>
      </c>
      <c r="AR360" s="79">
        <v>0</v>
      </c>
      <c r="AS360" s="79"/>
      <c r="AT360" s="79"/>
      <c r="AU360" s="79"/>
      <c r="AV360" s="79"/>
      <c r="AW360" s="79"/>
      <c r="AX360" s="79"/>
      <c r="AY360" s="79"/>
      <c r="AZ360" s="79"/>
      <c r="BA360">
        <v>23</v>
      </c>
      <c r="BB360" s="78" t="str">
        <f>REPLACE(INDEX(GroupVertices[Group],MATCH(Edges24[[#This Row],[Vertex 1]],GroupVertices[Vertex],0)),1,1,"")</f>
        <v>1</v>
      </c>
      <c r="BC360" s="78" t="str">
        <f>REPLACE(INDEX(GroupVertices[Group],MATCH(Edges24[[#This Row],[Vertex 2]],GroupVertices[Vertex],0)),1,1,"")</f>
        <v>1</v>
      </c>
      <c r="BD360" s="48">
        <v>1</v>
      </c>
      <c r="BE360" s="49">
        <v>4.166666666666667</v>
      </c>
      <c r="BF360" s="48">
        <v>0</v>
      </c>
      <c r="BG360" s="49">
        <v>0</v>
      </c>
      <c r="BH360" s="48">
        <v>0</v>
      </c>
      <c r="BI360" s="49">
        <v>0</v>
      </c>
      <c r="BJ360" s="48">
        <v>23</v>
      </c>
      <c r="BK360" s="49">
        <v>95.83333333333333</v>
      </c>
      <c r="BL360" s="48">
        <v>24</v>
      </c>
    </row>
    <row r="361" spans="1:64" ht="15">
      <c r="A361" s="64" t="s">
        <v>354</v>
      </c>
      <c r="B361" s="64" t="s">
        <v>354</v>
      </c>
      <c r="C361" s="65"/>
      <c r="D361" s="66"/>
      <c r="E361" s="67"/>
      <c r="F361" s="68"/>
      <c r="G361" s="65"/>
      <c r="H361" s="69"/>
      <c r="I361" s="70"/>
      <c r="J361" s="70"/>
      <c r="K361" s="34" t="s">
        <v>65</v>
      </c>
      <c r="L361" s="77">
        <v>437</v>
      </c>
      <c r="M361" s="77"/>
      <c r="N361" s="72"/>
      <c r="O361" s="79" t="s">
        <v>176</v>
      </c>
      <c r="P361" s="81">
        <v>43632.85434027778</v>
      </c>
      <c r="Q361" s="79" t="s">
        <v>668</v>
      </c>
      <c r="R361" s="83" t="s">
        <v>687</v>
      </c>
      <c r="S361" s="79" t="s">
        <v>732</v>
      </c>
      <c r="T361" s="79" t="s">
        <v>766</v>
      </c>
      <c r="U361" s="79"/>
      <c r="V361" s="83" t="s">
        <v>948</v>
      </c>
      <c r="W361" s="81">
        <v>43632.85434027778</v>
      </c>
      <c r="X361" s="83" t="s">
        <v>1316</v>
      </c>
      <c r="Y361" s="79"/>
      <c r="Z361" s="79"/>
      <c r="AA361" s="85" t="s">
        <v>1687</v>
      </c>
      <c r="AB361" s="79"/>
      <c r="AC361" s="79" t="b">
        <v>0</v>
      </c>
      <c r="AD361" s="79">
        <v>1</v>
      </c>
      <c r="AE361" s="85" t="s">
        <v>1711</v>
      </c>
      <c r="AF361" s="79" t="b">
        <v>0</v>
      </c>
      <c r="AG361" s="79" t="s">
        <v>1727</v>
      </c>
      <c r="AH361" s="79"/>
      <c r="AI361" s="85" t="s">
        <v>1711</v>
      </c>
      <c r="AJ361" s="79" t="b">
        <v>0</v>
      </c>
      <c r="AK361" s="79">
        <v>0</v>
      </c>
      <c r="AL361" s="85" t="s">
        <v>1711</v>
      </c>
      <c r="AM361" s="79" t="s">
        <v>1746</v>
      </c>
      <c r="AN361" s="79" t="b">
        <v>0</v>
      </c>
      <c r="AO361" s="85" t="s">
        <v>1687</v>
      </c>
      <c r="AP361" s="79" t="s">
        <v>176</v>
      </c>
      <c r="AQ361" s="79">
        <v>0</v>
      </c>
      <c r="AR361" s="79">
        <v>0</v>
      </c>
      <c r="AS361" s="79"/>
      <c r="AT361" s="79"/>
      <c r="AU361" s="79"/>
      <c r="AV361" s="79"/>
      <c r="AW361" s="79"/>
      <c r="AX361" s="79"/>
      <c r="AY361" s="79"/>
      <c r="AZ361" s="79"/>
      <c r="BA361">
        <v>23</v>
      </c>
      <c r="BB361" s="78" t="str">
        <f>REPLACE(INDEX(GroupVertices[Group],MATCH(Edges24[[#This Row],[Vertex 1]],GroupVertices[Vertex],0)),1,1,"")</f>
        <v>1</v>
      </c>
      <c r="BC361" s="78" t="str">
        <f>REPLACE(INDEX(GroupVertices[Group],MATCH(Edges24[[#This Row],[Vertex 2]],GroupVertices[Vertex],0)),1,1,"")</f>
        <v>1</v>
      </c>
      <c r="BD361" s="48">
        <v>0</v>
      </c>
      <c r="BE361" s="49">
        <v>0</v>
      </c>
      <c r="BF361" s="48">
        <v>1</v>
      </c>
      <c r="BG361" s="49">
        <v>5.2631578947368425</v>
      </c>
      <c r="BH361" s="48">
        <v>0</v>
      </c>
      <c r="BI361" s="49">
        <v>0</v>
      </c>
      <c r="BJ361" s="48">
        <v>18</v>
      </c>
      <c r="BK361" s="49">
        <v>94.73684210526316</v>
      </c>
      <c r="BL361" s="48">
        <v>19</v>
      </c>
    </row>
    <row r="362" spans="1:64" ht="15">
      <c r="A362" s="64" t="s">
        <v>354</v>
      </c>
      <c r="B362" s="64" t="s">
        <v>354</v>
      </c>
      <c r="C362" s="65"/>
      <c r="D362" s="66"/>
      <c r="E362" s="67"/>
      <c r="F362" s="68"/>
      <c r="G362" s="65"/>
      <c r="H362" s="69"/>
      <c r="I362" s="70"/>
      <c r="J362" s="70"/>
      <c r="K362" s="34" t="s">
        <v>65</v>
      </c>
      <c r="L362" s="77">
        <v>438</v>
      </c>
      <c r="M362" s="77"/>
      <c r="N362" s="72"/>
      <c r="O362" s="79" t="s">
        <v>176</v>
      </c>
      <c r="P362" s="81">
        <v>43633.18765046296</v>
      </c>
      <c r="Q362" s="79" t="s">
        <v>669</v>
      </c>
      <c r="R362" s="83" t="s">
        <v>687</v>
      </c>
      <c r="S362" s="79" t="s">
        <v>732</v>
      </c>
      <c r="T362" s="79" t="s">
        <v>775</v>
      </c>
      <c r="U362" s="79"/>
      <c r="V362" s="83" t="s">
        <v>948</v>
      </c>
      <c r="W362" s="81">
        <v>43633.18765046296</v>
      </c>
      <c r="X362" s="83" t="s">
        <v>1317</v>
      </c>
      <c r="Y362" s="79"/>
      <c r="Z362" s="79"/>
      <c r="AA362" s="85" t="s">
        <v>1688</v>
      </c>
      <c r="AB362" s="79"/>
      <c r="AC362" s="79" t="b">
        <v>0</v>
      </c>
      <c r="AD362" s="79">
        <v>10</v>
      </c>
      <c r="AE362" s="85" t="s">
        <v>1711</v>
      </c>
      <c r="AF362" s="79" t="b">
        <v>0</v>
      </c>
      <c r="AG362" s="79" t="s">
        <v>1727</v>
      </c>
      <c r="AH362" s="79"/>
      <c r="AI362" s="85" t="s">
        <v>1711</v>
      </c>
      <c r="AJ362" s="79" t="b">
        <v>0</v>
      </c>
      <c r="AK362" s="79">
        <v>2</v>
      </c>
      <c r="AL362" s="85" t="s">
        <v>1711</v>
      </c>
      <c r="AM362" s="79" t="s">
        <v>1746</v>
      </c>
      <c r="AN362" s="79" t="b">
        <v>0</v>
      </c>
      <c r="AO362" s="85" t="s">
        <v>1688</v>
      </c>
      <c r="AP362" s="79" t="s">
        <v>176</v>
      </c>
      <c r="AQ362" s="79">
        <v>0</v>
      </c>
      <c r="AR362" s="79">
        <v>0</v>
      </c>
      <c r="AS362" s="79"/>
      <c r="AT362" s="79"/>
      <c r="AU362" s="79"/>
      <c r="AV362" s="79"/>
      <c r="AW362" s="79"/>
      <c r="AX362" s="79"/>
      <c r="AY362" s="79"/>
      <c r="AZ362" s="79"/>
      <c r="BA362">
        <v>23</v>
      </c>
      <c r="BB362" s="78" t="str">
        <f>REPLACE(INDEX(GroupVertices[Group],MATCH(Edges24[[#This Row],[Vertex 1]],GroupVertices[Vertex],0)),1,1,"")</f>
        <v>1</v>
      </c>
      <c r="BC362" s="78" t="str">
        <f>REPLACE(INDEX(GroupVertices[Group],MATCH(Edges24[[#This Row],[Vertex 2]],GroupVertices[Vertex],0)),1,1,"")</f>
        <v>1</v>
      </c>
      <c r="BD362" s="48">
        <v>0</v>
      </c>
      <c r="BE362" s="49">
        <v>0</v>
      </c>
      <c r="BF362" s="48">
        <v>0</v>
      </c>
      <c r="BG362" s="49">
        <v>0</v>
      </c>
      <c r="BH362" s="48">
        <v>0</v>
      </c>
      <c r="BI362" s="49">
        <v>0</v>
      </c>
      <c r="BJ362" s="48">
        <v>25</v>
      </c>
      <c r="BK362" s="49">
        <v>100</v>
      </c>
      <c r="BL362" s="48">
        <v>25</v>
      </c>
    </row>
    <row r="363" spans="1:64" ht="15">
      <c r="A363" s="64" t="s">
        <v>354</v>
      </c>
      <c r="B363" s="64" t="s">
        <v>354</v>
      </c>
      <c r="C363" s="65"/>
      <c r="D363" s="66"/>
      <c r="E363" s="67"/>
      <c r="F363" s="68"/>
      <c r="G363" s="65"/>
      <c r="H363" s="69"/>
      <c r="I363" s="70"/>
      <c r="J363" s="70"/>
      <c r="K363" s="34" t="s">
        <v>65</v>
      </c>
      <c r="L363" s="77">
        <v>439</v>
      </c>
      <c r="M363" s="77"/>
      <c r="N363" s="72"/>
      <c r="O363" s="79" t="s">
        <v>176</v>
      </c>
      <c r="P363" s="81">
        <v>43634.468877314815</v>
      </c>
      <c r="Q363" s="79" t="s">
        <v>670</v>
      </c>
      <c r="R363" s="83" t="s">
        <v>691</v>
      </c>
      <c r="S363" s="79" t="s">
        <v>732</v>
      </c>
      <c r="T363" s="79" t="s">
        <v>775</v>
      </c>
      <c r="U363" s="79"/>
      <c r="V363" s="83" t="s">
        <v>948</v>
      </c>
      <c r="W363" s="81">
        <v>43634.468877314815</v>
      </c>
      <c r="X363" s="83" t="s">
        <v>1318</v>
      </c>
      <c r="Y363" s="79"/>
      <c r="Z363" s="79"/>
      <c r="AA363" s="85" t="s">
        <v>1689</v>
      </c>
      <c r="AB363" s="79"/>
      <c r="AC363" s="79" t="b">
        <v>0</v>
      </c>
      <c r="AD363" s="79">
        <v>13</v>
      </c>
      <c r="AE363" s="85" t="s">
        <v>1711</v>
      </c>
      <c r="AF363" s="79" t="b">
        <v>0</v>
      </c>
      <c r="AG363" s="79" t="s">
        <v>1727</v>
      </c>
      <c r="AH363" s="79"/>
      <c r="AI363" s="85" t="s">
        <v>1711</v>
      </c>
      <c r="AJ363" s="79" t="b">
        <v>0</v>
      </c>
      <c r="AK363" s="79">
        <v>8</v>
      </c>
      <c r="AL363" s="85" t="s">
        <v>1711</v>
      </c>
      <c r="AM363" s="79" t="s">
        <v>1746</v>
      </c>
      <c r="AN363" s="79" t="b">
        <v>0</v>
      </c>
      <c r="AO363" s="85" t="s">
        <v>1689</v>
      </c>
      <c r="AP363" s="79" t="s">
        <v>176</v>
      </c>
      <c r="AQ363" s="79">
        <v>0</v>
      </c>
      <c r="AR363" s="79">
        <v>0</v>
      </c>
      <c r="AS363" s="79"/>
      <c r="AT363" s="79"/>
      <c r="AU363" s="79"/>
      <c r="AV363" s="79"/>
      <c r="AW363" s="79"/>
      <c r="AX363" s="79"/>
      <c r="AY363" s="79"/>
      <c r="AZ363" s="79"/>
      <c r="BA363">
        <v>23</v>
      </c>
      <c r="BB363" s="78" t="str">
        <f>REPLACE(INDEX(GroupVertices[Group],MATCH(Edges24[[#This Row],[Vertex 1]],GroupVertices[Vertex],0)),1,1,"")</f>
        <v>1</v>
      </c>
      <c r="BC363" s="78" t="str">
        <f>REPLACE(INDEX(GroupVertices[Group],MATCH(Edges24[[#This Row],[Vertex 2]],GroupVertices[Vertex],0)),1,1,"")</f>
        <v>1</v>
      </c>
      <c r="BD363" s="48">
        <v>0</v>
      </c>
      <c r="BE363" s="49">
        <v>0</v>
      </c>
      <c r="BF363" s="48">
        <v>0</v>
      </c>
      <c r="BG363" s="49">
        <v>0</v>
      </c>
      <c r="BH363" s="48">
        <v>0</v>
      </c>
      <c r="BI363" s="49">
        <v>0</v>
      </c>
      <c r="BJ363" s="48">
        <v>25</v>
      </c>
      <c r="BK363" s="49">
        <v>100</v>
      </c>
      <c r="BL363" s="48">
        <v>25</v>
      </c>
    </row>
    <row r="364" spans="1:64" ht="15">
      <c r="A364" s="64" t="s">
        <v>354</v>
      </c>
      <c r="B364" s="64" t="s">
        <v>354</v>
      </c>
      <c r="C364" s="65"/>
      <c r="D364" s="66"/>
      <c r="E364" s="67"/>
      <c r="F364" s="68"/>
      <c r="G364" s="65"/>
      <c r="H364" s="69"/>
      <c r="I364" s="70"/>
      <c r="J364" s="70"/>
      <c r="K364" s="34" t="s">
        <v>65</v>
      </c>
      <c r="L364" s="77">
        <v>440</v>
      </c>
      <c r="M364" s="77"/>
      <c r="N364" s="72"/>
      <c r="O364" s="79" t="s">
        <v>176</v>
      </c>
      <c r="P364" s="81">
        <v>43634.802256944444</v>
      </c>
      <c r="Q364" s="79" t="s">
        <v>671</v>
      </c>
      <c r="R364" s="83" t="s">
        <v>691</v>
      </c>
      <c r="S364" s="79" t="s">
        <v>732</v>
      </c>
      <c r="T364" s="79" t="s">
        <v>775</v>
      </c>
      <c r="U364" s="79"/>
      <c r="V364" s="83" t="s">
        <v>948</v>
      </c>
      <c r="W364" s="81">
        <v>43634.802256944444</v>
      </c>
      <c r="X364" s="83" t="s">
        <v>1319</v>
      </c>
      <c r="Y364" s="79"/>
      <c r="Z364" s="79"/>
      <c r="AA364" s="85" t="s">
        <v>1690</v>
      </c>
      <c r="AB364" s="79"/>
      <c r="AC364" s="79" t="b">
        <v>0</v>
      </c>
      <c r="AD364" s="79">
        <v>7</v>
      </c>
      <c r="AE364" s="85" t="s">
        <v>1711</v>
      </c>
      <c r="AF364" s="79" t="b">
        <v>0</v>
      </c>
      <c r="AG364" s="79" t="s">
        <v>1727</v>
      </c>
      <c r="AH364" s="79"/>
      <c r="AI364" s="85" t="s">
        <v>1711</v>
      </c>
      <c r="AJ364" s="79" t="b">
        <v>0</v>
      </c>
      <c r="AK364" s="79">
        <v>3</v>
      </c>
      <c r="AL364" s="85" t="s">
        <v>1711</v>
      </c>
      <c r="AM364" s="79" t="s">
        <v>1746</v>
      </c>
      <c r="AN364" s="79" t="b">
        <v>0</v>
      </c>
      <c r="AO364" s="85" t="s">
        <v>1690</v>
      </c>
      <c r="AP364" s="79" t="s">
        <v>176</v>
      </c>
      <c r="AQ364" s="79">
        <v>0</v>
      </c>
      <c r="AR364" s="79">
        <v>0</v>
      </c>
      <c r="AS364" s="79"/>
      <c r="AT364" s="79"/>
      <c r="AU364" s="79"/>
      <c r="AV364" s="79"/>
      <c r="AW364" s="79"/>
      <c r="AX364" s="79"/>
      <c r="AY364" s="79"/>
      <c r="AZ364" s="79"/>
      <c r="BA364">
        <v>23</v>
      </c>
      <c r="BB364" s="78" t="str">
        <f>REPLACE(INDEX(GroupVertices[Group],MATCH(Edges24[[#This Row],[Vertex 1]],GroupVertices[Vertex],0)),1,1,"")</f>
        <v>1</v>
      </c>
      <c r="BC364" s="78" t="str">
        <f>REPLACE(INDEX(GroupVertices[Group],MATCH(Edges24[[#This Row],[Vertex 2]],GroupVertices[Vertex],0)),1,1,"")</f>
        <v>1</v>
      </c>
      <c r="BD364" s="48">
        <v>1</v>
      </c>
      <c r="BE364" s="49">
        <v>5.2631578947368425</v>
      </c>
      <c r="BF364" s="48">
        <v>0</v>
      </c>
      <c r="BG364" s="49">
        <v>0</v>
      </c>
      <c r="BH364" s="48">
        <v>0</v>
      </c>
      <c r="BI364" s="49">
        <v>0</v>
      </c>
      <c r="BJ364" s="48">
        <v>18</v>
      </c>
      <c r="BK364" s="49">
        <v>94.73684210526316</v>
      </c>
      <c r="BL364" s="48">
        <v>19</v>
      </c>
    </row>
    <row r="365" spans="1:64" ht="15">
      <c r="A365" s="64" t="s">
        <v>354</v>
      </c>
      <c r="B365" s="64" t="s">
        <v>354</v>
      </c>
      <c r="C365" s="65"/>
      <c r="D365" s="66"/>
      <c r="E365" s="67"/>
      <c r="F365" s="68"/>
      <c r="G365" s="65"/>
      <c r="H365" s="69"/>
      <c r="I365" s="70"/>
      <c r="J365" s="70"/>
      <c r="K365" s="34" t="s">
        <v>65</v>
      </c>
      <c r="L365" s="77">
        <v>441</v>
      </c>
      <c r="M365" s="77"/>
      <c r="N365" s="72"/>
      <c r="O365" s="79" t="s">
        <v>176</v>
      </c>
      <c r="P365" s="81">
        <v>43634.97943287037</v>
      </c>
      <c r="Q365" s="79" t="s">
        <v>667</v>
      </c>
      <c r="R365" s="83" t="s">
        <v>687</v>
      </c>
      <c r="S365" s="79" t="s">
        <v>732</v>
      </c>
      <c r="T365" s="79" t="s">
        <v>775</v>
      </c>
      <c r="U365" s="79"/>
      <c r="V365" s="83" t="s">
        <v>948</v>
      </c>
      <c r="W365" s="81">
        <v>43634.97943287037</v>
      </c>
      <c r="X365" s="83" t="s">
        <v>1320</v>
      </c>
      <c r="Y365" s="79"/>
      <c r="Z365" s="79"/>
      <c r="AA365" s="85" t="s">
        <v>1691</v>
      </c>
      <c r="AB365" s="79"/>
      <c r="AC365" s="79" t="b">
        <v>0</v>
      </c>
      <c r="AD365" s="79">
        <v>5</v>
      </c>
      <c r="AE365" s="85" t="s">
        <v>1711</v>
      </c>
      <c r="AF365" s="79" t="b">
        <v>0</v>
      </c>
      <c r="AG365" s="79" t="s">
        <v>1727</v>
      </c>
      <c r="AH365" s="79"/>
      <c r="AI365" s="85" t="s">
        <v>1711</v>
      </c>
      <c r="AJ365" s="79" t="b">
        <v>0</v>
      </c>
      <c r="AK365" s="79">
        <v>1</v>
      </c>
      <c r="AL365" s="85" t="s">
        <v>1711</v>
      </c>
      <c r="AM365" s="79" t="s">
        <v>1746</v>
      </c>
      <c r="AN365" s="79" t="b">
        <v>0</v>
      </c>
      <c r="AO365" s="85" t="s">
        <v>1691</v>
      </c>
      <c r="AP365" s="79" t="s">
        <v>176</v>
      </c>
      <c r="AQ365" s="79">
        <v>0</v>
      </c>
      <c r="AR365" s="79">
        <v>0</v>
      </c>
      <c r="AS365" s="79"/>
      <c r="AT365" s="79"/>
      <c r="AU365" s="79"/>
      <c r="AV365" s="79"/>
      <c r="AW365" s="79"/>
      <c r="AX365" s="79"/>
      <c r="AY365" s="79"/>
      <c r="AZ365" s="79"/>
      <c r="BA365">
        <v>23</v>
      </c>
      <c r="BB365" s="78" t="str">
        <f>REPLACE(INDEX(GroupVertices[Group],MATCH(Edges24[[#This Row],[Vertex 1]],GroupVertices[Vertex],0)),1,1,"")</f>
        <v>1</v>
      </c>
      <c r="BC365" s="78" t="str">
        <f>REPLACE(INDEX(GroupVertices[Group],MATCH(Edges24[[#This Row],[Vertex 2]],GroupVertices[Vertex],0)),1,1,"")</f>
        <v>1</v>
      </c>
      <c r="BD365" s="48">
        <v>1</v>
      </c>
      <c r="BE365" s="49">
        <v>4.166666666666667</v>
      </c>
      <c r="BF365" s="48">
        <v>0</v>
      </c>
      <c r="BG365" s="49">
        <v>0</v>
      </c>
      <c r="BH365" s="48">
        <v>0</v>
      </c>
      <c r="BI365" s="49">
        <v>0</v>
      </c>
      <c r="BJ365" s="48">
        <v>23</v>
      </c>
      <c r="BK365" s="49">
        <v>95.83333333333333</v>
      </c>
      <c r="BL365" s="48">
        <v>24</v>
      </c>
    </row>
    <row r="366" spans="1:64" ht="15">
      <c r="A366" s="64" t="s">
        <v>354</v>
      </c>
      <c r="B366" s="64" t="s">
        <v>354</v>
      </c>
      <c r="C366" s="65"/>
      <c r="D366" s="66"/>
      <c r="E366" s="67"/>
      <c r="F366" s="68"/>
      <c r="G366" s="65"/>
      <c r="H366" s="69"/>
      <c r="I366" s="70"/>
      <c r="J366" s="70"/>
      <c r="K366" s="34" t="s">
        <v>65</v>
      </c>
      <c r="L366" s="77">
        <v>442</v>
      </c>
      <c r="M366" s="77"/>
      <c r="N366" s="72"/>
      <c r="O366" s="79" t="s">
        <v>176</v>
      </c>
      <c r="P366" s="81">
        <v>43635.177152777775</v>
      </c>
      <c r="Q366" s="79" t="s">
        <v>672</v>
      </c>
      <c r="R366" s="83" t="s">
        <v>691</v>
      </c>
      <c r="S366" s="79" t="s">
        <v>732</v>
      </c>
      <c r="T366" s="79" t="s">
        <v>775</v>
      </c>
      <c r="U366" s="79"/>
      <c r="V366" s="83" t="s">
        <v>948</v>
      </c>
      <c r="W366" s="81">
        <v>43635.177152777775</v>
      </c>
      <c r="X366" s="83" t="s">
        <v>1321</v>
      </c>
      <c r="Y366" s="79"/>
      <c r="Z366" s="79"/>
      <c r="AA366" s="85" t="s">
        <v>1692</v>
      </c>
      <c r="AB366" s="79"/>
      <c r="AC366" s="79" t="b">
        <v>0</v>
      </c>
      <c r="AD366" s="79">
        <v>11</v>
      </c>
      <c r="AE366" s="85" t="s">
        <v>1711</v>
      </c>
      <c r="AF366" s="79" t="b">
        <v>0</v>
      </c>
      <c r="AG366" s="79" t="s">
        <v>1727</v>
      </c>
      <c r="AH366" s="79"/>
      <c r="AI366" s="85" t="s">
        <v>1711</v>
      </c>
      <c r="AJ366" s="79" t="b">
        <v>0</v>
      </c>
      <c r="AK366" s="79">
        <v>1</v>
      </c>
      <c r="AL366" s="85" t="s">
        <v>1711</v>
      </c>
      <c r="AM366" s="79" t="s">
        <v>1746</v>
      </c>
      <c r="AN366" s="79" t="b">
        <v>0</v>
      </c>
      <c r="AO366" s="85" t="s">
        <v>1692</v>
      </c>
      <c r="AP366" s="79" t="s">
        <v>176</v>
      </c>
      <c r="AQ366" s="79">
        <v>0</v>
      </c>
      <c r="AR366" s="79">
        <v>0</v>
      </c>
      <c r="AS366" s="79"/>
      <c r="AT366" s="79"/>
      <c r="AU366" s="79"/>
      <c r="AV366" s="79"/>
      <c r="AW366" s="79"/>
      <c r="AX366" s="79"/>
      <c r="AY366" s="79"/>
      <c r="AZ366" s="79"/>
      <c r="BA366">
        <v>23</v>
      </c>
      <c r="BB366" s="78" t="str">
        <f>REPLACE(INDEX(GroupVertices[Group],MATCH(Edges24[[#This Row],[Vertex 1]],GroupVertices[Vertex],0)),1,1,"")</f>
        <v>1</v>
      </c>
      <c r="BC366" s="78" t="str">
        <f>REPLACE(INDEX(GroupVertices[Group],MATCH(Edges24[[#This Row],[Vertex 2]],GroupVertices[Vertex],0)),1,1,"")</f>
        <v>1</v>
      </c>
      <c r="BD366" s="48">
        <v>0</v>
      </c>
      <c r="BE366" s="49">
        <v>0</v>
      </c>
      <c r="BF366" s="48">
        <v>0</v>
      </c>
      <c r="BG366" s="49">
        <v>0</v>
      </c>
      <c r="BH366" s="48">
        <v>0</v>
      </c>
      <c r="BI366" s="49">
        <v>0</v>
      </c>
      <c r="BJ366" s="48">
        <v>22</v>
      </c>
      <c r="BK366" s="49">
        <v>100</v>
      </c>
      <c r="BL366" s="48">
        <v>22</v>
      </c>
    </row>
    <row r="367" spans="1:64" ht="15">
      <c r="A367" s="64" t="s">
        <v>354</v>
      </c>
      <c r="B367" s="64" t="s">
        <v>354</v>
      </c>
      <c r="C367" s="65"/>
      <c r="D367" s="66"/>
      <c r="E367" s="67"/>
      <c r="F367" s="68"/>
      <c r="G367" s="65"/>
      <c r="H367" s="69"/>
      <c r="I367" s="70"/>
      <c r="J367" s="70"/>
      <c r="K367" s="34" t="s">
        <v>65</v>
      </c>
      <c r="L367" s="77">
        <v>443</v>
      </c>
      <c r="M367" s="77"/>
      <c r="N367" s="72"/>
      <c r="O367" s="79" t="s">
        <v>176</v>
      </c>
      <c r="P367" s="81">
        <v>43636.646516203706</v>
      </c>
      <c r="Q367" s="79" t="s">
        <v>668</v>
      </c>
      <c r="R367" s="83" t="s">
        <v>687</v>
      </c>
      <c r="S367" s="79" t="s">
        <v>732</v>
      </c>
      <c r="T367" s="79" t="s">
        <v>766</v>
      </c>
      <c r="U367" s="79"/>
      <c r="V367" s="83" t="s">
        <v>948</v>
      </c>
      <c r="W367" s="81">
        <v>43636.646516203706</v>
      </c>
      <c r="X367" s="83" t="s">
        <v>1322</v>
      </c>
      <c r="Y367" s="79"/>
      <c r="Z367" s="79"/>
      <c r="AA367" s="85" t="s">
        <v>1693</v>
      </c>
      <c r="AB367" s="79"/>
      <c r="AC367" s="79" t="b">
        <v>0</v>
      </c>
      <c r="AD367" s="79">
        <v>15</v>
      </c>
      <c r="AE367" s="85" t="s">
        <v>1711</v>
      </c>
      <c r="AF367" s="79" t="b">
        <v>0</v>
      </c>
      <c r="AG367" s="79" t="s">
        <v>1727</v>
      </c>
      <c r="AH367" s="79"/>
      <c r="AI367" s="85" t="s">
        <v>1711</v>
      </c>
      <c r="AJ367" s="79" t="b">
        <v>0</v>
      </c>
      <c r="AK367" s="79">
        <v>5</v>
      </c>
      <c r="AL367" s="85" t="s">
        <v>1711</v>
      </c>
      <c r="AM367" s="79" t="s">
        <v>1746</v>
      </c>
      <c r="AN367" s="79" t="b">
        <v>0</v>
      </c>
      <c r="AO367" s="85" t="s">
        <v>1693</v>
      </c>
      <c r="AP367" s="79" t="s">
        <v>176</v>
      </c>
      <c r="AQ367" s="79">
        <v>0</v>
      </c>
      <c r="AR367" s="79">
        <v>0</v>
      </c>
      <c r="AS367" s="79"/>
      <c r="AT367" s="79"/>
      <c r="AU367" s="79"/>
      <c r="AV367" s="79"/>
      <c r="AW367" s="79"/>
      <c r="AX367" s="79"/>
      <c r="AY367" s="79"/>
      <c r="AZ367" s="79"/>
      <c r="BA367">
        <v>23</v>
      </c>
      <c r="BB367" s="78" t="str">
        <f>REPLACE(INDEX(GroupVertices[Group],MATCH(Edges24[[#This Row],[Vertex 1]],GroupVertices[Vertex],0)),1,1,"")</f>
        <v>1</v>
      </c>
      <c r="BC367" s="78" t="str">
        <f>REPLACE(INDEX(GroupVertices[Group],MATCH(Edges24[[#This Row],[Vertex 2]],GroupVertices[Vertex],0)),1,1,"")</f>
        <v>1</v>
      </c>
      <c r="BD367" s="48">
        <v>0</v>
      </c>
      <c r="BE367" s="49">
        <v>0</v>
      </c>
      <c r="BF367" s="48">
        <v>1</v>
      </c>
      <c r="BG367" s="49">
        <v>5.2631578947368425</v>
      </c>
      <c r="BH367" s="48">
        <v>0</v>
      </c>
      <c r="BI367" s="49">
        <v>0</v>
      </c>
      <c r="BJ367" s="48">
        <v>18</v>
      </c>
      <c r="BK367" s="49">
        <v>94.73684210526316</v>
      </c>
      <c r="BL367" s="48">
        <v>19</v>
      </c>
    </row>
    <row r="368" spans="1:64" ht="15">
      <c r="A368" s="64" t="s">
        <v>354</v>
      </c>
      <c r="B368" s="64" t="s">
        <v>354</v>
      </c>
      <c r="C368" s="65"/>
      <c r="D368" s="66"/>
      <c r="E368" s="67"/>
      <c r="F368" s="68"/>
      <c r="G368" s="65"/>
      <c r="H368" s="69"/>
      <c r="I368" s="70"/>
      <c r="J368" s="70"/>
      <c r="K368" s="34" t="s">
        <v>65</v>
      </c>
      <c r="L368" s="77">
        <v>444</v>
      </c>
      <c r="M368" s="77"/>
      <c r="N368" s="72"/>
      <c r="O368" s="79" t="s">
        <v>176</v>
      </c>
      <c r="P368" s="81">
        <v>43636.96885416667</v>
      </c>
      <c r="Q368" s="79" t="s">
        <v>670</v>
      </c>
      <c r="R368" s="83" t="s">
        <v>691</v>
      </c>
      <c r="S368" s="79" t="s">
        <v>732</v>
      </c>
      <c r="T368" s="79" t="s">
        <v>775</v>
      </c>
      <c r="U368" s="79"/>
      <c r="V368" s="83" t="s">
        <v>948</v>
      </c>
      <c r="W368" s="81">
        <v>43636.96885416667</v>
      </c>
      <c r="X368" s="83" t="s">
        <v>1323</v>
      </c>
      <c r="Y368" s="79"/>
      <c r="Z368" s="79"/>
      <c r="AA368" s="85" t="s">
        <v>1694</v>
      </c>
      <c r="AB368" s="79"/>
      <c r="AC368" s="79" t="b">
        <v>0</v>
      </c>
      <c r="AD368" s="79">
        <v>11</v>
      </c>
      <c r="AE368" s="85" t="s">
        <v>1711</v>
      </c>
      <c r="AF368" s="79" t="b">
        <v>0</v>
      </c>
      <c r="AG368" s="79" t="s">
        <v>1727</v>
      </c>
      <c r="AH368" s="79"/>
      <c r="AI368" s="85" t="s">
        <v>1711</v>
      </c>
      <c r="AJ368" s="79" t="b">
        <v>0</v>
      </c>
      <c r="AK368" s="79">
        <v>8</v>
      </c>
      <c r="AL368" s="85" t="s">
        <v>1711</v>
      </c>
      <c r="AM368" s="79" t="s">
        <v>1746</v>
      </c>
      <c r="AN368" s="79" t="b">
        <v>0</v>
      </c>
      <c r="AO368" s="85" t="s">
        <v>1694</v>
      </c>
      <c r="AP368" s="79" t="s">
        <v>176</v>
      </c>
      <c r="AQ368" s="79">
        <v>0</v>
      </c>
      <c r="AR368" s="79">
        <v>0</v>
      </c>
      <c r="AS368" s="79"/>
      <c r="AT368" s="79"/>
      <c r="AU368" s="79"/>
      <c r="AV368" s="79"/>
      <c r="AW368" s="79"/>
      <c r="AX368" s="79"/>
      <c r="AY368" s="79"/>
      <c r="AZ368" s="79"/>
      <c r="BA368">
        <v>23</v>
      </c>
      <c r="BB368" s="78" t="str">
        <f>REPLACE(INDEX(GroupVertices[Group],MATCH(Edges24[[#This Row],[Vertex 1]],GroupVertices[Vertex],0)),1,1,"")</f>
        <v>1</v>
      </c>
      <c r="BC368" s="78" t="str">
        <f>REPLACE(INDEX(GroupVertices[Group],MATCH(Edges24[[#This Row],[Vertex 2]],GroupVertices[Vertex],0)),1,1,"")</f>
        <v>1</v>
      </c>
      <c r="BD368" s="48">
        <v>0</v>
      </c>
      <c r="BE368" s="49">
        <v>0</v>
      </c>
      <c r="BF368" s="48">
        <v>0</v>
      </c>
      <c r="BG368" s="49">
        <v>0</v>
      </c>
      <c r="BH368" s="48">
        <v>0</v>
      </c>
      <c r="BI368" s="49">
        <v>0</v>
      </c>
      <c r="BJ368" s="48">
        <v>25</v>
      </c>
      <c r="BK368" s="49">
        <v>100</v>
      </c>
      <c r="BL368" s="48">
        <v>25</v>
      </c>
    </row>
    <row r="369" spans="1:64" ht="15">
      <c r="A369" s="64" t="s">
        <v>354</v>
      </c>
      <c r="B369" s="64" t="s">
        <v>354</v>
      </c>
      <c r="C369" s="65"/>
      <c r="D369" s="66"/>
      <c r="E369" s="67"/>
      <c r="F369" s="68"/>
      <c r="G369" s="65"/>
      <c r="H369" s="69"/>
      <c r="I369" s="70"/>
      <c r="J369" s="70"/>
      <c r="K369" s="34" t="s">
        <v>65</v>
      </c>
      <c r="L369" s="77">
        <v>445</v>
      </c>
      <c r="M369" s="77"/>
      <c r="N369" s="72"/>
      <c r="O369" s="79" t="s">
        <v>176</v>
      </c>
      <c r="P369" s="81">
        <v>43638.35439814815</v>
      </c>
      <c r="Q369" s="79" t="s">
        <v>671</v>
      </c>
      <c r="R369" s="83" t="s">
        <v>691</v>
      </c>
      <c r="S369" s="79" t="s">
        <v>732</v>
      </c>
      <c r="T369" s="79" t="s">
        <v>775</v>
      </c>
      <c r="U369" s="79"/>
      <c r="V369" s="83" t="s">
        <v>948</v>
      </c>
      <c r="W369" s="81">
        <v>43638.35439814815</v>
      </c>
      <c r="X369" s="83" t="s">
        <v>1324</v>
      </c>
      <c r="Y369" s="79"/>
      <c r="Z369" s="79"/>
      <c r="AA369" s="85" t="s">
        <v>1695</v>
      </c>
      <c r="AB369" s="79"/>
      <c r="AC369" s="79" t="b">
        <v>0</v>
      </c>
      <c r="AD369" s="79">
        <v>4</v>
      </c>
      <c r="AE369" s="85" t="s">
        <v>1711</v>
      </c>
      <c r="AF369" s="79" t="b">
        <v>0</v>
      </c>
      <c r="AG369" s="79" t="s">
        <v>1727</v>
      </c>
      <c r="AH369" s="79"/>
      <c r="AI369" s="85" t="s">
        <v>1711</v>
      </c>
      <c r="AJ369" s="79" t="b">
        <v>0</v>
      </c>
      <c r="AK369" s="79">
        <v>1</v>
      </c>
      <c r="AL369" s="85" t="s">
        <v>1711</v>
      </c>
      <c r="AM369" s="79" t="s">
        <v>1746</v>
      </c>
      <c r="AN369" s="79" t="b">
        <v>0</v>
      </c>
      <c r="AO369" s="85" t="s">
        <v>1695</v>
      </c>
      <c r="AP369" s="79" t="s">
        <v>176</v>
      </c>
      <c r="AQ369" s="79">
        <v>0</v>
      </c>
      <c r="AR369" s="79">
        <v>0</v>
      </c>
      <c r="AS369" s="79"/>
      <c r="AT369" s="79"/>
      <c r="AU369" s="79"/>
      <c r="AV369" s="79"/>
      <c r="AW369" s="79"/>
      <c r="AX369" s="79"/>
      <c r="AY369" s="79"/>
      <c r="AZ369" s="79"/>
      <c r="BA369">
        <v>23</v>
      </c>
      <c r="BB369" s="78" t="str">
        <f>REPLACE(INDEX(GroupVertices[Group],MATCH(Edges24[[#This Row],[Vertex 1]],GroupVertices[Vertex],0)),1,1,"")</f>
        <v>1</v>
      </c>
      <c r="BC369" s="78" t="str">
        <f>REPLACE(INDEX(GroupVertices[Group],MATCH(Edges24[[#This Row],[Vertex 2]],GroupVertices[Vertex],0)),1,1,"")</f>
        <v>1</v>
      </c>
      <c r="BD369" s="48">
        <v>1</v>
      </c>
      <c r="BE369" s="49">
        <v>5.2631578947368425</v>
      </c>
      <c r="BF369" s="48">
        <v>0</v>
      </c>
      <c r="BG369" s="49">
        <v>0</v>
      </c>
      <c r="BH369" s="48">
        <v>0</v>
      </c>
      <c r="BI369" s="49">
        <v>0</v>
      </c>
      <c r="BJ369" s="48">
        <v>18</v>
      </c>
      <c r="BK369" s="49">
        <v>94.73684210526316</v>
      </c>
      <c r="BL369" s="48">
        <v>19</v>
      </c>
    </row>
    <row r="370" spans="1:64" ht="15">
      <c r="A370" s="64" t="s">
        <v>363</v>
      </c>
      <c r="B370" s="64" t="s">
        <v>354</v>
      </c>
      <c r="C370" s="65"/>
      <c r="D370" s="66"/>
      <c r="E370" s="67"/>
      <c r="F370" s="68"/>
      <c r="G370" s="65"/>
      <c r="H370" s="69"/>
      <c r="I370" s="70"/>
      <c r="J370" s="70"/>
      <c r="K370" s="34" t="s">
        <v>65</v>
      </c>
      <c r="L370" s="77">
        <v>446</v>
      </c>
      <c r="M370" s="77"/>
      <c r="N370" s="72"/>
      <c r="O370" s="79" t="s">
        <v>378</v>
      </c>
      <c r="P370" s="81">
        <v>43639.25703703704</v>
      </c>
      <c r="Q370" s="79" t="s">
        <v>499</v>
      </c>
      <c r="R370" s="79"/>
      <c r="S370" s="79"/>
      <c r="T370" s="79"/>
      <c r="U370" s="79"/>
      <c r="V370" s="83" t="s">
        <v>955</v>
      </c>
      <c r="W370" s="81">
        <v>43639.25703703704</v>
      </c>
      <c r="X370" s="83" t="s">
        <v>1325</v>
      </c>
      <c r="Y370" s="79"/>
      <c r="Z370" s="79"/>
      <c r="AA370" s="85" t="s">
        <v>1696</v>
      </c>
      <c r="AB370" s="79"/>
      <c r="AC370" s="79" t="b">
        <v>0</v>
      </c>
      <c r="AD370" s="79">
        <v>0</v>
      </c>
      <c r="AE370" s="85" t="s">
        <v>1711</v>
      </c>
      <c r="AF370" s="79" t="b">
        <v>0</v>
      </c>
      <c r="AG370" s="79" t="s">
        <v>1727</v>
      </c>
      <c r="AH370" s="79"/>
      <c r="AI370" s="85" t="s">
        <v>1711</v>
      </c>
      <c r="AJ370" s="79" t="b">
        <v>0</v>
      </c>
      <c r="AK370" s="79">
        <v>16</v>
      </c>
      <c r="AL370" s="85" t="s">
        <v>1694</v>
      </c>
      <c r="AM370" s="79" t="s">
        <v>1739</v>
      </c>
      <c r="AN370" s="79" t="b">
        <v>0</v>
      </c>
      <c r="AO370" s="85" t="s">
        <v>1694</v>
      </c>
      <c r="AP370" s="79" t="s">
        <v>176</v>
      </c>
      <c r="AQ370" s="79">
        <v>0</v>
      </c>
      <c r="AR370" s="79">
        <v>0</v>
      </c>
      <c r="AS370" s="79"/>
      <c r="AT370" s="79"/>
      <c r="AU370" s="79"/>
      <c r="AV370" s="79"/>
      <c r="AW370" s="79"/>
      <c r="AX370" s="79"/>
      <c r="AY370" s="79"/>
      <c r="AZ370" s="79"/>
      <c r="BA370">
        <v>1</v>
      </c>
      <c r="BB370" s="78" t="str">
        <f>REPLACE(INDEX(GroupVertices[Group],MATCH(Edges24[[#This Row],[Vertex 1]],GroupVertices[Vertex],0)),1,1,"")</f>
        <v>5</v>
      </c>
      <c r="BC370" s="78" t="str">
        <f>REPLACE(INDEX(GroupVertices[Group],MATCH(Edges24[[#This Row],[Vertex 2]],GroupVertices[Vertex],0)),1,1,"")</f>
        <v>1</v>
      </c>
      <c r="BD370" s="48">
        <v>0</v>
      </c>
      <c r="BE370" s="49">
        <v>0</v>
      </c>
      <c r="BF370" s="48">
        <v>0</v>
      </c>
      <c r="BG370" s="49">
        <v>0</v>
      </c>
      <c r="BH370" s="48">
        <v>0</v>
      </c>
      <c r="BI370" s="49">
        <v>0</v>
      </c>
      <c r="BJ370" s="48">
        <v>24</v>
      </c>
      <c r="BK370" s="49">
        <v>100</v>
      </c>
      <c r="BL370" s="48">
        <v>24</v>
      </c>
    </row>
    <row r="371" spans="1:64" ht="15">
      <c r="A371" s="64" t="s">
        <v>364</v>
      </c>
      <c r="B371" s="64" t="s">
        <v>364</v>
      </c>
      <c r="C371" s="65"/>
      <c r="D371" s="66"/>
      <c r="E371" s="67"/>
      <c r="F371" s="68"/>
      <c r="G371" s="65"/>
      <c r="H371" s="69"/>
      <c r="I371" s="70"/>
      <c r="J371" s="70"/>
      <c r="K371" s="34" t="s">
        <v>65</v>
      </c>
      <c r="L371" s="77">
        <v>447</v>
      </c>
      <c r="M371" s="77"/>
      <c r="N371" s="72"/>
      <c r="O371" s="79" t="s">
        <v>176</v>
      </c>
      <c r="P371" s="81">
        <v>43639.35702546296</v>
      </c>
      <c r="Q371" s="79" t="s">
        <v>673</v>
      </c>
      <c r="R371" s="83" t="s">
        <v>731</v>
      </c>
      <c r="S371" s="79" t="s">
        <v>741</v>
      </c>
      <c r="T371" s="79" t="s">
        <v>775</v>
      </c>
      <c r="U371" s="79"/>
      <c r="V371" s="83" t="s">
        <v>956</v>
      </c>
      <c r="W371" s="81">
        <v>43639.35702546296</v>
      </c>
      <c r="X371" s="83" t="s">
        <v>1326</v>
      </c>
      <c r="Y371" s="79"/>
      <c r="Z371" s="79"/>
      <c r="AA371" s="85" t="s">
        <v>1697</v>
      </c>
      <c r="AB371" s="79"/>
      <c r="AC371" s="79" t="b">
        <v>0</v>
      </c>
      <c r="AD371" s="79">
        <v>0</v>
      </c>
      <c r="AE371" s="85" t="s">
        <v>1711</v>
      </c>
      <c r="AF371" s="79" t="b">
        <v>0</v>
      </c>
      <c r="AG371" s="79" t="s">
        <v>1727</v>
      </c>
      <c r="AH371" s="79"/>
      <c r="AI371" s="85" t="s">
        <v>1711</v>
      </c>
      <c r="AJ371" s="79" t="b">
        <v>0</v>
      </c>
      <c r="AK371" s="79">
        <v>0</v>
      </c>
      <c r="AL371" s="85" t="s">
        <v>1711</v>
      </c>
      <c r="AM371" s="79" t="s">
        <v>1754</v>
      </c>
      <c r="AN371" s="79" t="b">
        <v>0</v>
      </c>
      <c r="AO371" s="85" t="s">
        <v>1697</v>
      </c>
      <c r="AP371" s="79" t="s">
        <v>176</v>
      </c>
      <c r="AQ371" s="79">
        <v>0</v>
      </c>
      <c r="AR371" s="79">
        <v>0</v>
      </c>
      <c r="AS371" s="79"/>
      <c r="AT371" s="79"/>
      <c r="AU371" s="79"/>
      <c r="AV371" s="79"/>
      <c r="AW371" s="79"/>
      <c r="AX371" s="79"/>
      <c r="AY371" s="79"/>
      <c r="AZ371" s="79"/>
      <c r="BA371">
        <v>1</v>
      </c>
      <c r="BB371" s="78" t="str">
        <f>REPLACE(INDEX(GroupVertices[Group],MATCH(Edges24[[#This Row],[Vertex 1]],GroupVertices[Vertex],0)),1,1,"")</f>
        <v>2</v>
      </c>
      <c r="BC371" s="78" t="str">
        <f>REPLACE(INDEX(GroupVertices[Group],MATCH(Edges24[[#This Row],[Vertex 2]],GroupVertices[Vertex],0)),1,1,"")</f>
        <v>2</v>
      </c>
      <c r="BD371" s="48">
        <v>0</v>
      </c>
      <c r="BE371" s="49">
        <v>0</v>
      </c>
      <c r="BF371" s="48">
        <v>0</v>
      </c>
      <c r="BG371" s="49">
        <v>0</v>
      </c>
      <c r="BH371" s="48">
        <v>0</v>
      </c>
      <c r="BI371" s="49">
        <v>0</v>
      </c>
      <c r="BJ371" s="48">
        <v>25</v>
      </c>
      <c r="BK371" s="49">
        <v>100</v>
      </c>
      <c r="BL371" s="48">
        <v>25</v>
      </c>
    </row>
    <row r="372" spans="1:64" ht="15">
      <c r="A372" s="64" t="s">
        <v>365</v>
      </c>
      <c r="B372" s="64" t="s">
        <v>365</v>
      </c>
      <c r="C372" s="65"/>
      <c r="D372" s="66"/>
      <c r="E372" s="67"/>
      <c r="F372" s="68"/>
      <c r="G372" s="65"/>
      <c r="H372" s="69"/>
      <c r="I372" s="70"/>
      <c r="J372" s="70"/>
      <c r="K372" s="34" t="s">
        <v>65</v>
      </c>
      <c r="L372" s="77">
        <v>448</v>
      </c>
      <c r="M372" s="77"/>
      <c r="N372" s="72"/>
      <c r="O372" s="79" t="s">
        <v>176</v>
      </c>
      <c r="P372" s="81">
        <v>43632.54193287037</v>
      </c>
      <c r="Q372" s="79" t="s">
        <v>674</v>
      </c>
      <c r="R372" s="83" t="s">
        <v>687</v>
      </c>
      <c r="S372" s="79" t="s">
        <v>732</v>
      </c>
      <c r="T372" s="79" t="s">
        <v>780</v>
      </c>
      <c r="U372" s="79"/>
      <c r="V372" s="83" t="s">
        <v>957</v>
      </c>
      <c r="W372" s="81">
        <v>43632.54193287037</v>
      </c>
      <c r="X372" s="83" t="s">
        <v>1327</v>
      </c>
      <c r="Y372" s="79"/>
      <c r="Z372" s="79"/>
      <c r="AA372" s="85" t="s">
        <v>1698</v>
      </c>
      <c r="AB372" s="79"/>
      <c r="AC372" s="79" t="b">
        <v>0</v>
      </c>
      <c r="AD372" s="79">
        <v>0</v>
      </c>
      <c r="AE372" s="85" t="s">
        <v>1711</v>
      </c>
      <c r="AF372" s="79" t="b">
        <v>0</v>
      </c>
      <c r="AG372" s="79" t="s">
        <v>1727</v>
      </c>
      <c r="AH372" s="79"/>
      <c r="AI372" s="85" t="s">
        <v>1711</v>
      </c>
      <c r="AJ372" s="79" t="b">
        <v>0</v>
      </c>
      <c r="AK372" s="79">
        <v>0</v>
      </c>
      <c r="AL372" s="85" t="s">
        <v>1711</v>
      </c>
      <c r="AM372" s="79" t="s">
        <v>1744</v>
      </c>
      <c r="AN372" s="79" t="b">
        <v>0</v>
      </c>
      <c r="AO372" s="85" t="s">
        <v>1698</v>
      </c>
      <c r="AP372" s="79" t="s">
        <v>176</v>
      </c>
      <c r="AQ372" s="79">
        <v>0</v>
      </c>
      <c r="AR372" s="79">
        <v>0</v>
      </c>
      <c r="AS372" s="79"/>
      <c r="AT372" s="79"/>
      <c r="AU372" s="79"/>
      <c r="AV372" s="79"/>
      <c r="AW372" s="79"/>
      <c r="AX372" s="79"/>
      <c r="AY372" s="79"/>
      <c r="AZ372" s="79"/>
      <c r="BA372">
        <v>2</v>
      </c>
      <c r="BB372" s="78" t="str">
        <f>REPLACE(INDEX(GroupVertices[Group],MATCH(Edges24[[#This Row],[Vertex 1]],GroupVertices[Vertex],0)),1,1,"")</f>
        <v>2</v>
      </c>
      <c r="BC372" s="78" t="str">
        <f>REPLACE(INDEX(GroupVertices[Group],MATCH(Edges24[[#This Row],[Vertex 2]],GroupVertices[Vertex],0)),1,1,"")</f>
        <v>2</v>
      </c>
      <c r="BD372" s="48">
        <v>0</v>
      </c>
      <c r="BE372" s="49">
        <v>0</v>
      </c>
      <c r="BF372" s="48">
        <v>0</v>
      </c>
      <c r="BG372" s="49">
        <v>0</v>
      </c>
      <c r="BH372" s="48">
        <v>0</v>
      </c>
      <c r="BI372" s="49">
        <v>0</v>
      </c>
      <c r="BJ372" s="48">
        <v>7</v>
      </c>
      <c r="BK372" s="49">
        <v>100</v>
      </c>
      <c r="BL372" s="48">
        <v>7</v>
      </c>
    </row>
    <row r="373" spans="1:64" ht="15">
      <c r="A373" s="64" t="s">
        <v>365</v>
      </c>
      <c r="B373" s="64" t="s">
        <v>365</v>
      </c>
      <c r="C373" s="65"/>
      <c r="D373" s="66"/>
      <c r="E373" s="67"/>
      <c r="F373" s="68"/>
      <c r="G373" s="65"/>
      <c r="H373" s="69"/>
      <c r="I373" s="70"/>
      <c r="J373" s="70"/>
      <c r="K373" s="34" t="s">
        <v>65</v>
      </c>
      <c r="L373" s="77">
        <v>449</v>
      </c>
      <c r="M373" s="77"/>
      <c r="N373" s="72"/>
      <c r="O373" s="79" t="s">
        <v>176</v>
      </c>
      <c r="P373" s="81">
        <v>43639.708703703705</v>
      </c>
      <c r="Q373" s="79" t="s">
        <v>675</v>
      </c>
      <c r="R373" s="83" t="s">
        <v>691</v>
      </c>
      <c r="S373" s="79" t="s">
        <v>732</v>
      </c>
      <c r="T373" s="79" t="s">
        <v>780</v>
      </c>
      <c r="U373" s="79"/>
      <c r="V373" s="83" t="s">
        <v>957</v>
      </c>
      <c r="W373" s="81">
        <v>43639.708703703705</v>
      </c>
      <c r="X373" s="83" t="s">
        <v>1328</v>
      </c>
      <c r="Y373" s="79"/>
      <c r="Z373" s="79"/>
      <c r="AA373" s="85" t="s">
        <v>1699</v>
      </c>
      <c r="AB373" s="79"/>
      <c r="AC373" s="79" t="b">
        <v>0</v>
      </c>
      <c r="AD373" s="79">
        <v>0</v>
      </c>
      <c r="AE373" s="85" t="s">
        <v>1711</v>
      </c>
      <c r="AF373" s="79" t="b">
        <v>0</v>
      </c>
      <c r="AG373" s="79" t="s">
        <v>1727</v>
      </c>
      <c r="AH373" s="79"/>
      <c r="AI373" s="85" t="s">
        <v>1711</v>
      </c>
      <c r="AJ373" s="79" t="b">
        <v>0</v>
      </c>
      <c r="AK373" s="79">
        <v>0</v>
      </c>
      <c r="AL373" s="85" t="s">
        <v>1711</v>
      </c>
      <c r="AM373" s="79" t="s">
        <v>1744</v>
      </c>
      <c r="AN373" s="79" t="b">
        <v>0</v>
      </c>
      <c r="AO373" s="85" t="s">
        <v>1699</v>
      </c>
      <c r="AP373" s="79" t="s">
        <v>176</v>
      </c>
      <c r="AQ373" s="79">
        <v>0</v>
      </c>
      <c r="AR373" s="79">
        <v>0</v>
      </c>
      <c r="AS373" s="79"/>
      <c r="AT373" s="79"/>
      <c r="AU373" s="79"/>
      <c r="AV373" s="79"/>
      <c r="AW373" s="79"/>
      <c r="AX373" s="79"/>
      <c r="AY373" s="79"/>
      <c r="AZ373" s="79"/>
      <c r="BA373">
        <v>2</v>
      </c>
      <c r="BB373" s="78" t="str">
        <f>REPLACE(INDEX(GroupVertices[Group],MATCH(Edges24[[#This Row],[Vertex 1]],GroupVertices[Vertex],0)),1,1,"")</f>
        <v>2</v>
      </c>
      <c r="BC373" s="78" t="str">
        <f>REPLACE(INDEX(GroupVertices[Group],MATCH(Edges24[[#This Row],[Vertex 2]],GroupVertices[Vertex],0)),1,1,"")</f>
        <v>2</v>
      </c>
      <c r="BD373" s="48">
        <v>1</v>
      </c>
      <c r="BE373" s="49">
        <v>11.11111111111111</v>
      </c>
      <c r="BF373" s="48">
        <v>0</v>
      </c>
      <c r="BG373" s="49">
        <v>0</v>
      </c>
      <c r="BH373" s="48">
        <v>0</v>
      </c>
      <c r="BI373" s="49">
        <v>0</v>
      </c>
      <c r="BJ373" s="48">
        <v>8</v>
      </c>
      <c r="BK373" s="49">
        <v>88.88888888888889</v>
      </c>
      <c r="BL373" s="48">
        <v>9</v>
      </c>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3"/>
    <dataValidation allowBlank="1" showInputMessage="1" showErrorMessage="1" promptTitle="Vertex 2 Name" prompt="Enter the name of the edge's second vertex." sqref="B3:B373"/>
    <dataValidation allowBlank="1" showInputMessage="1" showErrorMessage="1" promptTitle="Vertex 1 Name" prompt="Enter the name of the edge's first vertex." sqref="A3:A3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3"/>
    <dataValidation allowBlank="1" showInputMessage="1" promptTitle="Edge Width" prompt="Enter an optional edge width between 1 and 10." errorTitle="Invalid Edge Width" error="The optional edge width must be a whole number between 1 and 10." sqref="D3:D373"/>
    <dataValidation allowBlank="1" showInputMessage="1" promptTitle="Edge Color" prompt="To select an optional edge color, right-click and select Select Color on the right-click menu." sqref="C3:C3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3"/>
    <dataValidation allowBlank="1" showErrorMessage="1" sqref="N2:N3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3"/>
  </dataValidations>
  <hyperlinks>
    <hyperlink ref="R3" r:id="rId1" display="https://www.socialmediatoday.com/news/smtlive-recap-everything-you-need-to-know-about-tiktok/554765/"/>
    <hyperlink ref="R4" r:id="rId2" display="https://www.socialmediatoday.com/news/smtlive-recap-everything-you-need-to-know-about-tiktok/554765/"/>
    <hyperlink ref="R6" r:id="rId3" display="https://www.socialmediatoday.com/news/smtlive-recap-how-to-choose-the-right-marketing-automation-system-for-you/552677/?fbclid=IwAR11WWIfeJ6M7eQ7HaZOUKlYlIycwfSkSs6sUDO5xXT6Z6NYPeq8zRLW5YE"/>
    <hyperlink ref="R7" r:id="rId4" display="https://www.socialmediatoday.com/news/how-to-participate-in-a-twitter-chat/546805/"/>
    <hyperlink ref="R21" r:id="rId5" display="https://twitter.com/socialmedia2day/status/1138476373520068608"/>
    <hyperlink ref="R22" r:id="rId6" display="https://twitter.com/socialmedia2day/status/1138478081264562179"/>
    <hyperlink ref="R25" r:id="rId7" display="https://twitter.com/socialmedia2day/status/1138481229119053825"/>
    <hyperlink ref="R26" r:id="rId8" display="https://twitter.com/socialmedia2day/status/1138485923707068416"/>
    <hyperlink ref="R27" r:id="rId9" display="https://twitter.com/socialmedia2day/status/1138488113083367424"/>
    <hyperlink ref="R28" r:id="rId10" display="https://twitter.com/socialmedia2day/status/1138489944568193024"/>
    <hyperlink ref="R31" r:id="rId11" display="https://twitter.com/socialmedia2day/status/1138476373520068608"/>
    <hyperlink ref="R32" r:id="rId12" display="https://twitter.com/socialmedia2day/status/1138478081264562179"/>
    <hyperlink ref="R53" r:id="rId13" display="https://twitter.com/MyCorporation/status/1138488927155699713"/>
    <hyperlink ref="R62" r:id="rId14" display="https://twitter.com/socialmedia2day/status/1138489944568193024"/>
    <hyperlink ref="R80" r:id="rId15" display="https://twitter.com/socialmedia2day/status/1138476373520068608"/>
    <hyperlink ref="R88" r:id="rId16" display="https://www.socialmediatoday.com/news/how-to-participate-in-a-twitter-chat/546805/"/>
    <hyperlink ref="R89" r:id="rId17" display="https://www.socialmediatoday.com/news/smtlive-recap-defining-brand-voice/556881/?utm_source=dlvr.it&amp;utm_medium=twitter"/>
    <hyperlink ref="R90" r:id="rId18" display="https://www.socialmediatoday.com/news/smtlive-recap-defining-brand-voice/556881/"/>
    <hyperlink ref="R91" r:id="rId19" display="https://www.socialmediatoday.com/news/smtlive-recap-defining-brand-voice/556881/?utm_source=dlvr.it&amp;utm_medium=twitter"/>
    <hyperlink ref="R92" r:id="rId20" display="https://www.socialmediatoday.com/news/smtlive-recap-defining-brand-voice/556881/?utm_source=dlvr.it&amp;utm_medium=twitter"/>
    <hyperlink ref="R93" r:id="rId21" display="https://www.socialmediatoday.com/news/smtlive-recap-defining-brand-voice/556881/?utm_source=dlvr.it&amp;utm_medium=twitter"/>
    <hyperlink ref="R94" r:id="rId22" display="https://www.socialmediatoday.com/news/smtlive-recap-defining-brand-voice/556881/?utm_source=dlvr.it&amp;utm_medium=twitter"/>
    <hyperlink ref="R96" r:id="rId23" display="https://www.socialmediatoday.com/news/smtlive-recap-defining-brand-voice/556881/"/>
    <hyperlink ref="R97" r:id="rId24" display="https://www.socialmediatoday.com/news/smtlive-recap-defining-brand-voice/556881/?utm_medium=social&amp;utm_campaign=blog-el-rincon"/>
    <hyperlink ref="R98" r:id="rId25" display="https://www.socialmediatoday.com/news/smtlive-recap-defining-brand-voice/556881/"/>
    <hyperlink ref="R99" r:id="rId26" display="https://www.socialmediatoday.com/news/smtlive-recap-defining-brand-voice/556881/?utm_source=dlvr.it&amp;utm_medium=twitter"/>
    <hyperlink ref="R100" r:id="rId27" display="https://www.socialmediatoday.com/news/smtlive-recap-defining-brand-voice/556881/"/>
    <hyperlink ref="R103" r:id="rId28" display="https://www.socialmediatoday.com/news/smtlive-recap-defining-brand-voice/556881/"/>
    <hyperlink ref="R105" r:id="rId29" display="https://paper.li/Gregcarrasco/1389547462?edition_id=1ffcb140-910c-11e9-8f2d-002590a5ba2d"/>
    <hyperlink ref="R106" r:id="rId30" display="https://www.socialmediatoday.com/news/smtlive-recap-defining-brand-voice/556881/"/>
    <hyperlink ref="R110" r:id="rId31" display="https://www.socialmediatoday.com/news/smtlive-recap-defining-brand-voice/556881/"/>
    <hyperlink ref="R111" r:id="rId32" display="https://www.socialmediatoday.com/news/smtlive-recap-expertly-crafting-your-brand-voice/556982/"/>
    <hyperlink ref="R112" r:id="rId33" display="https://www.socialmediatoday.com/news/smtlive-recap-defining-brand-voice/556881/"/>
    <hyperlink ref="R113" r:id="rId34" display="https://www.socialmediatoday.com/news/smtlive-recap-expertly-crafting-your-brand-voice/556982/"/>
    <hyperlink ref="R114" r:id="rId35" display="https://www.socialmediatoday.com/news/smtlive-recap-defining-brand-voice/556881/"/>
    <hyperlink ref="R115" r:id="rId36" display="https://www.socialmediatoday.com/news/smtlive-recap-expertly-crafting-your-brand-voice/556982/"/>
    <hyperlink ref="R116" r:id="rId37" display="https://www.socialmediatoday.com/news/smtlive-recap-defining-brand-voice/556881/"/>
    <hyperlink ref="R117" r:id="rId38" display="https://www.socialmediatoday.com/news/smtlive-recap-expertly-crafting-your-brand-voice/556982/"/>
    <hyperlink ref="R118" r:id="rId39" display="https://www.socialmediatoday.com/news/smtlive-recap-defining-brand-voice/556881/?utm_source=dlvr.it&amp;utm_medium=twitter"/>
    <hyperlink ref="R119" r:id="rId40" display="https://www.socialmediatoday.com/news/smtlive-recap-expertly-crafting-your-brand-voice/556982/?utm_source=dlvr.it&amp;utm_medium=twitter"/>
    <hyperlink ref="R120" r:id="rId41" display="https://www.socialmediatoday.com/news/smtlive-recap-everything-you-need-to-know-about-tiktok/554765/?utm_source=dlvr.it&amp;utm_medium=twitter"/>
    <hyperlink ref="R121" r:id="rId42" display="https://www.socialmediatoday.com/news/smtlive-recap-everything-you-need-to-know-about-tiktok/554765/?utm_source=dlvr.it&amp;utm_medium=twitter"/>
    <hyperlink ref="R122" r:id="rId43" display="https://www.socialmediatoday.com/news/smtlive-recap-defining-brand-voice/556881/?utm_source=dlvr.it&amp;utm_medium=twitter"/>
    <hyperlink ref="R123" r:id="rId44" display="https://www.socialmediatoday.com/news/smtlive-recap-expertly-crafting-your-brand-voice/556982/?utm_source=dlvr.it&amp;utm_medium=twitter"/>
    <hyperlink ref="R124" r:id="rId45" display="https://www.socialmediatoday.com/news/smtlive-recap-defining-brand-voice/556881/"/>
    <hyperlink ref="R125" r:id="rId46" display="https://www.socialmediatoday.com/news/smtlive-recap-expertly-crafting-your-brand-voice/556982/"/>
    <hyperlink ref="R126" r:id="rId47" display="https://www.socialmediatoday.com/news/smtlive-recap-defining-brand-voice/556881/"/>
    <hyperlink ref="R127" r:id="rId48" display="https://www.socialmediatoday.com/news/smtlive-recap-expertly-crafting-your-brand-voice/556982/"/>
    <hyperlink ref="R128" r:id="rId49" display="https://www.socialmediatoday.com/news/smtlive-recap-expertly-crafting-your-brand-voice/556982/?utm_source=dlvr.it&amp;utm_medium=twitter"/>
    <hyperlink ref="R129" r:id="rId50" display="https://www.socialmediatoday.com/news/smtlive-recap-defining-brand-voice/556881/?utm_source=dlvr.it&amp;utm_medium=twitter"/>
    <hyperlink ref="R130" r:id="rId51" display="https://www.socialmediatoday.com/news/smtlive-recap-expertly-crafting-your-brand-voice/556982/?utm_source=dlvr.it&amp;utm_medium=twitter"/>
    <hyperlink ref="R131" r:id="rId52" display="https://www.socialmediatoday.com/news/smtlive-recap-defining-brand-voice/556881/"/>
    <hyperlink ref="R132" r:id="rId53" display="https://www.socialmediatoday.com/news/smtlive-recap-expertly-crafting-your-brand-voice/556982/"/>
    <hyperlink ref="R133" r:id="rId54" display="https://www.socialmediatoday.com/news/smtlive-recap-defining-brand-voice/556881/?utm_source=Sailthru&amp;utm_medium=email&amp;utm_campaign=Issue:%202019-06-17%20Social%20Media%20Today%20Newsletter%20%5Bissue:21452%5D&amp;utm_term=Social%20Media%20Today"/>
    <hyperlink ref="R134" r:id="rId55" display="https://www.socialmediatoday.com/news/smtlive-recap-defining-brand-voice/556881/"/>
    <hyperlink ref="R135" r:id="rId56" display="https://www.socialmediatoday.com/news/smtlive-recap-expertly-crafting-your-brand-voice/556982/"/>
    <hyperlink ref="R136" r:id="rId57" display="https://www.socialmediatoday.com/news/smtlive-recap-expertly-crafting-your-brand-voice/556982/"/>
    <hyperlink ref="R137" r:id="rId58" display="https://www.socialmediatoday.com/news/smtlive-recap-expertly-crafting-your-brand-voice/556982/?utm_source=dlvr.it&amp;utm_medium=twitter"/>
    <hyperlink ref="R138" r:id="rId59" display="https://www.socialmediatoday.com/news/smtlive-recap-defining-brand-voice/556881/"/>
    <hyperlink ref="R139" r:id="rId60" display="https://www.socialmediatoday.com/news/smtlive-recap-expertly-crafting-your-brand-voice/556982/"/>
    <hyperlink ref="R140" r:id="rId61" display="https://www.socialmediatoday.com/news/smtlive-recap-defining-brand-voice/556881/"/>
    <hyperlink ref="R141" r:id="rId62" display="https://www.socialmediatoday.com/news/smtlive-recap-expertly-crafting-your-brand-voice/556982/"/>
    <hyperlink ref="R142" r:id="rId63" display="https://www.socialmediatoday.com/news/smtlive-recap-defining-brand-voice/556881/?utm_source=dlvr.it&amp;utm_medium=twitter"/>
    <hyperlink ref="R143" r:id="rId64" display="https://www.socialmediatoday.com/news/smtlive-recap-expertly-crafting-your-brand-voice/556982/?utm_source=dlvr.it&amp;utm_medium=twitter"/>
    <hyperlink ref="R148" r:id="rId65" display="https://www.socialmediatoday.com/news/smtlive-recap-defining-brand-voice/556881/"/>
    <hyperlink ref="R149" r:id="rId66" display="https://www.socialmediatoday.com/news/smtlive-recap-defining-brand-voice/556881/"/>
    <hyperlink ref="R150" r:id="rId67" display="https://www.socialmediatoday.com/news/smtlive-recap-expertly-crafting-your-brand-voice/556982/"/>
    <hyperlink ref="R151" r:id="rId68" display="https://www.socialmediatoday.com/news/smtlive-recap-defining-brand-voice/556881/"/>
    <hyperlink ref="R152" r:id="rId69" display="https://www.socialmediatoday.com/news/smtlive-recap-defining-brand-voice/556881/"/>
    <hyperlink ref="R153" r:id="rId70" display="https://www.socialmediatoday.com/news/smtlive-recap-expertly-crafting-your-brand-voice/556982/"/>
    <hyperlink ref="R157" r:id="rId71" display="https://www.socialmediatoday.com/news/smtlive-recap-expertly-crafting-your-brand-voice/556982/"/>
    <hyperlink ref="R159" r:id="rId72" display="https://www.socialmediatoday.com/news/smtlive-recap-expertly-crafting-your-brand-voice/556982/"/>
    <hyperlink ref="R162" r:id="rId73" display="https://www.socialmediatoday.com/news/smtlive-recap-defining-brand-voice/556881/?utm_source=dlvr.it&amp;utm_medium=twitter"/>
    <hyperlink ref="R163" r:id="rId74" display="https://www.socialmediatoday.com/news/smtlive-recap-expertly-crafting-your-brand-voice/556982/?utm_source=dlvr.it&amp;utm_medium=twitter"/>
    <hyperlink ref="R164" r:id="rId75" display="https://www.socialmediatoday.com/news/smtlive-recap-expertly-crafting-your-brand-voice/556982/?utm_source=dlvr.it&amp;utm_medium=twitter"/>
    <hyperlink ref="R166" r:id="rId76" display="https://www.businessfast.co.uk/smtlive-recap-defining-brand-voice/"/>
    <hyperlink ref="R167" r:id="rId77" display="https://www.techregister.co.uk/smtlive-recap-defining-brand-voice/"/>
    <hyperlink ref="R168" r:id="rId78" display="https://www.businessfast.co.uk/smtlive-recap-expertly-crafting-your-brand-voice/"/>
    <hyperlink ref="R169" r:id="rId79" display="http://dlvr.it/R6ss4L"/>
    <hyperlink ref="R173" r:id="rId80" display="https://www.socialmediatoday.com/news/smtlive-recap-defining-brand-voice/556881/?utm_campaign=meetedgar&amp;utm_medium=social&amp;utm_source=meetedgar.com"/>
    <hyperlink ref="R174" r:id="rId81" display="https://www.socialmediatoday.com/news/smtlive-recap-expertly-crafting-your-brand-voice/556982/?utm_campaign=meetedgar&amp;utm_medium=social&amp;utm_source=meetedgar.com"/>
    <hyperlink ref="R176" r:id="rId82" display="https://twitter.com/GregoryTSimpson/status/1138482586609696769"/>
    <hyperlink ref="R190" r:id="rId83" display="https://www.socialmediatoday.com/news/smtlive-recap-expertly-crafting-your-brand-voice/556982/?utm_source=dlvr.it&amp;utm_medium=twitter"/>
    <hyperlink ref="R191" r:id="rId84" display="https://lnkd.in/dKtuje3"/>
    <hyperlink ref="R192" r:id="rId85" display="https://www.socialmediatoday.com/news/smtlive-recap-defining-brand-voice/556881/"/>
    <hyperlink ref="R193" r:id="rId86" display="https://www.socialmediatoday.com/news/smtlive-recap-expertly-crafting-your-brand-voice/556982/"/>
    <hyperlink ref="R194" r:id="rId87" display="https://www.socialmediatoday.com/news/smtlive-recap-defining-brand-voice/556881/?utm_source=dlvr.it&amp;utm_medium=twitter"/>
    <hyperlink ref="R195" r:id="rId88" display="https://www.socialmediatoday.com/news/smtlive-recap-expertly-crafting-your-brand-voice/556982/?utm_source=dlvr.it&amp;utm_medium=twitter"/>
    <hyperlink ref="R198" r:id="rId89" display="https://www.socialmediatoday.com/news/smtlive-recap-expertly-crafting-your-brand-voice/556982/"/>
    <hyperlink ref="R273" r:id="rId90" display="https://www.socialmediatoday.com/news/smtlive-twitter-chat-recap-marketing-your-business-on-linkedin/555692/"/>
    <hyperlink ref="R275" r:id="rId91" display="https://www.socialmediatoday.com/news/smtlive-recap-expertly-crafting-your-brand-voice/556982/"/>
    <hyperlink ref="R276" r:id="rId92" display="https://www.socialmediatoday.com/news/smtlive-recap-expertly-crafting-your-brand-voice/556982/"/>
    <hyperlink ref="R277" r:id="rId93" display="https://www.socialmediatoday.com/news/how-to-participate-in-a-twitter-chat/546805/"/>
    <hyperlink ref="R284" r:id="rId94" display="https://www.socialmediatoday.com/news/smtlive-recap-expertly-crafting-your-brand-voice/556982/"/>
    <hyperlink ref="R287" r:id="rId95" display="https://www.socialmediatoday.com/news/smtlive-recap-expertly-crafting-your-brand-voice/556982/"/>
    <hyperlink ref="R288" r:id="rId96" display="https://www.socialmediatoday.com/news/smtlive-recap-expertly-crafting-your-brand-voice/556982/"/>
    <hyperlink ref="R299" r:id="rId97" display="https://www.socialmediatoday.com/news/smtlive-recap-expertly-crafting-your-brand-voice/556982/"/>
    <hyperlink ref="R317" r:id="rId98" display="https://twitter.com/socialmedia2day/status/1138475845264297984"/>
    <hyperlink ref="R320" r:id="rId99" display="https://twitter.com/socialmedia2day/status/1138480004772315136"/>
    <hyperlink ref="R324" r:id="rId100" display="https://twitter.com/socialmedia2day/status/1138488113083367424"/>
    <hyperlink ref="R325" r:id="rId101" display="https://twitter.com/socialmedia2day/status/1138489639088590848"/>
    <hyperlink ref="R326" r:id="rId102" display="https://twitter.com/socialmedia2day/status/1138489944568193024"/>
    <hyperlink ref="R328" r:id="rId103" display="https://twitter.com/socialmedia2day/status/1138491307528208384"/>
    <hyperlink ref="R329" r:id="rId104" display="https://twitter.com/socialmedia2day/status/1138493502785032193"/>
    <hyperlink ref="R340" r:id="rId105" display="https://www.socialmediatoday.com/news/smtlive-recap-expertly-crafting-your-brand-voice/556982/"/>
    <hyperlink ref="R341" r:id="rId106" display="https://www.socialmediatoday.com/news/smtlive-recap-expertly-crafting-your-brand-voice/556982/"/>
    <hyperlink ref="R342" r:id="rId107" display="https://www.socialmediatoday.com/news/smtlive-recap-defining-brand-voice/556881/?utm_source=twitter&amp;utm_medium=post&amp;utm_campaign=seokay&amp;utm_term=blogging&amp;utm_content=knowledge&amp;ref=bloggingtop25&amp;pix=1q68_0_0"/>
    <hyperlink ref="R343" r:id="rId108" display="https://www.socialmediatoday.com/news/smtlive-recap-defining-brand-voice/556881/?utm_source=twitter&amp;utm_medium=post&amp;utm_campaign=seokay&amp;utm_term=blogging&amp;utm_content=knowledge&amp;ref=bloggingtop25&amp;pix=1q68_0_0"/>
    <hyperlink ref="R344" r:id="rId109" display="https://www.socialmediatoday.com/news/smtlive-recap-expertly-crafting-your-brand-voice/556982/"/>
    <hyperlink ref="R345" r:id="rId110" display="https://twitter.com/MadalynSklar/status/1138313410272215043"/>
    <hyperlink ref="R348" r:id="rId111" display="https://www.socialmediatoday.com/news/how-to-participate-in-a-twitter-chat/546805/"/>
    <hyperlink ref="R353" r:id="rId112" display="https://twitter.com/CCrossJohnson/status/1138480516875902976"/>
    <hyperlink ref="R357" r:id="rId113" display="https://www.socialmediatoday.com/community/"/>
    <hyperlink ref="R360" r:id="rId114" display="https://www.socialmediatoday.com/news/smtlive-recap-defining-brand-voice/556881/"/>
    <hyperlink ref="R361" r:id="rId115" display="https://www.socialmediatoday.com/news/smtlive-recap-defining-brand-voice/556881/"/>
    <hyperlink ref="R362" r:id="rId116" display="https://www.socialmediatoday.com/news/smtlive-recap-defining-brand-voice/556881/"/>
    <hyperlink ref="R363" r:id="rId117" display="https://www.socialmediatoday.com/news/smtlive-recap-expertly-crafting-your-brand-voice/556982/"/>
    <hyperlink ref="R364" r:id="rId118" display="https://www.socialmediatoday.com/news/smtlive-recap-expertly-crafting-your-brand-voice/556982/"/>
    <hyperlink ref="R365" r:id="rId119" display="https://www.socialmediatoday.com/news/smtlive-recap-defining-brand-voice/556881/"/>
    <hyperlink ref="R366" r:id="rId120" display="https://www.socialmediatoday.com/news/smtlive-recap-expertly-crafting-your-brand-voice/556982/"/>
    <hyperlink ref="R367" r:id="rId121" display="https://www.socialmediatoday.com/news/smtlive-recap-defining-brand-voice/556881/"/>
    <hyperlink ref="R368" r:id="rId122" display="https://www.socialmediatoday.com/news/smtlive-recap-expertly-crafting-your-brand-voice/556982/"/>
    <hyperlink ref="R369" r:id="rId123" display="https://www.socialmediatoday.com/news/smtlive-recap-expertly-crafting-your-brand-voice/556982/"/>
    <hyperlink ref="R371" r:id="rId124" display="https://byp.ee/ZBYChq"/>
    <hyperlink ref="R372" r:id="rId125" display="https://www.socialmediatoday.com/news/smtlive-recap-defining-brand-voice/556881/"/>
    <hyperlink ref="R373" r:id="rId126" display="https://www.socialmediatoday.com/news/smtlive-recap-expertly-crafting-your-brand-voice/556982/"/>
    <hyperlink ref="U6" r:id="rId127" display="https://pbs.twimg.com/media/D8yMr_ZW4AAK8vj.jpg"/>
    <hyperlink ref="U7" r:id="rId128" display="https://pbs.twimg.com/media/D8ym1joXsAEwGUB.jpg"/>
    <hyperlink ref="U15" r:id="rId129" display="https://pbs.twimg.com/media/D8yyYyHXkAIEE6M.jpg"/>
    <hyperlink ref="U18" r:id="rId130" display="https://pbs.twimg.com/tweet_video_thumb/D8y2SIxUwAAzJk9.jpg"/>
    <hyperlink ref="U28" r:id="rId131" display="https://pbs.twimg.com/tweet_video_thumb/D8y6_1JXoAAseOT.jpg"/>
    <hyperlink ref="U29" r:id="rId132" display="https://pbs.twimg.com/media/D8y6nBWXYAE-u4P.jpg"/>
    <hyperlink ref="U58" r:id="rId133" display="https://pbs.twimg.com/media/D8y23erWsAALDrV.jpg"/>
    <hyperlink ref="U59" r:id="rId134" display="https://pbs.twimg.com/media/D8yvqlWX4AAiovU.jpg"/>
    <hyperlink ref="U67" r:id="rId135" display="https://pbs.twimg.com/media/D8y23erWsAALDrV.jpg"/>
    <hyperlink ref="U72" r:id="rId136" display="https://pbs.twimg.com/media/D8y23erWsAALDrV.jpg"/>
    <hyperlink ref="U73" r:id="rId137" display="https://pbs.twimg.com/media/D8yyYyHXkAIEE6M.jpg"/>
    <hyperlink ref="U85" r:id="rId138" display="https://pbs.twimg.com/media/D88jE7EWwAEa7C-.png"/>
    <hyperlink ref="U89" r:id="rId139" display="https://pbs.twimg.com/media/D9KgEMXUYAAwP3c.jpg"/>
    <hyperlink ref="U91" r:id="rId140" display="https://pbs.twimg.com/media/D9K17TuUYAA5tES.jpg"/>
    <hyperlink ref="U92" r:id="rId141" display="https://pbs.twimg.com/media/D9K17WZUwAIrjbL.jpg"/>
    <hyperlink ref="U93" r:id="rId142" display="https://pbs.twimg.com/media/D9K_T-sVAAEoPJh.jpg"/>
    <hyperlink ref="U94" r:id="rId143" display="https://pbs.twimg.com/media/D9LNRSwU0AMgF38.jpg"/>
    <hyperlink ref="U99" r:id="rId144" display="https://pbs.twimg.com/media/D9O4HJWUIAAWmTb.jpg"/>
    <hyperlink ref="U100" r:id="rId145" display="https://pbs.twimg.com/media/D9PYhSuUwAA0nmR.jpg"/>
    <hyperlink ref="U103" r:id="rId146" display="https://pbs.twimg.com/media/D9QNAiQWwAEQneC.jpg"/>
    <hyperlink ref="U108" r:id="rId147" display="https://pbs.twimg.com/media/D8yvqlWX4AAiovU.jpg"/>
    <hyperlink ref="U109" r:id="rId148" display="https://pbs.twimg.com/media/D8yyYyHXkAIEE6M.jpg"/>
    <hyperlink ref="U118" r:id="rId149" display="https://pbs.twimg.com/media/D9KeWpFUIAIkDFd.jpg"/>
    <hyperlink ref="U119" r:id="rId150" display="https://pbs.twimg.com/media/D9U3P_mVAAAr6de.jpg"/>
    <hyperlink ref="U120" r:id="rId151" display="https://pbs.twimg.com/media/D6rFVKuUwAMCUw6.jpg"/>
    <hyperlink ref="U121" r:id="rId152" display="https://pbs.twimg.com/media/D6rFVKuUwAMCUw6.jpg"/>
    <hyperlink ref="U122" r:id="rId153" display="https://pbs.twimg.com/media/D9KeWaEUcAE47oh.jpg"/>
    <hyperlink ref="U123" r:id="rId154" display="https://pbs.twimg.com/media/D9U3QAZVUAAf9Ja.jpg"/>
    <hyperlink ref="U128" r:id="rId155" display="https://pbs.twimg.com/media/D9VDf_BVAAA0fXi.jpg"/>
    <hyperlink ref="U129" r:id="rId156" display="https://pbs.twimg.com/media/D9K900EU0AgxEkT.jpg"/>
    <hyperlink ref="U130" r:id="rId157" display="https://pbs.twimg.com/media/D9VF51LUYAAO_wr.jpg"/>
    <hyperlink ref="U137" r:id="rId158" display="https://pbs.twimg.com/media/D9VRV41VUAAVs3P.jpg"/>
    <hyperlink ref="U142" r:id="rId159" display="https://pbs.twimg.com/media/D9KhNicU4AMQEpC.jpg"/>
    <hyperlink ref="U143" r:id="rId160" display="https://pbs.twimg.com/media/D9VaC3AUwAENKcP.jpg"/>
    <hyperlink ref="U162" r:id="rId161" display="https://pbs.twimg.com/media/D9Kqtg2VUAAhqGR.jpg"/>
    <hyperlink ref="U163" r:id="rId162" display="https://pbs.twimg.com/media/D9U70_FUwAE0t9i.jpg"/>
    <hyperlink ref="U164" r:id="rId163" display="https://pbs.twimg.com/media/D9U70_FUwAE0t9i.jpg"/>
    <hyperlink ref="U169" r:id="rId164" display="https://pbs.twimg.com/media/D9Z6q55UEAARrzL.jpg"/>
    <hyperlink ref="U171" r:id="rId165" display="https://pbs.twimg.com/media/D8y23erWsAALDrV.jpg"/>
    <hyperlink ref="U175" r:id="rId166" display="https://pbs.twimg.com/tweet_video_thumb/D8y0KdUVsAAZkE-.jpg"/>
    <hyperlink ref="U178" r:id="rId167" display="https://pbs.twimg.com/tweet_video_thumb/D8y3t2xUYAMR2PB.jpg"/>
    <hyperlink ref="U194" r:id="rId168" display="https://pbs.twimg.com/media/D9YNB3sU8AA_wAJ.jpg"/>
    <hyperlink ref="U195" r:id="rId169" display="https://pbs.twimg.com/media/D9eP1iIUIAIyCIH.jpg"/>
    <hyperlink ref="U205" r:id="rId170" display="https://pbs.twimg.com/media/D8yvqlWX4AAiovU.jpg"/>
    <hyperlink ref="U208" r:id="rId171" display="https://pbs.twimg.com/media/D8yyYyHXkAIEE6M.jpg"/>
    <hyperlink ref="U212" r:id="rId172" display="https://pbs.twimg.com/tweet_video_thumb/D8y8SYgXoAEd2nF.jpg"/>
    <hyperlink ref="U232" r:id="rId173" display="https://pbs.twimg.com/tweet_video_thumb/D8y7cNGW4AMJumm.jpg"/>
    <hyperlink ref="U240" r:id="rId174" display="https://pbs.twimg.com/media/D8y7JESXoAETtWD.jpg"/>
    <hyperlink ref="U243" r:id="rId175" display="https://pbs.twimg.com/tweet_video_thumb/D8y5GtYUcAA3JsY.jpg"/>
    <hyperlink ref="U244" r:id="rId176" display="https://pbs.twimg.com/tweet_video_thumb/D8y5odLUYAAo5Cu.jpg"/>
    <hyperlink ref="U245" r:id="rId177" display="https://pbs.twimg.com/tweet_video_thumb/D8y7YujUEAALp9f.jpg"/>
    <hyperlink ref="U247" r:id="rId178" display="https://pbs.twimg.com/media/D8yyYyHXkAIEE6M.jpg"/>
    <hyperlink ref="U264" r:id="rId179" display="https://pbs.twimg.com/tweet_video_thumb/D8ywlujWsAAFM-4.jpg"/>
    <hyperlink ref="U269" r:id="rId180" display="https://pbs.twimg.com/tweet_video_thumb/D8y7aQJXsAgmdaQ.jpg"/>
    <hyperlink ref="U273" r:id="rId181" display="https://pbs.twimg.com/media/D9Mh8eZWwAMCMB2.jpg"/>
    <hyperlink ref="U275" r:id="rId182" display="https://pbs.twimg.com/media/D9WonRjW4AAEK66.jpg"/>
    <hyperlink ref="U277" r:id="rId183" display="https://pbs.twimg.com/media/D8ym1joXsAEwGUB.jpg"/>
    <hyperlink ref="U279" r:id="rId184" display="https://pbs.twimg.com/media/D8y23erWsAALDrV.jpg"/>
    <hyperlink ref="U306" r:id="rId185" display="https://pbs.twimg.com/tweet_video_thumb/D8y5toEWwAEDWeU.jpg"/>
    <hyperlink ref="U340" r:id="rId186" display="https://pbs.twimg.com/media/D9g6zMkWwAEeWtb.jpg"/>
    <hyperlink ref="U342" r:id="rId187" display="https://pbs.twimg.com/media/D9qRU2lX4AAC_zq.jpg"/>
    <hyperlink ref="U347" r:id="rId188" display="https://pbs.twimg.com/tweet_video_thumb/D8ygCq4WsAIH2pw.jpg"/>
    <hyperlink ref="U348" r:id="rId189" display="https://pbs.twimg.com/media/D8ym1joXsAEwGUB.jpg"/>
    <hyperlink ref="U350" r:id="rId190" display="https://pbs.twimg.com/media/D8yuBeUXUAYGoDQ.jpg"/>
    <hyperlink ref="U351" r:id="rId191" display="https://pbs.twimg.com/media/D8yvqlWX4AAiovU.jpg"/>
    <hyperlink ref="U352" r:id="rId192" display="https://pbs.twimg.com/media/D8yyYyHXkAIEE6M.jpg"/>
    <hyperlink ref="U354" r:id="rId193" display="https://pbs.twimg.com/media/D8y23erWsAALDrV.jpg"/>
    <hyperlink ref="U356" r:id="rId194" display="https://pbs.twimg.com/media/D8y6jKmWsAI98Ex.jpg"/>
    <hyperlink ref="V3" r:id="rId195" display="http://pbs.twimg.com/profile_images/779710785073262592/u-k02k3g_normal.jpg"/>
    <hyperlink ref="V4" r:id="rId196" display="http://pbs.twimg.com/profile_images/827740262348767232/jkrDk2WC_normal.jpg"/>
    <hyperlink ref="V5" r:id="rId197" display="http://pbs.twimg.com/profile_images/1142042986949349378/8Tz-i76w_normal.jpg"/>
    <hyperlink ref="V6" r:id="rId198" display="https://pbs.twimg.com/media/D8yMr_ZW4AAK8vj.jpg"/>
    <hyperlink ref="V7" r:id="rId199" display="https://pbs.twimg.com/media/D8ym1joXsAEwGUB.jpg"/>
    <hyperlink ref="V8" r:id="rId200" display="http://pbs.twimg.com/profile_images/1138196305786867712/bPTL_VPl_normal.jpg"/>
    <hyperlink ref="V9" r:id="rId201" display="http://pbs.twimg.com/profile_images/1123989893502386177/SXDSPV5W_normal.png"/>
    <hyperlink ref="V10" r:id="rId202" display="http://pbs.twimg.com/profile_images/1057051133544415233/G2b7vzsU_normal.jpg"/>
    <hyperlink ref="V11" r:id="rId203" display="http://pbs.twimg.com/profile_images/533259350609891328/yAlSdl0H_normal.jpeg"/>
    <hyperlink ref="V12" r:id="rId204" display="http://pbs.twimg.com/profile_images/733039850513895429/9DfDLHbP_normal.jpg"/>
    <hyperlink ref="V13" r:id="rId205" display="http://pbs.twimg.com/profile_images/1195779228/DSC_0096__1__normal.JPG"/>
    <hyperlink ref="V14" r:id="rId206" display="http://pbs.twimg.com/profile_images/883415380957446145/Z6enGChb_normal.jpg"/>
    <hyperlink ref="V15" r:id="rId207" display="https://pbs.twimg.com/media/D8yyYyHXkAIEE6M.jpg"/>
    <hyperlink ref="V16" r:id="rId208" display="http://pbs.twimg.com/profile_images/855380026996383746/Yh1tIcw__normal.jpg"/>
    <hyperlink ref="V17" r:id="rId209" display="http://pbs.twimg.com/profile_images/1115266224768917509/QBfObhBW_normal.jpg"/>
    <hyperlink ref="V18" r:id="rId210" display="https://pbs.twimg.com/tweet_video_thumb/D8y2SIxUwAAzJk9.jpg"/>
    <hyperlink ref="V19" r:id="rId211" display="http://pbs.twimg.com/profile_images/1047176622598545408/Gy8L5gwM_normal.jpg"/>
    <hyperlink ref="V20" r:id="rId212" display="http://pbs.twimg.com/profile_images/1126195046754201600/sjUnzhS2_normal.jpg"/>
    <hyperlink ref="V21" r:id="rId213" display="http://pbs.twimg.com/profile_images/1061986914918653952/Lzh_LQtZ_normal.jpg"/>
    <hyperlink ref="V22" r:id="rId214" display="http://pbs.twimg.com/profile_images/1061986914918653952/Lzh_LQtZ_normal.jpg"/>
    <hyperlink ref="V23" r:id="rId215" display="http://pbs.twimg.com/profile_images/1061986914918653952/Lzh_LQtZ_normal.jpg"/>
    <hyperlink ref="V24" r:id="rId216" display="http://pbs.twimg.com/profile_images/1061986914918653952/Lzh_LQtZ_normal.jpg"/>
    <hyperlink ref="V25" r:id="rId217" display="http://pbs.twimg.com/profile_images/1061986914918653952/Lzh_LQtZ_normal.jpg"/>
    <hyperlink ref="V26" r:id="rId218" display="http://pbs.twimg.com/profile_images/1061986914918653952/Lzh_LQtZ_normal.jpg"/>
    <hyperlink ref="V27" r:id="rId219" display="http://pbs.twimg.com/profile_images/1061986914918653952/Lzh_LQtZ_normal.jpg"/>
    <hyperlink ref="V28" r:id="rId220" display="https://pbs.twimg.com/tweet_video_thumb/D8y6_1JXoAAseOT.jpg"/>
    <hyperlink ref="V29" r:id="rId221" display="https://pbs.twimg.com/media/D8y6nBWXYAE-u4P.jpg"/>
    <hyperlink ref="V30" r:id="rId222" display="http://pbs.twimg.com/profile_images/748933945954275328/pPLGvcTn_normal.jpg"/>
    <hyperlink ref="V31" r:id="rId223" display="http://pbs.twimg.com/profile_images/748933945954275328/pPLGvcTn_normal.jpg"/>
    <hyperlink ref="V32" r:id="rId224" display="http://pbs.twimg.com/profile_images/748933945954275328/pPLGvcTn_normal.jpg"/>
    <hyperlink ref="V33" r:id="rId225" display="http://pbs.twimg.com/profile_images/748933945954275328/pPLGvcTn_normal.jpg"/>
    <hyperlink ref="V34" r:id="rId226" display="http://pbs.twimg.com/profile_images/748933945954275328/pPLGvcTn_normal.jpg"/>
    <hyperlink ref="V35" r:id="rId227" display="http://pbs.twimg.com/profile_images/748933945954275328/pPLGvcTn_normal.jpg"/>
    <hyperlink ref="V36" r:id="rId228" display="http://pbs.twimg.com/profile_images/1110483046447362048/AVdBThSa_normal.jpg"/>
    <hyperlink ref="V37" r:id="rId229" display="http://pbs.twimg.com/profile_images/1110483046447362048/AVdBThSa_normal.jpg"/>
    <hyperlink ref="V38" r:id="rId230" display="http://pbs.twimg.com/profile_images/1110483046447362048/AVdBThSa_normal.jpg"/>
    <hyperlink ref="V39" r:id="rId231" display="http://pbs.twimg.com/profile_images/1110483046447362048/AVdBThSa_normal.jpg"/>
    <hyperlink ref="V40" r:id="rId232" display="http://pbs.twimg.com/profile_images/1110483046447362048/AVdBThSa_normal.jpg"/>
    <hyperlink ref="V41" r:id="rId233" display="http://pbs.twimg.com/profile_images/1059516129595412480/hpvZYEdv_normal.jpg"/>
    <hyperlink ref="V42" r:id="rId234" display="http://pbs.twimg.com/profile_images/1101179954337902593/oe-YzmFj_normal.png"/>
    <hyperlink ref="V43" r:id="rId235" display="http://pbs.twimg.com/profile_images/1002736917245583365/92bfic81_normal.jpg"/>
    <hyperlink ref="V44" r:id="rId236" display="http://pbs.twimg.com/profile_images/1002736917245583365/92bfic81_normal.jpg"/>
    <hyperlink ref="V45" r:id="rId237" display="http://pbs.twimg.com/profile_images/1002736917245583365/92bfic81_normal.jpg"/>
    <hyperlink ref="V46" r:id="rId238" display="http://pbs.twimg.com/profile_images/1002736917245583365/92bfic81_normal.jpg"/>
    <hyperlink ref="V47" r:id="rId239" display="http://pbs.twimg.com/profile_images/1002736917245583365/92bfic81_normal.jpg"/>
    <hyperlink ref="V48" r:id="rId240" display="http://pbs.twimg.com/profile_images/1032020484244692993/5XxqoziN_normal.jpg"/>
    <hyperlink ref="V49" r:id="rId241" display="http://pbs.twimg.com/profile_images/1032020484244692993/5XxqoziN_normal.jpg"/>
    <hyperlink ref="V50" r:id="rId242" display="http://pbs.twimg.com/profile_images/1032020484244692993/5XxqoziN_normal.jpg"/>
    <hyperlink ref="V51" r:id="rId243" display="http://pbs.twimg.com/profile_images/1120002100065337344/sZwDtunJ_normal.jpg"/>
    <hyperlink ref="V52" r:id="rId244" display="http://pbs.twimg.com/profile_images/1120002100065337344/sZwDtunJ_normal.jpg"/>
    <hyperlink ref="V53" r:id="rId245" display="http://pbs.twimg.com/profile_images/1120002100065337344/sZwDtunJ_normal.jpg"/>
    <hyperlink ref="V54" r:id="rId246" display="http://pbs.twimg.com/profile_images/684125845523267584/-4NuXHdc_normal.jpg"/>
    <hyperlink ref="V55" r:id="rId247" display="http://pbs.twimg.com/profile_images/684125845523267584/-4NuXHdc_normal.jpg"/>
    <hyperlink ref="V56" r:id="rId248" display="http://pbs.twimg.com/profile_images/684125845523267584/-4NuXHdc_normal.jpg"/>
    <hyperlink ref="V57" r:id="rId249" display="http://pbs.twimg.com/profile_images/1138519290146168833/oN7cTwxJ_normal.png"/>
    <hyperlink ref="V58" r:id="rId250" display="https://pbs.twimg.com/media/D8y23erWsAALDrV.jpg"/>
    <hyperlink ref="V59" r:id="rId251" display="https://pbs.twimg.com/media/D8yvqlWX4AAiovU.jpg"/>
    <hyperlink ref="V60" r:id="rId252" display="http://pbs.twimg.com/profile_images/1135082121033330688/STyHI94p_normal.jpg"/>
    <hyperlink ref="V61" r:id="rId253" display="http://pbs.twimg.com/profile_images/3696085537/aa6f87a66956844581148fc800933dca_normal.jpeg"/>
    <hyperlink ref="V62" r:id="rId254" display="http://pbs.twimg.com/profile_images/1060019467059572739/DgAu2XEg_normal.jpg"/>
    <hyperlink ref="V63" r:id="rId255" display="http://pbs.twimg.com/profile_images/1135600777395707904/S7EjEmET_normal.png"/>
    <hyperlink ref="V64" r:id="rId256" display="http://pbs.twimg.com/profile_images/1135600777395707904/S7EjEmET_normal.png"/>
    <hyperlink ref="V65" r:id="rId257" display="http://pbs.twimg.com/profile_images/1141990914212212736/0ukWK_SU_normal.jpg"/>
    <hyperlink ref="V66" r:id="rId258" display="http://pbs.twimg.com/profile_images/1106697498570227712/B6w3qb3N_normal.jpg"/>
    <hyperlink ref="V67" r:id="rId259" display="https://pbs.twimg.com/media/D8y23erWsAALDrV.jpg"/>
    <hyperlink ref="V68" r:id="rId260" display="http://pbs.twimg.com/profile_images/1042846734316130304/XRDTQffN_normal.jpg"/>
    <hyperlink ref="V69" r:id="rId261" display="http://pbs.twimg.com/profile_images/660805633038401536/awevEdb9_normal.jpg"/>
    <hyperlink ref="V70" r:id="rId262" display="http://pbs.twimg.com/profile_images/864593738567303168/PJVeXsri_normal.jpg"/>
    <hyperlink ref="V71" r:id="rId263" display="http://pbs.twimg.com/profile_images/1138886860447649792/cwUSCwuR_normal.png"/>
    <hyperlink ref="V72" r:id="rId264" display="https://pbs.twimg.com/media/D8y23erWsAALDrV.jpg"/>
    <hyperlink ref="V73" r:id="rId265" display="https://pbs.twimg.com/media/D8yyYyHXkAIEE6M.jpg"/>
    <hyperlink ref="V74" r:id="rId266" display="http://pbs.twimg.com/profile_images/1078129974941569025/igBP3cwg_normal.jpg"/>
    <hyperlink ref="V75" r:id="rId267" display="http://pbs.twimg.com/profile_images/853917644323524609/IPwyTFm2_normal.jpg"/>
    <hyperlink ref="V76" r:id="rId268" display="http://pbs.twimg.com/profile_images/1035920562558652417/WEh7FXgL_normal.jpg"/>
    <hyperlink ref="V77" r:id="rId269" display="http://pbs.twimg.com/profile_images/1035920562558652417/WEh7FXgL_normal.jpg"/>
    <hyperlink ref="V78" r:id="rId270" display="http://pbs.twimg.com/profile_images/1035920562558652417/WEh7FXgL_normal.jpg"/>
    <hyperlink ref="V79" r:id="rId271" display="http://pbs.twimg.com/profile_images/1127843538324996096/-HGW9NxC_normal.png"/>
    <hyperlink ref="V80" r:id="rId272" display="http://pbs.twimg.com/profile_images/1052820122946215936/gMUo-CC0_normal.jpg"/>
    <hyperlink ref="V81" r:id="rId273" display="http://pbs.twimg.com/profile_images/1136326613962858501/pVINrp4B_normal.jpg"/>
    <hyperlink ref="V82" r:id="rId274" display="http://pbs.twimg.com/profile_images/882000197437583360/5YsrbFEf_normal.jpg"/>
    <hyperlink ref="V83" r:id="rId275" display="http://pbs.twimg.com/profile_images/871790645861654528/qu7C766i_normal.jpg"/>
    <hyperlink ref="V84" r:id="rId276" display="http://pbs.twimg.com/profile_images/472060260425801728/W4THeuJz_normal.jpeg"/>
    <hyperlink ref="V85" r:id="rId277" display="https://pbs.twimg.com/media/D88jE7EWwAEa7C-.png"/>
    <hyperlink ref="V86" r:id="rId278" display="http://pbs.twimg.com/profile_images/1050432840511438850/K6vKTiWm_normal.jpg"/>
    <hyperlink ref="V88" r:id="rId279" display="http://pbs.twimg.com/profile_images/750618747463950336/ty1a2AYQ_normal.jpg"/>
    <hyperlink ref="V89" r:id="rId280" display="https://pbs.twimg.com/media/D9KgEMXUYAAwP3c.jpg"/>
    <hyperlink ref="V90" r:id="rId281" display="http://pbs.twimg.com/profile_images/1938038343/R-SM_normal.jpg"/>
    <hyperlink ref="V91" r:id="rId282" display="https://pbs.twimg.com/media/D9K17TuUYAA5tES.jpg"/>
    <hyperlink ref="V92" r:id="rId283" display="https://pbs.twimg.com/media/D9K17WZUwAIrjbL.jpg"/>
    <hyperlink ref="V93" r:id="rId284" display="https://pbs.twimg.com/media/D9K_T-sVAAEoPJh.jpg"/>
    <hyperlink ref="V94" r:id="rId285" display="https://pbs.twimg.com/media/D9LNRSwU0AMgF38.jpg"/>
    <hyperlink ref="V95" r:id="rId286" display="http://pbs.twimg.com/profile_images/927317502467731462/kJo1PAci_normal.jpg"/>
    <hyperlink ref="V96" r:id="rId287" display="http://pbs.twimg.com/profile_images/2999967920/e6dc0306e5abed340cb05796022c6693_normal.jpeg"/>
    <hyperlink ref="V97" r:id="rId288" display="http://pbs.twimg.com/profile_images/909753155977601024/EJDt8aR2_normal.jpg"/>
    <hyperlink ref="V98" r:id="rId289" display="http://pbs.twimg.com/profile_images/378800000703257226/b667c7ecaeb46c9739e14925399d4085_normal.png"/>
    <hyperlink ref="V99" r:id="rId290" display="https://pbs.twimg.com/media/D9O4HJWUIAAWmTb.jpg"/>
    <hyperlink ref="V100" r:id="rId291" display="https://pbs.twimg.com/media/D9PYhSuUwAA0nmR.jpg"/>
    <hyperlink ref="V101" r:id="rId292" display="http://pbs.twimg.com/profile_images/2856946373/36c9a22603b705821a368c884a7d169e_normal.png"/>
    <hyperlink ref="V102" r:id="rId293" display="http://pbs.twimg.com/profile_images/3435106359/07dc0d8e6f141dd3500a59b1edbbbd87_normal.png"/>
    <hyperlink ref="V103" r:id="rId294" display="https://pbs.twimg.com/media/D9QNAiQWwAEQneC.jpg"/>
    <hyperlink ref="V104" r:id="rId295" display="http://pbs.twimg.com/profile_images/1133969845035380736/3Ht10o66_normal.jpg"/>
    <hyperlink ref="V105" r:id="rId296" display="http://pbs.twimg.com/profile_images/378800000833619103/c20c5ea7ed0f15bfae45152643dd121d_normal.jpeg"/>
    <hyperlink ref="V106" r:id="rId297" display="http://pbs.twimg.com/profile_images/913837869034176512/tiHXsYeu_normal.jpg"/>
    <hyperlink ref="V107" r:id="rId298" display="http://pbs.twimg.com/profile_images/1131778643003301888/z19P-nGD_normal.jpg"/>
    <hyperlink ref="V108" r:id="rId299" display="https://pbs.twimg.com/media/D8yvqlWX4AAiovU.jpg"/>
    <hyperlink ref="V109" r:id="rId300" display="https://pbs.twimg.com/media/D8yyYyHXkAIEE6M.jpg"/>
    <hyperlink ref="V110" r:id="rId301" display="http://pbs.twimg.com/profile_images/706622262892490753/LB1AjIS-_normal.jpg"/>
    <hyperlink ref="V111" r:id="rId302" display="http://pbs.twimg.com/profile_images/706622262892490753/LB1AjIS-_normal.jpg"/>
    <hyperlink ref="V112" r:id="rId303" display="http://pbs.twimg.com/profile_images/1080028028284166144/PR__WlG7_normal.jpg"/>
    <hyperlink ref="V113" r:id="rId304" display="http://pbs.twimg.com/profile_images/1080028028284166144/PR__WlG7_normal.jpg"/>
    <hyperlink ref="V114" r:id="rId305" display="http://pbs.twimg.com/profile_images/1117715035411718144/8V_Gkzcx_normal.jpg"/>
    <hyperlink ref="V115" r:id="rId306" display="http://pbs.twimg.com/profile_images/1117715035411718144/8V_Gkzcx_normal.jpg"/>
    <hyperlink ref="V116" r:id="rId307" display="http://pbs.twimg.com/profile_images/846409220832473088/-1Wh0Keo_normal.jpg"/>
    <hyperlink ref="V117" r:id="rId308" display="http://pbs.twimg.com/profile_images/846409220832473088/-1Wh0Keo_normal.jpg"/>
    <hyperlink ref="V118" r:id="rId309" display="https://pbs.twimg.com/media/D9KeWpFUIAIkDFd.jpg"/>
    <hyperlink ref="V119" r:id="rId310" display="https://pbs.twimg.com/media/D9U3P_mVAAAr6de.jpg"/>
    <hyperlink ref="V120" r:id="rId311" display="https://pbs.twimg.com/media/D6rFVKuUwAMCUw6.jpg"/>
    <hyperlink ref="V121" r:id="rId312" display="https://pbs.twimg.com/media/D6rFVKuUwAMCUw6.jpg"/>
    <hyperlink ref="V122" r:id="rId313" display="https://pbs.twimg.com/media/D9KeWaEUcAE47oh.jpg"/>
    <hyperlink ref="V123" r:id="rId314" display="https://pbs.twimg.com/media/D9U3QAZVUAAf9Ja.jpg"/>
    <hyperlink ref="V124" r:id="rId315" display="http://pbs.twimg.com/profile_images/896705564465479681/9Nc3o-uo_normal.jpg"/>
    <hyperlink ref="V125" r:id="rId316" display="http://pbs.twimg.com/profile_images/896705564465479681/9Nc3o-uo_normal.jpg"/>
    <hyperlink ref="V126" r:id="rId317" display="http://pbs.twimg.com/profile_images/1042648534317596672/XQW2BGvd_normal.jpg"/>
    <hyperlink ref="V127" r:id="rId318" display="http://pbs.twimg.com/profile_images/1042648534317596672/XQW2BGvd_normal.jpg"/>
    <hyperlink ref="V128" r:id="rId319" display="https://pbs.twimg.com/media/D9VDf_BVAAA0fXi.jpg"/>
    <hyperlink ref="V129" r:id="rId320" display="https://pbs.twimg.com/media/D9K900EU0AgxEkT.jpg"/>
    <hyperlink ref="V130" r:id="rId321" display="https://pbs.twimg.com/media/D9VF51LUYAAO_wr.jpg"/>
    <hyperlink ref="V131" r:id="rId322" display="http://pbs.twimg.com/profile_images/3346866136/44bafe581019fa2603283cbc5e41f3ff_normal.png"/>
    <hyperlink ref="V132" r:id="rId323" display="http://pbs.twimg.com/profile_images/3346866136/44bafe581019fa2603283cbc5e41f3ff_normal.png"/>
    <hyperlink ref="V133" r:id="rId324" display="http://pbs.twimg.com/profile_images/1123135282784550914/zaT_1nRw_normal.jpg"/>
    <hyperlink ref="V134" r:id="rId325" display="http://pbs.twimg.com/profile_images/796829915819675648/IPI1Ko6Q_normal.jpg"/>
    <hyperlink ref="V135" r:id="rId326" display="http://pbs.twimg.com/profile_images/796829915819675648/IPI1Ko6Q_normal.jpg"/>
    <hyperlink ref="V136" r:id="rId327" display="http://pbs.twimg.com/profile_images/736879472750780416/_GsBKi2F_normal.jpg"/>
    <hyperlink ref="V137" r:id="rId328" display="https://pbs.twimg.com/media/D9VRV41VUAAVs3P.jpg"/>
    <hyperlink ref="V138" r:id="rId329" display="http://pbs.twimg.com/profile_images/918243413228642304/SNxPOiou_normal.jpg"/>
    <hyperlink ref="V139" r:id="rId330" display="http://pbs.twimg.com/profile_images/918243413228642304/SNxPOiou_normal.jpg"/>
    <hyperlink ref="V140" r:id="rId331" display="http://pbs.twimg.com/profile_images/3120841902/7276aa9ca2b09cdb1a09fa6029dc8e25_normal.jpeg"/>
    <hyperlink ref="V141" r:id="rId332" display="http://pbs.twimg.com/profile_images/3120841902/7276aa9ca2b09cdb1a09fa6029dc8e25_normal.jpeg"/>
    <hyperlink ref="V142" r:id="rId333" display="https://pbs.twimg.com/media/D9KhNicU4AMQEpC.jpg"/>
    <hyperlink ref="V143" r:id="rId334" display="https://pbs.twimg.com/media/D9VaC3AUwAENKcP.jpg"/>
    <hyperlink ref="V144" r:id="rId335" display="http://pbs.twimg.com/profile_images/963126625616277504/1Uemylby_normal.jpg"/>
    <hyperlink ref="V145" r:id="rId336" display="http://pbs.twimg.com/profile_images/1140226670638575616/pxKf6sSE_normal.jpg"/>
    <hyperlink ref="V146" r:id="rId337" display="http://pbs.twimg.com/profile_images/3472430640/41e9867276e72689c7b815388944c171_normal.jpeg"/>
    <hyperlink ref="V147" r:id="rId338" display="http://pbs.twimg.com/profile_images/1133520919752843264/k01PTz6s_normal.jpg"/>
    <hyperlink ref="V148" r:id="rId339" display="http://pbs.twimg.com/profile_images/623697160777826305/RFY-hwl__normal.png"/>
    <hyperlink ref="V149" r:id="rId340" display="http://pbs.twimg.com/profile_images/623697160777826305/RFY-hwl__normal.png"/>
    <hyperlink ref="V150" r:id="rId341" display="http://pbs.twimg.com/profile_images/623697160777826305/RFY-hwl__normal.png"/>
    <hyperlink ref="V151" r:id="rId342" display="http://pbs.twimg.com/profile_images/1095743669653696513/PtaZZUX4_normal.jpg"/>
    <hyperlink ref="V152" r:id="rId343" display="http://pbs.twimg.com/profile_images/1095743669653696513/PtaZZUX4_normal.jpg"/>
    <hyperlink ref="V153" r:id="rId344" display="http://pbs.twimg.com/profile_images/1095743669653696513/PtaZZUX4_normal.jpg"/>
    <hyperlink ref="V154" r:id="rId345" display="http://pbs.twimg.com/profile_images/986840344884142080/nHlNfz7c_normal.jpg"/>
    <hyperlink ref="V155" r:id="rId346" display="http://pbs.twimg.com/profile_images/513739177809027072/u2iNS-2b_normal.jpeg"/>
    <hyperlink ref="V156" r:id="rId347" display="http://pbs.twimg.com/profile_images/1068574976415096832/uAw2NhmA_normal.jpg"/>
    <hyperlink ref="V157" r:id="rId348" display="http://pbs.twimg.com/profile_images/1115931363176275968/u_8HPpFC_normal.png"/>
    <hyperlink ref="V158" r:id="rId349" display="http://pbs.twimg.com/profile_images/687723622631211010/wbNDhRAd_normal.jpg"/>
    <hyperlink ref="V159" r:id="rId350" display="http://pbs.twimg.com/profile_images/1024837641177419776/tJFKIyaw_normal.jpg"/>
    <hyperlink ref="V160" r:id="rId351" display="http://abs.twimg.com/sticky/default_profile_images/default_profile_normal.png"/>
    <hyperlink ref="V161" r:id="rId352" display="http://pbs.twimg.com/profile_images/869220255096201217/sfE2rJKJ_normal.jpg"/>
    <hyperlink ref="V162" r:id="rId353" display="https://pbs.twimg.com/media/D9Kqtg2VUAAhqGR.jpg"/>
    <hyperlink ref="V163" r:id="rId354" display="https://pbs.twimg.com/media/D9U70_FUwAE0t9i.jpg"/>
    <hyperlink ref="V164" r:id="rId355" display="https://pbs.twimg.com/media/D9U70_FUwAE0t9i.jpg"/>
    <hyperlink ref="V165" r:id="rId356" display="http://pbs.twimg.com/profile_images/1027353027450101760/7GJRxppp_normal.jpg"/>
    <hyperlink ref="V166" r:id="rId357" display="http://pbs.twimg.com/profile_images/1035896694469283840/nMLw8WsR_normal.jpg"/>
    <hyperlink ref="V167" r:id="rId358" display="http://pbs.twimg.com/profile_images/1035896694469283840/nMLw8WsR_normal.jpg"/>
    <hyperlink ref="V168" r:id="rId359" display="http://pbs.twimg.com/profile_images/1035896694469283840/nMLw8WsR_normal.jpg"/>
    <hyperlink ref="V169" r:id="rId360" display="https://pbs.twimg.com/media/D9Z6q55UEAARrzL.jpg"/>
    <hyperlink ref="V170" r:id="rId361" display="http://pbs.twimg.com/profile_images/1085227085671686144/ORDbOMYy_normal.jpg"/>
    <hyperlink ref="V171" r:id="rId362" display="https://pbs.twimg.com/media/D8y23erWsAALDrV.jpg"/>
    <hyperlink ref="V172" r:id="rId363" display="http://pbs.twimg.com/profile_images/1139241933304410112/0O577FfN_normal.jpg"/>
    <hyperlink ref="V173" r:id="rId364" display="http://pbs.twimg.com/profile_images/835197609853726721/F2m94jEo_normal.jpg"/>
    <hyperlink ref="V174" r:id="rId365" display="http://pbs.twimg.com/profile_images/835197609853726721/F2m94jEo_normal.jpg"/>
    <hyperlink ref="V175" r:id="rId366" display="https://pbs.twimg.com/tweet_video_thumb/D8y0KdUVsAAZkE-.jpg"/>
    <hyperlink ref="V176" r:id="rId367" display="http://pbs.twimg.com/profile_images/1138952185645920257/96T-exz-_normal.jpg"/>
    <hyperlink ref="V177" r:id="rId368" display="http://pbs.twimg.com/profile_images/1138952185645920257/96T-exz-_normal.jpg"/>
    <hyperlink ref="V178" r:id="rId369" display="https://pbs.twimg.com/tweet_video_thumb/D8y3t2xUYAMR2PB.jpg"/>
    <hyperlink ref="V179" r:id="rId370" display="http://pbs.twimg.com/profile_images/1138952185645920257/96T-exz-_normal.jpg"/>
    <hyperlink ref="V180" r:id="rId371" display="http://pbs.twimg.com/profile_images/1047176622598545408/Gy8L5gwM_normal.jpg"/>
    <hyperlink ref="V181" r:id="rId372" display="http://pbs.twimg.com/profile_images/1087039147662024704/pVV5ZWgU_normal.jpg"/>
    <hyperlink ref="V182" r:id="rId373" display="http://pbs.twimg.com/profile_images/1087039147662024704/pVV5ZWgU_normal.jpg"/>
    <hyperlink ref="V183" r:id="rId374" display="http://pbs.twimg.com/profile_images/1087039147662024704/pVV5ZWgU_normal.jpg"/>
    <hyperlink ref="V184" r:id="rId375" display="http://pbs.twimg.com/profile_images/1087039147662024704/pVV5ZWgU_normal.jpg"/>
    <hyperlink ref="V185" r:id="rId376" display="http://pbs.twimg.com/profile_images/1087039147662024704/pVV5ZWgU_normal.jpg"/>
    <hyperlink ref="V186" r:id="rId377" display="http://pbs.twimg.com/profile_images/1087039147662024704/pVV5ZWgU_normal.jpg"/>
    <hyperlink ref="V187" r:id="rId378" display="http://pbs.twimg.com/profile_images/1087039147662024704/pVV5ZWgU_normal.jpg"/>
    <hyperlink ref="V188" r:id="rId379" display="http://pbs.twimg.com/profile_images/1087039147662024704/pVV5ZWgU_normal.jpg"/>
    <hyperlink ref="V189" r:id="rId380" display="http://pbs.twimg.com/profile_images/1087039147662024704/pVV5ZWgU_normal.jpg"/>
    <hyperlink ref="V190" r:id="rId381" display="http://pbs.twimg.com/profile_images/1087039147662024704/pVV5ZWgU_normal.jpg"/>
    <hyperlink ref="V191" r:id="rId382" display="http://pbs.twimg.com/profile_images/1087039147662024704/pVV5ZWgU_normal.jpg"/>
    <hyperlink ref="V192" r:id="rId383" display="http://pbs.twimg.com/profile_images/476707212849467392/I_jVndo-_normal.jpeg"/>
    <hyperlink ref="V193" r:id="rId384" display="http://pbs.twimg.com/profile_images/476707212849467392/I_jVndo-_normal.jpeg"/>
    <hyperlink ref="V194" r:id="rId385" display="https://pbs.twimg.com/media/D9YNB3sU8AA_wAJ.jpg"/>
    <hyperlink ref="V195" r:id="rId386" display="https://pbs.twimg.com/media/D9eP1iIUIAIyCIH.jpg"/>
    <hyperlink ref="V196" r:id="rId387" display="http://pbs.twimg.com/profile_images/920628397046366209/uirb1rTv_normal.jpg"/>
    <hyperlink ref="V197" r:id="rId388" display="http://pbs.twimg.com/profile_images/1062464463373242375/-SpI7BWn_normal.jpg"/>
    <hyperlink ref="V198" r:id="rId389" display="http://pbs.twimg.com/profile_images/1666039394/nextwave-twtter_normal.png"/>
    <hyperlink ref="V199" r:id="rId390" display="http://pbs.twimg.com/profile_images/1138842152929288193/OrCpulEk_normal.jpg"/>
    <hyperlink ref="V200" r:id="rId391" display="http://pbs.twimg.com/profile_images/1138842152929288193/OrCpulEk_normal.jpg"/>
    <hyperlink ref="V201" r:id="rId392" display="http://pbs.twimg.com/profile_images/1138842152929288193/OrCpulEk_normal.jpg"/>
    <hyperlink ref="V202" r:id="rId393" display="http://pbs.twimg.com/profile_images/1138842152929288193/OrCpulEk_normal.jpg"/>
    <hyperlink ref="V203" r:id="rId394" display="http://pbs.twimg.com/profile_images/1138842152929288193/OrCpulEk_normal.jpg"/>
    <hyperlink ref="V204" r:id="rId395" display="http://pbs.twimg.com/profile_images/1138842152929288193/OrCpulEk_normal.jpg"/>
    <hyperlink ref="V205" r:id="rId396" display="https://pbs.twimg.com/media/D8yvqlWX4AAiovU.jpg"/>
    <hyperlink ref="V206" r:id="rId397" display="http://pbs.twimg.com/profile_images/1138842152929288193/OrCpulEk_normal.jpg"/>
    <hyperlink ref="V207" r:id="rId398" display="http://pbs.twimg.com/profile_images/1138842152929288193/OrCpulEk_normal.jpg"/>
    <hyperlink ref="V208" r:id="rId399" display="https://pbs.twimg.com/media/D8yyYyHXkAIEE6M.jpg"/>
    <hyperlink ref="V209" r:id="rId400" display="http://pbs.twimg.com/profile_images/1138842152929288193/OrCpulEk_normal.jpg"/>
    <hyperlink ref="V210" r:id="rId401" display="http://pbs.twimg.com/profile_images/1138842152929288193/OrCpulEk_normal.jpg"/>
    <hyperlink ref="V211" r:id="rId402" display="http://pbs.twimg.com/profile_images/1138842152929288193/OrCpulEk_normal.jpg"/>
    <hyperlink ref="V212" r:id="rId403" display="https://pbs.twimg.com/tweet_video_thumb/D8y8SYgXoAEd2nF.jpg"/>
    <hyperlink ref="V213" r:id="rId404" display="http://pbs.twimg.com/profile_images/1138842152929288193/OrCpulEk_normal.jpg"/>
    <hyperlink ref="V214" r:id="rId405" display="http://pbs.twimg.com/profile_images/1059306021296922625/oyxW1qo-_normal.jpg"/>
    <hyperlink ref="V215" r:id="rId406" display="http://pbs.twimg.com/profile_images/1059306021296922625/oyxW1qo-_normal.jpg"/>
    <hyperlink ref="V216" r:id="rId407" display="http://pbs.twimg.com/profile_images/1059306021296922625/oyxW1qo-_normal.jpg"/>
    <hyperlink ref="V217" r:id="rId408" display="http://pbs.twimg.com/profile_images/696143278807375872/_8KOQ7tg_normal.jpg"/>
    <hyperlink ref="V218" r:id="rId409" display="http://pbs.twimg.com/profile_images/1047176622598545408/Gy8L5gwM_normal.jpg"/>
    <hyperlink ref="V219" r:id="rId410" display="http://pbs.twimg.com/profile_images/1047176622598545408/Gy8L5gwM_normal.jpg"/>
    <hyperlink ref="V220" r:id="rId411" display="http://pbs.twimg.com/profile_images/1136326613962858501/pVINrp4B_normal.jpg"/>
    <hyperlink ref="V221" r:id="rId412" display="http://pbs.twimg.com/profile_images/696143278807375872/_8KOQ7tg_normal.jpg"/>
    <hyperlink ref="V222" r:id="rId413" display="http://pbs.twimg.com/profile_images/930723232440881153/UiMVephh_normal.jpg"/>
    <hyperlink ref="V223" r:id="rId414" display="http://pbs.twimg.com/profile_images/930723232440881153/UiMVephh_normal.jpg"/>
    <hyperlink ref="V224" r:id="rId415" display="http://pbs.twimg.com/profile_images/1047176622598545408/Gy8L5gwM_normal.jpg"/>
    <hyperlink ref="V225" r:id="rId416" display="http://pbs.twimg.com/profile_images/1136326613962858501/pVINrp4B_normal.jpg"/>
    <hyperlink ref="V226" r:id="rId417" display="http://pbs.twimg.com/profile_images/1136326613962858501/pVINrp4B_normal.jpg"/>
    <hyperlink ref="V227" r:id="rId418" display="http://pbs.twimg.com/profile_images/1136326613962858501/pVINrp4B_normal.jpg"/>
    <hyperlink ref="V228" r:id="rId419" display="http://pbs.twimg.com/profile_images/1136326613962858501/pVINrp4B_normal.jpg"/>
    <hyperlink ref="V229" r:id="rId420" display="http://pbs.twimg.com/profile_images/1136326613962858501/pVINrp4B_normal.jpg"/>
    <hyperlink ref="V230" r:id="rId421" display="http://pbs.twimg.com/profile_images/1136326613962858501/pVINrp4B_normal.jpg"/>
    <hyperlink ref="V231" r:id="rId422" display="http://pbs.twimg.com/profile_images/1136326613962858501/pVINrp4B_normal.jpg"/>
    <hyperlink ref="V232" r:id="rId423" display="https://pbs.twimg.com/tweet_video_thumb/D8y7cNGW4AMJumm.jpg"/>
    <hyperlink ref="V233" r:id="rId424" display="http://pbs.twimg.com/profile_images/1101179954337902593/oe-YzmFj_normal.png"/>
    <hyperlink ref="V234" r:id="rId425" display="http://pbs.twimg.com/profile_images/1101179954337902593/oe-YzmFj_normal.png"/>
    <hyperlink ref="V235" r:id="rId426" display="http://pbs.twimg.com/profile_images/1101179954337902593/oe-YzmFj_normal.png"/>
    <hyperlink ref="V236" r:id="rId427" display="http://pbs.twimg.com/profile_images/1101179954337902593/oe-YzmFj_normal.png"/>
    <hyperlink ref="V237" r:id="rId428" display="http://pbs.twimg.com/profile_images/1101179954337902593/oe-YzmFj_normal.png"/>
    <hyperlink ref="V238" r:id="rId429" display="http://pbs.twimg.com/profile_images/1101179954337902593/oe-YzmFj_normal.png"/>
    <hyperlink ref="V239" r:id="rId430" display="http://pbs.twimg.com/profile_images/1101179954337902593/oe-YzmFj_normal.png"/>
    <hyperlink ref="V240" r:id="rId431" display="https://pbs.twimg.com/media/D8y7JESXoAETtWD.jpg"/>
    <hyperlink ref="V241" r:id="rId432" display="http://pbs.twimg.com/profile_images/696143278807375872/_8KOQ7tg_normal.jpg"/>
    <hyperlink ref="V242" r:id="rId433" display="http://pbs.twimg.com/profile_images/1059516129595412480/hpvZYEdv_normal.jpg"/>
    <hyperlink ref="V243" r:id="rId434" display="https://pbs.twimg.com/tweet_video_thumb/D8y5GtYUcAA3JsY.jpg"/>
    <hyperlink ref="V244" r:id="rId435" display="https://pbs.twimg.com/tweet_video_thumb/D8y5odLUYAAo5Cu.jpg"/>
    <hyperlink ref="V245" r:id="rId436" display="https://pbs.twimg.com/tweet_video_thumb/D8y7YujUEAALp9f.jpg"/>
    <hyperlink ref="V246" r:id="rId437" display="http://pbs.twimg.com/profile_images/696143278807375872/_8KOQ7tg_normal.jpg"/>
    <hyperlink ref="V247" r:id="rId438" display="https://pbs.twimg.com/media/D8yyYyHXkAIEE6M.jpg"/>
    <hyperlink ref="V248" r:id="rId439" display="http://pbs.twimg.com/profile_images/920290068463415296/mTBxCjYa_normal.jpg"/>
    <hyperlink ref="V249" r:id="rId440" display="http://pbs.twimg.com/profile_images/920290068463415296/mTBxCjYa_normal.jpg"/>
    <hyperlink ref="V250" r:id="rId441" display="http://pbs.twimg.com/profile_images/920290068463415296/mTBxCjYa_normal.jpg"/>
    <hyperlink ref="V251" r:id="rId442" display="http://pbs.twimg.com/profile_images/696143278807375872/_8KOQ7tg_normal.jpg"/>
    <hyperlink ref="V252" r:id="rId443" display="http://pbs.twimg.com/profile_images/1047587406956953614/0OlHfwRT_normal.jpg"/>
    <hyperlink ref="V253" r:id="rId444" display="http://pbs.twimg.com/profile_images/696143278807375872/_8KOQ7tg_normal.jpg"/>
    <hyperlink ref="V254" r:id="rId445" display="http://pbs.twimg.com/profile_images/1138658531039535104/NRal9s56_normal.jpg"/>
    <hyperlink ref="V255" r:id="rId446" display="http://pbs.twimg.com/profile_images/1138658531039535104/NRal9s56_normal.jpg"/>
    <hyperlink ref="V256" r:id="rId447" display="http://pbs.twimg.com/profile_images/1138658531039535104/NRal9s56_normal.jpg"/>
    <hyperlink ref="V257" r:id="rId448" display="http://pbs.twimg.com/profile_images/1138658531039535104/NRal9s56_normal.jpg"/>
    <hyperlink ref="V258" r:id="rId449" display="http://pbs.twimg.com/profile_images/1138658531039535104/NRal9s56_normal.jpg"/>
    <hyperlink ref="V259" r:id="rId450" display="http://pbs.twimg.com/profile_images/1138658531039535104/NRal9s56_normal.jpg"/>
    <hyperlink ref="V260" r:id="rId451" display="http://pbs.twimg.com/profile_images/696143278807375872/_8KOQ7tg_normal.jpg"/>
    <hyperlink ref="V261" r:id="rId452" display="http://pbs.twimg.com/profile_images/696143278807375872/_8KOQ7tg_normal.jpg"/>
    <hyperlink ref="V262" r:id="rId453" display="http://pbs.twimg.com/profile_images/1139347558436888576/OuXStoOw_normal.jpg"/>
    <hyperlink ref="V263" r:id="rId454" display="http://pbs.twimg.com/profile_images/696143278807375872/_8KOQ7tg_normal.jpg"/>
    <hyperlink ref="V264" r:id="rId455" display="https://pbs.twimg.com/tweet_video_thumb/D8ywlujWsAAFM-4.jpg"/>
    <hyperlink ref="V265" r:id="rId456" display="http://pbs.twimg.com/profile_images/1131275260140105728/xz3wRU-f_normal.jpg"/>
    <hyperlink ref="V266" r:id="rId457" display="http://pbs.twimg.com/profile_images/1131275260140105728/xz3wRU-f_normal.jpg"/>
    <hyperlink ref="V267" r:id="rId458" display="http://pbs.twimg.com/profile_images/1131275260140105728/xz3wRU-f_normal.jpg"/>
    <hyperlink ref="V268" r:id="rId459" display="http://pbs.twimg.com/profile_images/1131275260140105728/xz3wRU-f_normal.jpg"/>
    <hyperlink ref="V269" r:id="rId460" display="https://pbs.twimg.com/tweet_video_thumb/D8y7aQJXsAgmdaQ.jpg"/>
    <hyperlink ref="V270" r:id="rId461" display="http://pbs.twimg.com/profile_images/1131275260140105728/xz3wRU-f_normal.jpg"/>
    <hyperlink ref="V271" r:id="rId462" display="http://pbs.twimg.com/profile_images/696143278807375872/_8KOQ7tg_normal.jpg"/>
    <hyperlink ref="V272" r:id="rId463" display="http://pbs.twimg.com/profile_images/696143278807375872/_8KOQ7tg_normal.jpg"/>
    <hyperlink ref="V273" r:id="rId464" display="https://pbs.twimg.com/media/D9Mh8eZWwAMCMB2.jpg"/>
    <hyperlink ref="V274" r:id="rId465" display="http://pbs.twimg.com/profile_images/696143278807375872/_8KOQ7tg_normal.jpg"/>
    <hyperlink ref="V275" r:id="rId466" display="https://pbs.twimg.com/media/D9WonRjW4AAEK66.jpg"/>
    <hyperlink ref="V276" r:id="rId467" display="http://pbs.twimg.com/profile_images/696143278807375872/_8KOQ7tg_normal.jpg"/>
    <hyperlink ref="V277" r:id="rId468" display="https://pbs.twimg.com/media/D8ym1joXsAEwGUB.jpg"/>
    <hyperlink ref="V278" r:id="rId469" display="http://pbs.twimg.com/profile_images/696143278807375872/_8KOQ7tg_normal.jpg"/>
    <hyperlink ref="V279" r:id="rId470" display="https://pbs.twimg.com/media/D8y23erWsAALDrV.jpg"/>
    <hyperlink ref="V280" r:id="rId471" display="http://pbs.twimg.com/profile_images/696143278807375872/_8KOQ7tg_normal.jpg"/>
    <hyperlink ref="V281" r:id="rId472" display="http://pbs.twimg.com/profile_images/696143278807375872/_8KOQ7tg_normal.jpg"/>
    <hyperlink ref="V282" r:id="rId473" display="http://pbs.twimg.com/profile_images/696143278807375872/_8KOQ7tg_normal.jpg"/>
    <hyperlink ref="V283" r:id="rId474" display="http://pbs.twimg.com/profile_images/696143278807375872/_8KOQ7tg_normal.jpg"/>
    <hyperlink ref="V284" r:id="rId475" display="http://pbs.twimg.com/profile_images/696143278807375872/_8KOQ7tg_normal.jpg"/>
    <hyperlink ref="V285" r:id="rId476" display="http://pbs.twimg.com/profile_images/696143278807375872/_8KOQ7tg_normal.jpg"/>
    <hyperlink ref="V286" r:id="rId477" display="http://pbs.twimg.com/profile_images/1057379626547380224/3IayBRL6_normal.jpg"/>
    <hyperlink ref="V287" r:id="rId478" display="http://pbs.twimg.com/profile_images/1057379626547380224/3IayBRL6_normal.jpg"/>
    <hyperlink ref="V288" r:id="rId479" display="http://pbs.twimg.com/profile_images/834381266959134720/54tYALBI_normal.jpg"/>
    <hyperlink ref="V289" r:id="rId480" display="http://pbs.twimg.com/profile_images/834381266959134720/54tYALBI_normal.jpg"/>
    <hyperlink ref="V290" r:id="rId481" display="http://pbs.twimg.com/profile_images/1114942744458334209/Zxrqhu7c_normal.jpg"/>
    <hyperlink ref="V291" r:id="rId482" display="http://pbs.twimg.com/profile_images/1089086024284889089/T3NuZSIa_normal.jpg"/>
    <hyperlink ref="V292" r:id="rId483" display="http://pbs.twimg.com/profile_images/638743553951277056/4LwCevuI_normal.jpg"/>
    <hyperlink ref="V293" r:id="rId484" display="http://pbs.twimg.com/profile_images/931102764838588416/51KkKUF4_normal.jpg"/>
    <hyperlink ref="V294" r:id="rId485" display="http://pbs.twimg.com/profile_images/61932938/08-08-17-08-drawn-600_normal.jpg"/>
    <hyperlink ref="V295" r:id="rId486" display="http://pbs.twimg.com/profile_images/1099385783218290690/2aaaq1sr_normal.png"/>
    <hyperlink ref="V296" r:id="rId487" display="http://pbs.twimg.com/profile_images/1099385783218290690/2aaaq1sr_normal.png"/>
    <hyperlink ref="V297" r:id="rId488" display="http://pbs.twimg.com/profile_images/1095516462981103616/0MEUpQHQ_normal.png"/>
    <hyperlink ref="V298" r:id="rId489" display="http://pbs.twimg.com/profile_images/1103037214005571584/-bB2dNVN_normal.png"/>
    <hyperlink ref="V299" r:id="rId490" display="http://pbs.twimg.com/profile_images/1141409124586070018/6_8Ki_4X_normal.jpg"/>
    <hyperlink ref="V300" r:id="rId491" display="http://pbs.twimg.com/profile_images/929112443137286144/f9x4tTrN_normal.jpg"/>
    <hyperlink ref="V301" r:id="rId492" display="http://pbs.twimg.com/profile_images/826105958728364034/IQKVAXHy_normal.jpg"/>
    <hyperlink ref="V302" r:id="rId493" display="http://pbs.twimg.com/profile_images/1047176622598545408/Gy8L5gwM_normal.jpg"/>
    <hyperlink ref="V303" r:id="rId494" display="http://pbs.twimg.com/profile_images/1047176622598545408/Gy8L5gwM_normal.jpg"/>
    <hyperlink ref="V304" r:id="rId495" display="http://pbs.twimg.com/profile_images/1047176622598545408/Gy8L5gwM_normal.jpg"/>
    <hyperlink ref="V305" r:id="rId496" display="http://pbs.twimg.com/profile_images/1047176622598545408/Gy8L5gwM_normal.jpg"/>
    <hyperlink ref="V306" r:id="rId497" display="https://pbs.twimg.com/tweet_video_thumb/D8y5toEWwAEDWeU.jpg"/>
    <hyperlink ref="V307" r:id="rId498" display="http://pbs.twimg.com/profile_images/1047176622598545408/Gy8L5gwM_normal.jpg"/>
    <hyperlink ref="V308" r:id="rId499" display="http://pbs.twimg.com/profile_images/487242217887502337/qOMRQbPk_normal.jpeg"/>
    <hyperlink ref="V309" r:id="rId500" display="http://pbs.twimg.com/profile_images/1042821947544018944/88Ev2_yM_normal.jpg"/>
    <hyperlink ref="V310" r:id="rId501" display="http://pbs.twimg.com/profile_images/1042821947544018944/88Ev2_yM_normal.jpg"/>
    <hyperlink ref="V311" r:id="rId502" display="http://pbs.twimg.com/profile_images/487242217887502337/qOMRQbPk_normal.jpeg"/>
    <hyperlink ref="V312" r:id="rId503" display="http://pbs.twimg.com/profile_images/487242217887502337/qOMRQbPk_normal.jpeg"/>
    <hyperlink ref="V313" r:id="rId504" display="http://pbs.twimg.com/profile_images/1042821947544018944/88Ev2_yM_normal.jpg"/>
    <hyperlink ref="V314" r:id="rId505" display="http://pbs.twimg.com/profile_images/1042821947544018944/88Ev2_yM_normal.jpg"/>
    <hyperlink ref="V315" r:id="rId506" display="http://pbs.twimg.com/profile_images/913811675505192960/0xPcrAab_normal.jpg"/>
    <hyperlink ref="V316" r:id="rId507" display="http://pbs.twimg.com/profile_images/913811675505192960/0xPcrAab_normal.jpg"/>
    <hyperlink ref="V317" r:id="rId508" display="http://pbs.twimg.com/profile_images/913811675505192960/0xPcrAab_normal.jpg"/>
    <hyperlink ref="V318" r:id="rId509" display="http://pbs.twimg.com/profile_images/913811675505192960/0xPcrAab_normal.jpg"/>
    <hyperlink ref="V319" r:id="rId510" display="http://pbs.twimg.com/profile_images/913811675505192960/0xPcrAab_normal.jpg"/>
    <hyperlink ref="V320" r:id="rId511" display="http://pbs.twimg.com/profile_images/913811675505192960/0xPcrAab_normal.jpg"/>
    <hyperlink ref="V321" r:id="rId512" display="http://pbs.twimg.com/profile_images/913811675505192960/0xPcrAab_normal.jpg"/>
    <hyperlink ref="V322" r:id="rId513" display="http://pbs.twimg.com/profile_images/913811675505192960/0xPcrAab_normal.jpg"/>
    <hyperlink ref="V323" r:id="rId514" display="http://pbs.twimg.com/profile_images/913811675505192960/0xPcrAab_normal.jpg"/>
    <hyperlink ref="V324" r:id="rId515" display="http://pbs.twimg.com/profile_images/913811675505192960/0xPcrAab_normal.jpg"/>
    <hyperlink ref="V325" r:id="rId516" display="http://pbs.twimg.com/profile_images/913811675505192960/0xPcrAab_normal.jpg"/>
    <hyperlink ref="V326" r:id="rId517" display="http://pbs.twimg.com/profile_images/913811675505192960/0xPcrAab_normal.jpg"/>
    <hyperlink ref="V327" r:id="rId518" display="http://pbs.twimg.com/profile_images/913811675505192960/0xPcrAab_normal.jpg"/>
    <hyperlink ref="V328" r:id="rId519" display="http://pbs.twimg.com/profile_images/913811675505192960/0xPcrAab_normal.jpg"/>
    <hyperlink ref="V329" r:id="rId520" display="http://pbs.twimg.com/profile_images/913811675505192960/0xPcrAab_normal.jpg"/>
    <hyperlink ref="V330" r:id="rId521" display="http://pbs.twimg.com/profile_images/913811675505192960/0xPcrAab_normal.jpg"/>
    <hyperlink ref="V331" r:id="rId522" display="http://pbs.twimg.com/profile_images/913811675505192960/0xPcrAab_normal.jpg"/>
    <hyperlink ref="V332" r:id="rId523" display="http://pbs.twimg.com/profile_images/913811675505192960/0xPcrAab_normal.jpg"/>
    <hyperlink ref="V333" r:id="rId524" display="http://pbs.twimg.com/profile_images/913811675505192960/0xPcrAab_normal.jpg"/>
    <hyperlink ref="V334" r:id="rId525" display="http://pbs.twimg.com/profile_images/913811675505192960/0xPcrAab_normal.jpg"/>
    <hyperlink ref="V335" r:id="rId526" display="http://pbs.twimg.com/profile_images/913811675505192960/0xPcrAab_normal.jpg"/>
    <hyperlink ref="V336" r:id="rId527" display="http://pbs.twimg.com/profile_images/913811675505192960/0xPcrAab_normal.jpg"/>
    <hyperlink ref="V337" r:id="rId528" display="http://pbs.twimg.com/profile_images/913811675505192960/0xPcrAab_normal.jpg"/>
    <hyperlink ref="V338" r:id="rId529" display="http://pbs.twimg.com/profile_images/913811675505192960/0xPcrAab_normal.jpg"/>
    <hyperlink ref="V339" r:id="rId530" display="http://pbs.twimg.com/profile_images/913811675505192960/0xPcrAab_normal.jpg"/>
    <hyperlink ref="V340" r:id="rId531" display="https://pbs.twimg.com/media/D9g6zMkWwAEeWtb.jpg"/>
    <hyperlink ref="V341" r:id="rId532" display="http://pbs.twimg.com/profile_images/708751114552811521/HghjzyMv_normal.jpg"/>
    <hyperlink ref="V342" r:id="rId533" display="https://pbs.twimg.com/media/D9qRU2lX4AAC_zq.jpg"/>
    <hyperlink ref="V343" r:id="rId534" display="http://pbs.twimg.com/profile_images/1137997473090363392/EyZeHbj1_normal.jpg"/>
    <hyperlink ref="V344" r:id="rId535" display="http://pbs.twimg.com/profile_images/1081211195871371264/ETPYeugA_normal.jpg"/>
    <hyperlink ref="V345" r:id="rId536" display="http://pbs.twimg.com/profile_images/971518376076984320/eQdX_nIQ_normal.jpg"/>
    <hyperlink ref="V346" r:id="rId537" display="http://pbs.twimg.com/profile_images/713702978440601601/of_6jI2N_normal.jpg"/>
    <hyperlink ref="V347" r:id="rId538" display="https://pbs.twimg.com/tweet_video_thumb/D8ygCq4WsAIH2pw.jpg"/>
    <hyperlink ref="V348" r:id="rId539" display="https://pbs.twimg.com/media/D8ym1joXsAEwGUB.jpg"/>
    <hyperlink ref="V349" r:id="rId540" display="http://pbs.twimg.com/profile_images/487242217887502337/qOMRQbPk_normal.jpeg"/>
    <hyperlink ref="V350" r:id="rId541" display="https://pbs.twimg.com/media/D8yuBeUXUAYGoDQ.jpg"/>
    <hyperlink ref="V351" r:id="rId542" display="https://pbs.twimg.com/media/D8yvqlWX4AAiovU.jpg"/>
    <hyperlink ref="V352" r:id="rId543" display="https://pbs.twimg.com/media/D8yyYyHXkAIEE6M.jpg"/>
    <hyperlink ref="V353" r:id="rId544" display="http://pbs.twimg.com/profile_images/487242217887502337/qOMRQbPk_normal.jpeg"/>
    <hyperlink ref="V354" r:id="rId545" display="https://pbs.twimg.com/media/D8y23erWsAALDrV.jpg"/>
    <hyperlink ref="V355" r:id="rId546" display="http://pbs.twimg.com/profile_images/487242217887502337/qOMRQbPk_normal.jpeg"/>
    <hyperlink ref="V356" r:id="rId547" display="https://pbs.twimg.com/media/D8y6jKmWsAI98Ex.jpg"/>
    <hyperlink ref="V357" r:id="rId548" display="http://pbs.twimg.com/profile_images/487242217887502337/qOMRQbPk_normal.jpeg"/>
    <hyperlink ref="V358" r:id="rId549" display="http://pbs.twimg.com/profile_images/487242217887502337/qOMRQbPk_normal.jpeg"/>
    <hyperlink ref="V359" r:id="rId550" display="http://pbs.twimg.com/profile_images/487242217887502337/qOMRQbPk_normal.jpeg"/>
    <hyperlink ref="V360" r:id="rId551" display="http://pbs.twimg.com/profile_images/487242217887502337/qOMRQbPk_normal.jpeg"/>
    <hyperlink ref="V361" r:id="rId552" display="http://pbs.twimg.com/profile_images/487242217887502337/qOMRQbPk_normal.jpeg"/>
    <hyperlink ref="V362" r:id="rId553" display="http://pbs.twimg.com/profile_images/487242217887502337/qOMRQbPk_normal.jpeg"/>
    <hyperlink ref="V363" r:id="rId554" display="http://pbs.twimg.com/profile_images/487242217887502337/qOMRQbPk_normal.jpeg"/>
    <hyperlink ref="V364" r:id="rId555" display="http://pbs.twimg.com/profile_images/487242217887502337/qOMRQbPk_normal.jpeg"/>
    <hyperlink ref="V365" r:id="rId556" display="http://pbs.twimg.com/profile_images/487242217887502337/qOMRQbPk_normal.jpeg"/>
    <hyperlink ref="V366" r:id="rId557" display="http://pbs.twimg.com/profile_images/487242217887502337/qOMRQbPk_normal.jpeg"/>
    <hyperlink ref="V367" r:id="rId558" display="http://pbs.twimg.com/profile_images/487242217887502337/qOMRQbPk_normal.jpeg"/>
    <hyperlink ref="V368" r:id="rId559" display="http://pbs.twimg.com/profile_images/487242217887502337/qOMRQbPk_normal.jpeg"/>
    <hyperlink ref="V369" r:id="rId560" display="http://pbs.twimg.com/profile_images/487242217887502337/qOMRQbPk_normal.jpeg"/>
    <hyperlink ref="V370" r:id="rId561" display="http://pbs.twimg.com/profile_images/713702978440601601/of_6jI2N_normal.jpg"/>
    <hyperlink ref="V371" r:id="rId562" display="http://pbs.twimg.com/profile_images/765923204380651520/mGV6s7t3_normal.jpg"/>
    <hyperlink ref="V372" r:id="rId563" display="http://pbs.twimg.com/profile_images/1116448696642744322/gfixxYfC_normal.jpg"/>
    <hyperlink ref="V373" r:id="rId564" display="http://pbs.twimg.com/profile_images/1116448696642744322/gfixxYfC_normal.jpg"/>
    <hyperlink ref="X3" r:id="rId565" display="https://twitter.com/#!/imsrfaisal/status/1134445445323866113"/>
    <hyperlink ref="X4" r:id="rId566" display="https://twitter.com/#!/linkbuildingmoz/status/1137992054758412288"/>
    <hyperlink ref="X5" r:id="rId567" display="https://twitter.com/#!/christhames35/status/1138218282908098560"/>
    <hyperlink ref="X6" r:id="rId568" display="https://twitter.com/#!/marisalouw/status/1138439494498230272"/>
    <hyperlink ref="X7" r:id="rId569" display="https://twitter.com/#!/violetsriy/status/1138468346184253440"/>
    <hyperlink ref="X8" r:id="rId570" display="https://twitter.com/#!/mftnjd/status/1138477625612165126"/>
    <hyperlink ref="X9" r:id="rId571" display="https://twitter.com/#!/redphantom/status/1138478023160737792"/>
    <hyperlink ref="X10" r:id="rId572" display="https://twitter.com/#!/clowerycontent/status/1138481530395906048"/>
    <hyperlink ref="X11" r:id="rId573" display="https://twitter.com/#!/jennykim/status/1138481597290897408"/>
    <hyperlink ref="X12" r:id="rId574" display="https://twitter.com/#!/markcbiddle/status/1138482887710429188"/>
    <hyperlink ref="X13" r:id="rId575" display="https://twitter.com/#!/mrand247/status/1138482979628552200"/>
    <hyperlink ref="X14" r:id="rId576" display="https://twitter.com/#!/growmap/status/1138484514483822594"/>
    <hyperlink ref="X15" r:id="rId577" display="https://twitter.com/#!/smcstl/status/1138485332675112965"/>
    <hyperlink ref="X16" r:id="rId578" display="https://twitter.com/#!/tamkoen/status/1138486435307147264"/>
    <hyperlink ref="X17" r:id="rId579" display="https://twitter.com/#!/annanaylor__/status/1138484085800755200"/>
    <hyperlink ref="X18" r:id="rId580" display="https://twitter.com/#!/pnmcpherson/status/1138485237963403264"/>
    <hyperlink ref="X19" r:id="rId581" display="https://twitter.com/#!/morelove_lessh8/status/1138485005875863552"/>
    <hyperlink ref="X20" r:id="rId582" display="https://twitter.com/#!/medialabsmpd/status/1138490256808919041"/>
    <hyperlink ref="X21" r:id="rId583" display="https://twitter.com/#!/elevatedonline/status/1138477587209080833"/>
    <hyperlink ref="X22" r:id="rId584" display="https://twitter.com/#!/elevatedonline/status/1138478576330784769"/>
    <hyperlink ref="X23" r:id="rId585" display="https://twitter.com/#!/elevatedonline/status/1138479179815632897"/>
    <hyperlink ref="X24" r:id="rId586" display="https://twitter.com/#!/elevatedonline/status/1138479198035677184"/>
    <hyperlink ref="X25" r:id="rId587" display="https://twitter.com/#!/elevatedonline/status/1138482270803779585"/>
    <hyperlink ref="X26" r:id="rId588" display="https://twitter.com/#!/elevatedonline/status/1138487423548178434"/>
    <hyperlink ref="X27" r:id="rId589" display="https://twitter.com/#!/elevatedonline/status/1138489502421409793"/>
    <hyperlink ref="X28" r:id="rId590" display="https://twitter.com/#!/elevatedonline/status/1138490419120103424"/>
    <hyperlink ref="X29" r:id="rId591" display="https://twitter.com/#!/jenniferbakerco/status/1138490036918390786"/>
    <hyperlink ref="X30" r:id="rId592" display="https://twitter.com/#!/silalott/status/1138482698446606337"/>
    <hyperlink ref="X31" r:id="rId593" display="https://twitter.com/#!/silalott/status/1138483045177143297"/>
    <hyperlink ref="X32" r:id="rId594" display="https://twitter.com/#!/silalott/status/1138483223313432576"/>
    <hyperlink ref="X33" r:id="rId595" display="https://twitter.com/#!/silalott/status/1138486656976195584"/>
    <hyperlink ref="X34" r:id="rId596" display="https://twitter.com/#!/silalott/status/1138490286823358465"/>
    <hyperlink ref="X35" r:id="rId597" display="https://twitter.com/#!/silalott/status/1138490637731487744"/>
    <hyperlink ref="X36" r:id="rId598" display="https://twitter.com/#!/michelle__roy/status/1138477126326411267"/>
    <hyperlink ref="X37" r:id="rId599" display="https://twitter.com/#!/michelle__roy/status/1138480533158223879"/>
    <hyperlink ref="X38" r:id="rId600" display="https://twitter.com/#!/michelle__roy/status/1138487645213003777"/>
    <hyperlink ref="X39" r:id="rId601" display="https://twitter.com/#!/michelle__roy/status/1138487728738377730"/>
    <hyperlink ref="X40" r:id="rId602" display="https://twitter.com/#!/michelle__roy/status/1138488821501349889"/>
    <hyperlink ref="X41" r:id="rId603" display="https://twitter.com/#!/mycorporation/status/1138489721514934272"/>
    <hyperlink ref="X42" r:id="rId604" display="https://twitter.com/#!/jenniferbakerco/status/1138480476891623425"/>
    <hyperlink ref="X43" r:id="rId605" display="https://twitter.com/#!/bfrodriguez_/status/1138480916672733185"/>
    <hyperlink ref="X44" r:id="rId606" display="https://twitter.com/#!/bfrodriguez_/status/1138483525001326593"/>
    <hyperlink ref="X45" r:id="rId607" display="https://twitter.com/#!/bfrodriguez_/status/1138489738409730049"/>
    <hyperlink ref="X46" r:id="rId608" display="https://twitter.com/#!/bfrodriguez_/status/1138491022424576006"/>
    <hyperlink ref="X47" r:id="rId609" display="https://twitter.com/#!/bfrodriguez_/status/1138491382027436032"/>
    <hyperlink ref="X48" r:id="rId610" display="https://twitter.com/#!/frogplum/status/1138487308598927360"/>
    <hyperlink ref="X49" r:id="rId611" display="https://twitter.com/#!/frogplum/status/1138488940896215045"/>
    <hyperlink ref="X50" r:id="rId612" display="https://twitter.com/#!/frogplum/status/1138490695059030016"/>
    <hyperlink ref="X51" r:id="rId613" display="https://twitter.com/#!/ccrossjohnson/status/1138490814466789377"/>
    <hyperlink ref="X52" r:id="rId614" display="https://twitter.com/#!/ccrossjohnson/status/1138480516875902976"/>
    <hyperlink ref="X53" r:id="rId615" display="https://twitter.com/#!/ccrossjohnson/status/1138491518438842368"/>
    <hyperlink ref="X54" r:id="rId616" display="https://twitter.com/#!/imarketinginc/status/1138486887654469632"/>
    <hyperlink ref="X55" r:id="rId617" display="https://twitter.com/#!/imarketinginc/status/1138487880215482368"/>
    <hyperlink ref="X56" r:id="rId618" display="https://twitter.com/#!/imarketinginc/status/1138491901911359489"/>
    <hyperlink ref="X57" r:id="rId619" display="https://twitter.com/#!/scupbrasil/status/1138492042101841921"/>
    <hyperlink ref="X58" r:id="rId620" display="https://twitter.com/#!/iamdesireaka/status/1138492063786438656"/>
    <hyperlink ref="X59" r:id="rId621" display="https://twitter.com/#!/svanismail/status/1138491034344787970"/>
    <hyperlink ref="X60" r:id="rId622" display="https://twitter.com/#!/svanismail/status/1138492090483167233"/>
    <hyperlink ref="X61" r:id="rId623" display="https://twitter.com/#!/aranducito/status/1138493207220805632"/>
    <hyperlink ref="X62" r:id="rId624" display="https://twitter.com/#!/jfouts/status/1138497446961541120"/>
    <hyperlink ref="X63" r:id="rId625" display="https://twitter.com/#!/elenacsalazar/status/1138502977763733505"/>
    <hyperlink ref="X64" r:id="rId626" display="https://twitter.com/#!/elenacsalazar/status/1138503128393736192"/>
    <hyperlink ref="X65" r:id="rId627" display="https://twitter.com/#!/angelastack/status/1138506070144552961"/>
    <hyperlink ref="X66" r:id="rId628" display="https://twitter.com/#!/ahikiiriza/status/1138489823940005888"/>
    <hyperlink ref="X67" r:id="rId629" display="https://twitter.com/#!/ahikiiriza/status/1138507951487037440"/>
    <hyperlink ref="X68" r:id="rId630" display="https://twitter.com/#!/staymotivated_7/status/1138508733879898113"/>
    <hyperlink ref="X69" r:id="rId631" display="https://twitter.com/#!/bwatwood/status/1138509402196119553"/>
    <hyperlink ref="X70" r:id="rId632" display="https://twitter.com/#!/paulcharrison/status/1138518254572441600"/>
    <hyperlink ref="X71" r:id="rId633" display="https://twitter.com/#!/genepetrovlmc/status/1138522538215170048"/>
    <hyperlink ref="X72" r:id="rId634" display="https://twitter.com/#!/marifasanaro/status/1138527135163981830"/>
    <hyperlink ref="X73" r:id="rId635" display="https://twitter.com/#!/seoscottsdale/status/1138619368319922176"/>
    <hyperlink ref="X74" r:id="rId636" display="https://twitter.com/#!/phoebebain/status/1138631267300327424"/>
    <hyperlink ref="X75" r:id="rId637" display="https://twitter.com/#!/directmediatips/status/1138646339653423105"/>
    <hyperlink ref="X76" r:id="rId638" display="https://twitter.com/#!/xoxogoldie/status/1138702408962445314"/>
    <hyperlink ref="X77" r:id="rId639" display="https://twitter.com/#!/xoxogoldie/status/1138702712760131584"/>
    <hyperlink ref="X78" r:id="rId640" display="https://twitter.com/#!/xoxogoldie/status/1138702752060715008"/>
    <hyperlink ref="X79" r:id="rId641" display="https://twitter.com/#!/epagedigitalind/status/1138787200164716545"/>
    <hyperlink ref="X80" r:id="rId642" display="https://twitter.com/#!/carvesocial/status/1138479068079362049"/>
    <hyperlink ref="X81" r:id="rId643" display="https://twitter.com/#!/noble_vn/status/1138482967087652866"/>
    <hyperlink ref="X82" r:id="rId644" display="https://twitter.com/#!/vshadders/status/1138850982702583813"/>
    <hyperlink ref="X83" r:id="rId645" display="https://twitter.com/#!/peeljoanna/status/1138879561725169664"/>
    <hyperlink ref="X84" r:id="rId646" display="https://twitter.com/#!/mojodaddy/status/1138958773937156096"/>
    <hyperlink ref="X85" r:id="rId647" display="https://twitter.com/#!/flowery6/status/1139167803221716993"/>
    <hyperlink ref="X86" r:id="rId648" display="https://twitter.com/#!/jbethjs/status/1139172783429181440"/>
    <hyperlink ref="X87" r:id="rId649" display="https://twitter.com/#!/wajihtabish/status/1139701644969611265"/>
    <hyperlink ref="X88" r:id="rId650" display="https://twitter.com/#!/wisenotherwise/status/1139935004136529920"/>
    <hyperlink ref="X89" r:id="rId651" display="https://twitter.com/#!/andiramdani/status/1140149651187744768"/>
    <hyperlink ref="X90" r:id="rId652" display="https://twitter.com/#!/richmckinney/status/1140149778401189889"/>
    <hyperlink ref="X91" r:id="rId653" display="https://twitter.com/#!/novumarketing/status/1140173687833808896"/>
    <hyperlink ref="X92" r:id="rId654" display="https://twitter.com/#!/socialmedianex/status/1140173688639119361"/>
    <hyperlink ref="X93" r:id="rId655" display="https://twitter.com/#!/kaizenads/status/1140184007386136576"/>
    <hyperlink ref="X94" r:id="rId656" display="https://twitter.com/#!/sam18th/status/1140199354197630976"/>
    <hyperlink ref="X95" r:id="rId657" display="https://twitter.com/#!/web_pixelportal/status/1140224439298211841"/>
    <hyperlink ref="X96" r:id="rId658" display="https://twitter.com/#!/ricardozam/status/1140232483314778112"/>
    <hyperlink ref="X97" r:id="rId659" display="https://twitter.com/#!/prospertaru/status/1140303134578941952"/>
    <hyperlink ref="X98" r:id="rId660" display="https://twitter.com/#!/romanjancic/status/1140344274262904834"/>
    <hyperlink ref="X99" r:id="rId661" display="https://twitter.com/#!/ginevraadamoli/status/1140457565068746753"/>
    <hyperlink ref="X100" r:id="rId662" display="https://twitter.com/#!/binaryic/status/1140493207479828481"/>
    <hyperlink ref="X101" r:id="rId663" display="https://twitter.com/#!/tejashweta/status/1140494509509234688"/>
    <hyperlink ref="X102" r:id="rId664" display="https://twitter.com/#!/qtttutors/status/1140527639683371008"/>
    <hyperlink ref="X103" r:id="rId665" display="https://twitter.com/#!/elainebeare/status/1140550909870706689"/>
    <hyperlink ref="X104" r:id="rId666" display="https://twitter.com/#!/lindseybwashere/status/1140561351640866817"/>
    <hyperlink ref="X105" r:id="rId667" display="https://twitter.com/#!/gregcarrasco/status/1140627191744458752"/>
    <hyperlink ref="X106" r:id="rId668" display="https://twitter.com/#!/robcairns/status/1140752246566785041"/>
    <hyperlink ref="X107" r:id="rId669" display="https://twitter.com/#!/wisd0m_bridge/status/1140780793934958592"/>
    <hyperlink ref="X108" r:id="rId670" display="https://twitter.com/#!/wisd0m_bridge/status/1140780908040998913"/>
    <hyperlink ref="X109" r:id="rId671" display="https://twitter.com/#!/wisd0m_bridge/status/1140781016673476609"/>
    <hyperlink ref="X110" r:id="rId672" display="https://twitter.com/#!/bestclerks/status/1140147504262066176"/>
    <hyperlink ref="X111" r:id="rId673" display="https://twitter.com/#!/bestclerks/status/1140877504082841600"/>
    <hyperlink ref="X112" r:id="rId674" display="https://twitter.com/#!/dewieirig/status/1140146774868406272"/>
    <hyperlink ref="X113" r:id="rId675" display="https://twitter.com/#!/dewieirig/status/1140877873152221185"/>
    <hyperlink ref="X114" r:id="rId676" display="https://twitter.com/#!/micwonderland/status/1140147558360276992"/>
    <hyperlink ref="X115" r:id="rId677" display="https://twitter.com/#!/micwonderland/status/1140878225775747072"/>
    <hyperlink ref="X116" r:id="rId678" display="https://twitter.com/#!/cjscribe/status/1140146798075502593"/>
    <hyperlink ref="X117" r:id="rId679" display="https://twitter.com/#!/cjscribe/status/1140878440268214273"/>
    <hyperlink ref="X118" r:id="rId680" display="https://twitter.com/#!/jamesbullock81/status/1140147769035747329"/>
    <hyperlink ref="X119" r:id="rId681" display="https://twitter.com/#!/jamesbullock81/status/1140878830111883264"/>
    <hyperlink ref="X120" r:id="rId682" display="https://twitter.com/#!/blairallenagen1/status/1128931625461411840"/>
    <hyperlink ref="X121" r:id="rId683" display="https://twitter.com/#!/blairallenagen1/status/1139803130491617280"/>
    <hyperlink ref="X122" r:id="rId684" display="https://twitter.com/#!/blairallenagen1/status/1140147765206327296"/>
    <hyperlink ref="X123" r:id="rId685" display="https://twitter.com/#!/blairallenagen1/status/1140878830267035648"/>
    <hyperlink ref="X124" r:id="rId686" display="https://twitter.com/#!/bzsms/status/1140154870684618752"/>
    <hyperlink ref="X125" r:id="rId687" display="https://twitter.com/#!/bzsms/status/1140879659720237056"/>
    <hyperlink ref="X126" r:id="rId688" display="https://twitter.com/#!/keithflynn/status/1140166436339535872"/>
    <hyperlink ref="X127" r:id="rId689" display="https://twitter.com/#!/keithflynn/status/1140891267909541888"/>
    <hyperlink ref="X128" r:id="rId690" display="https://twitter.com/#!/junelevenco/status/1140892299078975489"/>
    <hyperlink ref="X129" r:id="rId691" display="https://twitter.com/#!/giovanbatistag/status/1140182372270276610"/>
    <hyperlink ref="X130" r:id="rId692" display="https://twitter.com/#!/giovanbatistag/status/1140894941981233153"/>
    <hyperlink ref="X131" r:id="rId693" display="https://twitter.com/#!/followermob/status/1140171494041034752"/>
    <hyperlink ref="X132" r:id="rId694" display="https://twitter.com/#!/followermob/status/1140896840663150593"/>
    <hyperlink ref="X133" r:id="rId695" display="https://twitter.com/#!/janevlyang/status/1140899878597353472"/>
    <hyperlink ref="X134" r:id="rId696" display="https://twitter.com/#!/some_marinosson/status/1140154401807638528"/>
    <hyperlink ref="X135" r:id="rId697" display="https://twitter.com/#!/some_marinosson/status/1140901856081797120"/>
    <hyperlink ref="X136" r:id="rId698" display="https://twitter.com/#!/dmalert/status/1140902139033804800"/>
    <hyperlink ref="X137" r:id="rId699" display="https://twitter.com/#!/missshandarenee/status/1140907518715031552"/>
    <hyperlink ref="X138" r:id="rId700" display="https://twitter.com/#!/danagarrison/status/1140169643325362176"/>
    <hyperlink ref="X139" r:id="rId701" display="https://twitter.com/#!/danagarrison/status/1140909519033307137"/>
    <hyperlink ref="X140" r:id="rId702" display="https://twitter.com/#!/robinyearsley/status/1140183996363620352"/>
    <hyperlink ref="X141" r:id="rId703" display="https://twitter.com/#!/robinyearsley/status/1140913800981471232"/>
    <hyperlink ref="X142" r:id="rId704" display="https://twitter.com/#!/tastefullyso/status/1140150911383158784"/>
    <hyperlink ref="X143" r:id="rId705" display="https://twitter.com/#!/tastefullyso/status/1140917087906304002"/>
    <hyperlink ref="X144" r:id="rId706" display="https://twitter.com/#!/memoserrano/status/1140941181796397058"/>
    <hyperlink ref="X145" r:id="rId707" display="https://twitter.com/#!/margfontana/status/1140941517718265856"/>
    <hyperlink ref="X146" r:id="rId708" display="https://twitter.com/#!/savvy_writer/status/1140941819099930624"/>
    <hyperlink ref="X147" r:id="rId709" display="https://twitter.com/#!/saralmarino/status/1140942872604270593"/>
    <hyperlink ref="X148" r:id="rId710" display="https://twitter.com/#!/mediamashsocial/status/1140174928655855616"/>
    <hyperlink ref="X149" r:id="rId711" display="https://twitter.com/#!/mediamashsocial/status/1140500387906183168"/>
    <hyperlink ref="X150" r:id="rId712" display="https://twitter.com/#!/mediamashsocial/status/1140988097578053637"/>
    <hyperlink ref="X151" r:id="rId713" display="https://twitter.com/#!/valorey/status/1140184338534948864"/>
    <hyperlink ref="X152" r:id="rId714" display="https://twitter.com/#!/valorey/status/1140441064681218048"/>
    <hyperlink ref="X153" r:id="rId715" display="https://twitter.com/#!/valorey/status/1140990163050536961"/>
    <hyperlink ref="X154" r:id="rId716" display="https://twitter.com/#!/bombandbossy/status/1140991899723059200"/>
    <hyperlink ref="X155" r:id="rId717" display="https://twitter.com/#!/tiinakirves/status/1141016275277271040"/>
    <hyperlink ref="X156" r:id="rId718" display="https://twitter.com/#!/thedfellow/status/1141017296183296000"/>
    <hyperlink ref="X157" r:id="rId719" display="https://twitter.com/#!/k_mccullough/status/1141017699713245184"/>
    <hyperlink ref="X158" r:id="rId720" display="https://twitter.com/#!/scottdavthrive/status/1141049805428256768"/>
    <hyperlink ref="X159" r:id="rId721" display="https://twitter.com/#!/brewervasocial/status/1141061845677223936"/>
    <hyperlink ref="X160" r:id="rId722" display="https://twitter.com/#!/muhsinalaca/status/1141061964342398976"/>
    <hyperlink ref="X161" r:id="rId723" display="https://twitter.com/#!/fiscalcliffw/status/1141063180883357696"/>
    <hyperlink ref="X162" r:id="rId724" display="https://twitter.com/#!/mediabulge/status/1140161356923990016"/>
    <hyperlink ref="X163" r:id="rId725" display="https://twitter.com/#!/mediabulge/status/1140883863540916224"/>
    <hyperlink ref="X164" r:id="rId726" display="https://twitter.com/#!/net_ambition/status/1141101891960524800"/>
    <hyperlink ref="X165" r:id="rId727" display="https://twitter.com/#!/robinquinninla/status/1141135714198802432"/>
    <hyperlink ref="X166" r:id="rId728" display="https://twitter.com/#!/techieappy/status/1140228357969367041"/>
    <hyperlink ref="X167" r:id="rId729" display="https://twitter.com/#!/techieappy/status/1140389374317797387"/>
    <hyperlink ref="X168" r:id="rId730" display="https://twitter.com/#!/techieappy/status/1141192083841200128"/>
    <hyperlink ref="X169" r:id="rId731" display="https://twitter.com/#!/webgirltj/status/1141234434617663488"/>
    <hyperlink ref="X170" r:id="rId732" display="https://twitter.com/#!/nlpwarrior/status/1141259299445981185"/>
    <hyperlink ref="X171" r:id="rId733" display="https://twitter.com/#!/danijel49195594/status/1138486070872555521"/>
    <hyperlink ref="X172" r:id="rId734" display="https://twitter.com/#!/danijel49195594/status/1141312557908729856"/>
    <hyperlink ref="X173" r:id="rId735" display="https://twitter.com/#!/sorilbrans/status/1140672970005852160"/>
    <hyperlink ref="X174" r:id="rId736" display="https://twitter.com/#!/sorilbrans/status/1141397744629821445"/>
    <hyperlink ref="X175" r:id="rId737" display="https://twitter.com/#!/pnmcpherson/status/1138482902847578112"/>
    <hyperlink ref="X176" r:id="rId738" display="https://twitter.com/#!/pnmcpherson/status/1138483605439623168"/>
    <hyperlink ref="X177" r:id="rId739" display="https://twitter.com/#!/pnmcpherson/status/1138486099855069184"/>
    <hyperlink ref="X178" r:id="rId740" display="https://twitter.com/#!/pnmcpherson/status/1138486813662695424"/>
    <hyperlink ref="X179" r:id="rId741" display="https://twitter.com/#!/pnmcpherson/status/1138488107496497152"/>
    <hyperlink ref="X180" r:id="rId742" display="https://twitter.com/#!/morelove_lessh8/status/1138487633821261828"/>
    <hyperlink ref="X181" r:id="rId743" display="https://twitter.com/#!/gregorytsimpson/status/1138483889431883777"/>
    <hyperlink ref="X182" r:id="rId744" display="https://twitter.com/#!/gregorytsimpson/status/1138476589614804992"/>
    <hyperlink ref="X183" r:id="rId745" display="https://twitter.com/#!/gregorytsimpson/status/1138476878107480065"/>
    <hyperlink ref="X184" r:id="rId746" display="https://twitter.com/#!/gregorytsimpson/status/1138479622440570887"/>
    <hyperlink ref="X185" r:id="rId747" display="https://twitter.com/#!/gregorytsimpson/status/1138482586609696769"/>
    <hyperlink ref="X186" r:id="rId748" display="https://twitter.com/#!/gregorytsimpson/status/1138486748839854081"/>
    <hyperlink ref="X187" r:id="rId749" display="https://twitter.com/#!/gregorytsimpson/status/1138489542351175680"/>
    <hyperlink ref="X188" r:id="rId750" display="https://twitter.com/#!/gregorytsimpson/status/1138491641659105280"/>
    <hyperlink ref="X189" r:id="rId751" display="https://twitter.com/#!/gregorytsimpson/status/1138492641748930560"/>
    <hyperlink ref="X190" r:id="rId752" display="https://twitter.com/#!/gregorytsimpson/status/1141052676165308416"/>
    <hyperlink ref="X191" r:id="rId753" display="https://twitter.com/#!/gregorytsimpson/status/1141432751268278273"/>
    <hyperlink ref="X192" r:id="rId754" display="https://twitter.com/#!/socialguru007/status/1140169402173796353"/>
    <hyperlink ref="X193" r:id="rId755" display="https://twitter.com/#!/socialguru007/status/1140889239678324736"/>
    <hyperlink ref="X194" r:id="rId756" display="https://twitter.com/#!/socialguru007/status/1141113882867466241"/>
    <hyperlink ref="X195" r:id="rId757" display="https://twitter.com/#!/socialguru007/status/1141539182059200513"/>
    <hyperlink ref="X196" r:id="rId758" display="https://twitter.com/#!/hashtagify/status/1141649429889507334"/>
    <hyperlink ref="X197" r:id="rId759" display="https://twitter.com/#!/sweetypw88/status/1141736888736329731"/>
    <hyperlink ref="X198" r:id="rId760" display="https://twitter.com/#!/nextwave/status/1141750320692961283"/>
    <hyperlink ref="X199" r:id="rId761" display="https://twitter.com/#!/vrajshahspeaks/status/1138492354455920640"/>
    <hyperlink ref="X200" r:id="rId762" display="https://twitter.com/#!/vrajshahspeaks/status/1138914248640344064"/>
    <hyperlink ref="X201" r:id="rId763" display="https://twitter.com/#!/vrajshahspeaks/status/1141762347637153793"/>
    <hyperlink ref="X202" r:id="rId764" display="https://twitter.com/#!/vrajshahspeaks/status/1138477048719003648"/>
    <hyperlink ref="X203" r:id="rId765" display="https://twitter.com/#!/vrajshahspeaks/status/1138477108689285120"/>
    <hyperlink ref="X204" r:id="rId766" display="https://twitter.com/#!/vrajshahspeaks/status/1138479013230522369"/>
    <hyperlink ref="X205" r:id="rId767" display="https://twitter.com/#!/vrajshahspeaks/status/1138479535396085761"/>
    <hyperlink ref="X206" r:id="rId768" display="https://twitter.com/#!/vrajshahspeaks/status/1138480279251763201"/>
    <hyperlink ref="X207" r:id="rId769" display="https://twitter.com/#!/vrajshahspeaks/status/1138482899676684290"/>
    <hyperlink ref="X208" r:id="rId770" display="https://twitter.com/#!/vrajshahspeaks/status/1138483736188604417"/>
    <hyperlink ref="X209" r:id="rId771" display="https://twitter.com/#!/vrajshahspeaks/status/1138487484189331456"/>
    <hyperlink ref="X210" r:id="rId772" display="https://twitter.com/#!/vrajshahspeaks/status/1138489431629946882"/>
    <hyperlink ref="X211" r:id="rId773" display="https://twitter.com/#!/vrajshahspeaks/status/1138491143807614977"/>
    <hyperlink ref="X212" r:id="rId774" display="https://twitter.com/#!/vrajshahspeaks/status/1138491835939250178"/>
    <hyperlink ref="X213" r:id="rId775" display="https://twitter.com/#!/vrajshahspeaks/status/1140480626778202112"/>
    <hyperlink ref="X214" r:id="rId776" display="https://twitter.com/#!/calocollective/status/1138480471975665664"/>
    <hyperlink ref="X215" r:id="rId777" display="https://twitter.com/#!/calocollective/status/1138482428018798592"/>
    <hyperlink ref="X216" r:id="rId778" display="https://twitter.com/#!/calocollective/status/1138483380264218624"/>
    <hyperlink ref="X217" r:id="rId779" display="https://twitter.com/#!/ammarketing_nl/status/1138482585326276615"/>
    <hyperlink ref="X218" r:id="rId780" display="https://twitter.com/#!/morelove_lessh8/status/1138477283814105089"/>
    <hyperlink ref="X219" r:id="rId781" display="https://twitter.com/#!/morelove_lessh8/status/1138483910143348740"/>
    <hyperlink ref="X220" r:id="rId782" display="https://twitter.com/#!/noble_vn/status/1138486205891395584"/>
    <hyperlink ref="X221" r:id="rId783" display="https://twitter.com/#!/ammarketing_nl/status/1138486311684382727"/>
    <hyperlink ref="X222" r:id="rId784" display="https://twitter.com/#!/zelstom/status/1138476699237126150"/>
    <hyperlink ref="X223" r:id="rId785" display="https://twitter.com/#!/zelstom/status/1138480607607119873"/>
    <hyperlink ref="X224" r:id="rId786" display="https://twitter.com/#!/morelove_lessh8/status/1138479587489406976"/>
    <hyperlink ref="X225" r:id="rId787" display="https://twitter.com/#!/noble_vn/status/1138482656314875905"/>
    <hyperlink ref="X226" r:id="rId788" display="https://twitter.com/#!/noble_vn/status/1138482741534756866"/>
    <hyperlink ref="X227" r:id="rId789" display="https://twitter.com/#!/noble_vn/status/1138483795370348545"/>
    <hyperlink ref="X228" r:id="rId790" display="https://twitter.com/#!/noble_vn/status/1138486907350978563"/>
    <hyperlink ref="X229" r:id="rId791" display="https://twitter.com/#!/noble_vn/status/1138487981898162178"/>
    <hyperlink ref="X230" r:id="rId792" display="https://twitter.com/#!/noble_vn/status/1138489728716759041"/>
    <hyperlink ref="X231" r:id="rId793" display="https://twitter.com/#!/noble_vn/status/1138489814385401859"/>
    <hyperlink ref="X232" r:id="rId794" display="https://twitter.com/#!/noble_vn/status/1138490915826360327"/>
    <hyperlink ref="X233" r:id="rId795" display="https://twitter.com/#!/jenniferbakerco/status/1138478774788481024"/>
    <hyperlink ref="X234" r:id="rId796" display="https://twitter.com/#!/jenniferbakerco/status/1138478916090368000"/>
    <hyperlink ref="X235" r:id="rId797" display="https://twitter.com/#!/jenniferbakerco/status/1138481847078465540"/>
    <hyperlink ref="X236" r:id="rId798" display="https://twitter.com/#!/jenniferbakerco/status/1138485931147759616"/>
    <hyperlink ref="X237" r:id="rId799" display="https://twitter.com/#!/jenniferbakerco/status/1138487326030663682"/>
    <hyperlink ref="X238" r:id="rId800" display="https://twitter.com/#!/jenniferbakerco/status/1138488317903888389"/>
    <hyperlink ref="X239" r:id="rId801" display="https://twitter.com/#!/jenniferbakerco/status/1138488892980682759"/>
    <hyperlink ref="X240" r:id="rId802" display="https://twitter.com/#!/jenniferbakerco/status/1138490592919465987"/>
    <hyperlink ref="X241" r:id="rId803" display="https://twitter.com/#!/ammarketing_nl/status/1138486386913357826"/>
    <hyperlink ref="X242" r:id="rId804" display="https://twitter.com/#!/mycorporation/status/1138482096882606080"/>
    <hyperlink ref="X243" r:id="rId805" display="https://twitter.com/#!/mycorporation/status/1138488478520434688"/>
    <hyperlink ref="X244" r:id="rId806" display="https://twitter.com/#!/mycorporation/status/1138488927155699713"/>
    <hyperlink ref="X245" r:id="rId807" display="https://twitter.com/#!/mycorporation/status/1138490909027213312"/>
    <hyperlink ref="X246" r:id="rId808" display="https://twitter.com/#!/ammarketing_nl/status/1138490185639968769"/>
    <hyperlink ref="X247" r:id="rId809" display="https://twitter.com/#!/imananahuja/status/1138490273296785408"/>
    <hyperlink ref="X248" r:id="rId810" display="https://twitter.com/#!/imananahuja/status/1138492495325814784"/>
    <hyperlink ref="X249" r:id="rId811" display="https://twitter.com/#!/imananahuja/status/1138496544087433218"/>
    <hyperlink ref="X250" r:id="rId812" display="https://twitter.com/#!/imananahuja/status/1138497542063370250"/>
    <hyperlink ref="X251" r:id="rId813" display="https://twitter.com/#!/ammarketing_nl/status/1138497646518308865"/>
    <hyperlink ref="X252" r:id="rId814" display="https://twitter.com/#!/tapcrawlers/status/1138495544479948800"/>
    <hyperlink ref="X253" r:id="rId815" display="https://twitter.com/#!/ammarketing_nl/status/1138497697483251712"/>
    <hyperlink ref="X254" r:id="rId816" display="https://twitter.com/#!/blairepaiso/status/1138498698462126080"/>
    <hyperlink ref="X255" r:id="rId817" display="https://twitter.com/#!/blairepaiso/status/1138499189460033536"/>
    <hyperlink ref="X256" r:id="rId818" display="https://twitter.com/#!/blairepaiso/status/1138499553005408256"/>
    <hyperlink ref="X257" r:id="rId819" display="https://twitter.com/#!/blairepaiso/status/1138499943763652608"/>
    <hyperlink ref="X258" r:id="rId820" display="https://twitter.com/#!/blairepaiso/status/1138500447503732736"/>
    <hyperlink ref="X259" r:id="rId821" display="https://twitter.com/#!/blairepaiso/status/1138501161101586432"/>
    <hyperlink ref="X260" r:id="rId822" display="https://twitter.com/#!/ammarketing_nl/status/1138501411749212160"/>
    <hyperlink ref="X261" r:id="rId823" display="https://twitter.com/#!/ammarketing_nl/status/1138501525947527168"/>
    <hyperlink ref="X262" r:id="rId824" display="https://twitter.com/#!/paigedoerner/status/1138477232765186051"/>
    <hyperlink ref="X263" r:id="rId825" display="https://twitter.com/#!/ammarketing_nl/status/1138505282450001923"/>
    <hyperlink ref="X264" r:id="rId826" display="https://twitter.com/#!/brandi_rand/status/1138479079576023041"/>
    <hyperlink ref="X265" r:id="rId827" display="https://twitter.com/#!/brandi_rand/status/1138479850921103362"/>
    <hyperlink ref="X266" r:id="rId828" display="https://twitter.com/#!/brandi_rand/status/1138480569988329482"/>
    <hyperlink ref="X267" r:id="rId829" display="https://twitter.com/#!/brandi_rand/status/1138482333022085125"/>
    <hyperlink ref="X268" r:id="rId830" display="https://twitter.com/#!/brandi_rand/status/1138487591739805696"/>
    <hyperlink ref="X269" r:id="rId831" display="https://twitter.com/#!/brandi_rand/status/1138490962487980034"/>
    <hyperlink ref="X270" r:id="rId832" display="https://twitter.com/#!/brandi_rand/status/1138492171219329024"/>
    <hyperlink ref="X271" r:id="rId833" display="https://twitter.com/#!/ammarketing_nl/status/1138482684081180673"/>
    <hyperlink ref="X272" r:id="rId834" display="https://twitter.com/#!/ammarketing_nl/status/1138505321503186944"/>
    <hyperlink ref="X273" r:id="rId835" display="https://twitter.com/#!/nismpulse/status/1140292455251742721"/>
    <hyperlink ref="X274" r:id="rId836" display="https://twitter.com/#!/ammarketing_nl/status/1140294568782499840"/>
    <hyperlink ref="X275" r:id="rId837" display="https://twitter.com/#!/jaimeshine/status/1141003475108749312"/>
    <hyperlink ref="X276" r:id="rId838" display="https://twitter.com/#!/ammarketing_nl/status/1141004226837000193"/>
    <hyperlink ref="X277" r:id="rId839" display="https://twitter.com/#!/ammarketing_nl/status/1138471237578043392"/>
    <hyperlink ref="X278" r:id="rId840" display="https://twitter.com/#!/ammarketing_nl/status/1138478859312123904"/>
    <hyperlink ref="X279" r:id="rId841" display="https://twitter.com/#!/ammarketing_nl/status/1138486334220374017"/>
    <hyperlink ref="X280" r:id="rId842" display="https://twitter.com/#!/ammarketing_nl/status/1138490167306661890"/>
    <hyperlink ref="X281" r:id="rId843" display="https://twitter.com/#!/ammarketing_nl/status/1138490208528285697"/>
    <hyperlink ref="X282" r:id="rId844" display="https://twitter.com/#!/ammarketing_nl/status/1138493934110461954"/>
    <hyperlink ref="X283" r:id="rId845" display="https://twitter.com/#!/ammarketing_nl/status/1141064559316340736"/>
    <hyperlink ref="X284" r:id="rId846" display="https://twitter.com/#!/ammarketing_nl/status/1141728985715478528"/>
    <hyperlink ref="X285" r:id="rId847" display="https://twitter.com/#!/ammarketing_nl/status/1141781825548935174"/>
    <hyperlink ref="X286" r:id="rId848" display="https://twitter.com/#!/brandsdiscovery/status/1141780862423511040"/>
    <hyperlink ref="X287" r:id="rId849" display="https://twitter.com/#!/brandsdiscovery/status/1141793843123281921"/>
    <hyperlink ref="X288" r:id="rId850" display="https://twitter.com/#!/koomekevo/status/1141808060874276876"/>
    <hyperlink ref="X289" r:id="rId851" display="https://twitter.com/#!/koomekevo/status/1141809648170876929"/>
    <hyperlink ref="X290" r:id="rId852" display="https://twitter.com/#!/itskac/status/1141850022511820806"/>
    <hyperlink ref="X291" r:id="rId853" display="https://twitter.com/#!/fraasco85/status/1141853645870379009"/>
    <hyperlink ref="X292" r:id="rId854" display="https://twitter.com/#!/popup_2015/status/1141854727539449856"/>
    <hyperlink ref="X293" r:id="rId855" display="https://twitter.com/#!/startupmag17/status/1141854891738054656"/>
    <hyperlink ref="X294" r:id="rId856" display="https://twitter.com/#!/richardbouchez/status/1141855850098806790"/>
    <hyperlink ref="X295" r:id="rId857" display="https://twitter.com/#!/agencysimply/status/1138543583869452293"/>
    <hyperlink ref="X296" r:id="rId858" display="https://twitter.com/#!/agencysimply/status/1141871482819268608"/>
    <hyperlink ref="X297" r:id="rId859" display="https://twitter.com/#!/supersaiyantoto/status/1141912670494310400"/>
    <hyperlink ref="X298" r:id="rId860" display="https://twitter.com/#!/cooeesocialhq/status/1141945632707567616"/>
    <hyperlink ref="X299" r:id="rId861" display="https://twitter.com/#!/manojpallai/status/1141964672003977216"/>
    <hyperlink ref="X300" r:id="rId862" display="https://twitter.com/#!/brettdixon/status/1142091366626934784"/>
    <hyperlink ref="X301" r:id="rId863" display="https://twitter.com/#!/dpomuk/status/1142093111679696896"/>
    <hyperlink ref="X302" r:id="rId864" display="https://twitter.com/#!/morelove_lessh8/status/1138477931104280576"/>
    <hyperlink ref="X303" r:id="rId865" display="https://twitter.com/#!/morelove_lessh8/status/1138478895823540234"/>
    <hyperlink ref="X304" r:id="rId866" display="https://twitter.com/#!/morelove_lessh8/status/1138480446847815681"/>
    <hyperlink ref="X305" r:id="rId867" display="https://twitter.com/#!/morelove_lessh8/status/1138481739217739778"/>
    <hyperlink ref="X306" r:id="rId868" display="https://twitter.com/#!/morelove_lessh8/status/1138489009204842497"/>
    <hyperlink ref="X307" r:id="rId869" display="https://twitter.com/#!/morelove_lessh8/status/1138489795511017473"/>
    <hyperlink ref="X308" r:id="rId870" display="https://twitter.com/#!/socialmedia2day/status/1138480004772315136"/>
    <hyperlink ref="X309" r:id="rId871" display="https://twitter.com/#!/sociallight_/status/1138487266853212160"/>
    <hyperlink ref="X310" r:id="rId872" display="https://twitter.com/#!/sociallight_/status/1138489467684249606"/>
    <hyperlink ref="X311" r:id="rId873" display="https://twitter.com/#!/socialmedia2day/status/1138488793844060166"/>
    <hyperlink ref="X312" r:id="rId874" display="https://twitter.com/#!/socialmedia2day/status/1138489639088590848"/>
    <hyperlink ref="X313" r:id="rId875" display="https://twitter.com/#!/sociallight_/status/1138483215465943040"/>
    <hyperlink ref="X314" r:id="rId876" display="https://twitter.com/#!/sociallight_/status/1138487042617290753"/>
    <hyperlink ref="X315" r:id="rId877" display="https://twitter.com/#!/monisbukhari/status/1138461237283631104"/>
    <hyperlink ref="X316" r:id="rId878" display="https://twitter.com/#!/monisbukhari/status/1138468723285794816"/>
    <hyperlink ref="X317" r:id="rId879" display="https://twitter.com/#!/monisbukhari/status/1138476292448358400"/>
    <hyperlink ref="X318" r:id="rId880" display="https://twitter.com/#!/monisbukhari/status/1138478818224742400"/>
    <hyperlink ref="X319" r:id="rId881" display="https://twitter.com/#!/monisbukhari/status/1138478821819211782"/>
    <hyperlink ref="X320" r:id="rId882" display="https://twitter.com/#!/monisbukhari/status/1138481349780807681"/>
    <hyperlink ref="X321" r:id="rId883" display="https://twitter.com/#!/monisbukhari/status/1138481351710183425"/>
    <hyperlink ref="X322" r:id="rId884" display="https://twitter.com/#!/monisbukhari/status/1138486360606748674"/>
    <hyperlink ref="X323" r:id="rId885" display="https://twitter.com/#!/monisbukhari/status/1138486365514096640"/>
    <hyperlink ref="X324" r:id="rId886" display="https://twitter.com/#!/monisbukhari/status/1138488846633590784"/>
    <hyperlink ref="X325" r:id="rId887" display="https://twitter.com/#!/monisbukhari/status/1138491419365191680"/>
    <hyperlink ref="X326" r:id="rId888" display="https://twitter.com/#!/monisbukhari/status/1138491422829686786"/>
    <hyperlink ref="X327" r:id="rId889" display="https://twitter.com/#!/monisbukhari/status/1138491427804078081"/>
    <hyperlink ref="X328" r:id="rId890" display="https://twitter.com/#!/monisbukhari/status/1138491429628645377"/>
    <hyperlink ref="X329" r:id="rId891" display="https://twitter.com/#!/monisbukhari/status/1138496417952129025"/>
    <hyperlink ref="X330" r:id="rId892" display="https://twitter.com/#!/monisbukhari/status/1140220839054495749"/>
    <hyperlink ref="X331" r:id="rId893" display="https://twitter.com/#!/monisbukhari/status/1140358003276820481"/>
    <hyperlink ref="X332" r:id="rId894" display="https://twitter.com/#!/monisbukhari/status/1140477468974956545"/>
    <hyperlink ref="X333" r:id="rId895" display="https://twitter.com/#!/monisbukhari/status/1140945724819103745"/>
    <hyperlink ref="X334" r:id="rId896" display="https://twitter.com/#!/monisbukhari/status/1141062580460490752"/>
    <hyperlink ref="X335" r:id="rId897" display="https://twitter.com/#!/monisbukhari/status/1141126766246936576"/>
    <hyperlink ref="X336" r:id="rId898" display="https://twitter.com/#!/monisbukhari/status/1141199709723340801"/>
    <hyperlink ref="X337" r:id="rId899" display="https://twitter.com/#!/monisbukhari/status/1141732589235056641"/>
    <hyperlink ref="X338" r:id="rId900" display="https://twitter.com/#!/monisbukhari/status/1141848376360787969"/>
    <hyperlink ref="X339" r:id="rId901" display="https://twitter.com/#!/monisbukhari/status/1142349120948101120"/>
    <hyperlink ref="X340" r:id="rId902" display="https://twitter.com/#!/leadtail/status/1141727158714404865"/>
    <hyperlink ref="X341" r:id="rId903" display="https://twitter.com/#!/dankmbp/status/1142385378529337345"/>
    <hyperlink ref="X342" r:id="rId904" display="https://twitter.com/#!/bloggingtop25/status/1142385246446505984"/>
    <hyperlink ref="X343" r:id="rId905" display="https://twitter.com/#!/scholezforum/status/1142385944433217536"/>
    <hyperlink ref="X344" r:id="rId906" display="https://twitter.com/#!/maupanas/status/1142417721918926850"/>
    <hyperlink ref="X345" r:id="rId907" display="https://twitter.com/#!/madalynsklar/status/1138480240467021825"/>
    <hyperlink ref="X346" r:id="rId908" display="https://twitter.com/#!/franconegot/status/1138513505789927424"/>
    <hyperlink ref="X347" r:id="rId909" display="https://twitter.com/#!/socialmedia2day/status/1138460828422811649"/>
    <hyperlink ref="X348" r:id="rId910" display="https://twitter.com/#!/socialmedia2day/status/1138468289670262784"/>
    <hyperlink ref="X349" r:id="rId911" display="https://twitter.com/#!/socialmedia2day/status/1138475845264297984"/>
    <hyperlink ref="X350" r:id="rId912" display="https://twitter.com/#!/socialmedia2day/status/1138476373520068608"/>
    <hyperlink ref="X351" r:id="rId913" display="https://twitter.com/#!/socialmedia2day/status/1138478081264562179"/>
    <hyperlink ref="X352" r:id="rId914" display="https://twitter.com/#!/socialmedia2day/status/1138481229119053825"/>
    <hyperlink ref="X353" r:id="rId915" display="https://twitter.com/#!/socialmedia2day/status/1138483524216983554"/>
    <hyperlink ref="X354" r:id="rId916" display="https://twitter.com/#!/socialmedia2day/status/1138485923707068416"/>
    <hyperlink ref="X355" r:id="rId917" display="https://twitter.com/#!/socialmedia2day/status/1138488113083367424"/>
    <hyperlink ref="X356" r:id="rId918" display="https://twitter.com/#!/socialmedia2day/status/1138489944568193024"/>
    <hyperlink ref="X357" r:id="rId919" display="https://twitter.com/#!/socialmedia2day/status/1138491306269904898"/>
    <hyperlink ref="X358" r:id="rId920" display="https://twitter.com/#!/socialmedia2day/status/1138491307528208384"/>
    <hyperlink ref="X359" r:id="rId921" display="https://twitter.com/#!/socialmedia2day/status/1138493502785032193"/>
    <hyperlink ref="X360" r:id="rId922" display="https://twitter.com/#!/socialmedia2day/status/1140220075607244801"/>
    <hyperlink ref="X361" r:id="rId923" display="https://twitter.com/#!/socialmedia2day/status/1140355932683218950"/>
    <hyperlink ref="X362" r:id="rId924" display="https://twitter.com/#!/socialmedia2day/status/1140476717510942720"/>
    <hyperlink ref="X363" r:id="rId925" display="https://twitter.com/#!/socialmedia2day/status/1140941019220971520"/>
    <hyperlink ref="X364" r:id="rId926" display="https://twitter.com/#!/socialmedia2day/status/1141061833304027139"/>
    <hyperlink ref="X365" r:id="rId927" display="https://twitter.com/#!/socialmedia2day/status/1141126040053583872"/>
    <hyperlink ref="X366" r:id="rId928" display="https://twitter.com/#!/socialmedia2day/status/1141197692229554176"/>
    <hyperlink ref="X367" r:id="rId929" display="https://twitter.com/#!/socialmedia2day/status/1141730168165285889"/>
    <hyperlink ref="X368" r:id="rId930" display="https://twitter.com/#!/socialmedia2day/status/1141846982761295874"/>
    <hyperlink ref="X369" r:id="rId931" display="https://twitter.com/#!/socialmedia2day/status/1142349087511126016"/>
    <hyperlink ref="X370" r:id="rId932" display="https://twitter.com/#!/franconegot/status/1142676192283254785"/>
    <hyperlink ref="X371" r:id="rId933" display="https://twitter.com/#!/bypeers/status/1142712426753744896"/>
    <hyperlink ref="X372" r:id="rId934" display="https://twitter.com/#!/samirlahlabat/status/1140242720021274624"/>
    <hyperlink ref="X373" r:id="rId935" display="https://twitter.com/#!/samirlahlabat/status/1142839869225492481"/>
    <hyperlink ref="AZ12" r:id="rId936" display="https://api.twitter.com/1.1/geo/id/00486f39ae8bd30d.json"/>
    <hyperlink ref="AZ133" r:id="rId937" display="https://api.twitter.com/1.1/geo/id/01e4b0c84959d430.json"/>
    <hyperlink ref="AZ199" r:id="rId938" display="https://api.twitter.com/1.1/geo/id/272983f6b52c196e.json"/>
    <hyperlink ref="AZ200" r:id="rId939" display="https://api.twitter.com/1.1/geo/id/272983f6b52c196e.json"/>
    <hyperlink ref="AZ201" r:id="rId940" display="https://api.twitter.com/1.1/geo/id/272983f6b52c196e.json"/>
    <hyperlink ref="AZ202" r:id="rId941" display="https://api.twitter.com/1.1/geo/id/272983f6b52c196e.json"/>
    <hyperlink ref="AZ204" r:id="rId942" display="https://api.twitter.com/1.1/geo/id/272983f6b52c196e.json"/>
    <hyperlink ref="AZ207" r:id="rId943" display="https://api.twitter.com/1.1/geo/id/272983f6b52c196e.json"/>
    <hyperlink ref="AZ209" r:id="rId944" display="https://api.twitter.com/1.1/geo/id/272983f6b52c196e.json"/>
    <hyperlink ref="AZ210" r:id="rId945" display="https://api.twitter.com/1.1/geo/id/272983f6b52c196e.json"/>
  </hyperlinks>
  <printOptions/>
  <pageMargins left="0.7" right="0.7" top="0.75" bottom="0.75" header="0.3" footer="0.3"/>
  <pageSetup horizontalDpi="600" verticalDpi="600" orientation="portrait" r:id="rId949"/>
  <legacyDrawing r:id="rId947"/>
  <tableParts>
    <tablePart r:id="rId94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4030</v>
      </c>
      <c r="B1" s="13" t="s">
        <v>34</v>
      </c>
    </row>
    <row r="2" spans="1:2" ht="15">
      <c r="A2" s="114" t="s">
        <v>354</v>
      </c>
      <c r="B2" s="78">
        <v>10193.980952</v>
      </c>
    </row>
    <row r="3" spans="1:2" ht="15">
      <c r="A3" s="114" t="s">
        <v>330</v>
      </c>
      <c r="B3" s="78">
        <v>1309.457143</v>
      </c>
    </row>
    <row r="4" spans="1:2" ht="15">
      <c r="A4" s="114" t="s">
        <v>363</v>
      </c>
      <c r="B4" s="78">
        <v>838.209524</v>
      </c>
    </row>
    <row r="5" spans="1:2" ht="15">
      <c r="A5" s="114" t="s">
        <v>362</v>
      </c>
      <c r="B5" s="78">
        <v>739.761905</v>
      </c>
    </row>
    <row r="6" spans="1:2" ht="15">
      <c r="A6" s="114" t="s">
        <v>228</v>
      </c>
      <c r="B6" s="78">
        <v>655.585714</v>
      </c>
    </row>
    <row r="7" spans="1:2" ht="15">
      <c r="A7" s="114" t="s">
        <v>231</v>
      </c>
      <c r="B7" s="78">
        <v>490.590476</v>
      </c>
    </row>
    <row r="8" spans="1:2" ht="15">
      <c r="A8" s="114" t="s">
        <v>258</v>
      </c>
      <c r="B8" s="78">
        <v>432.942857</v>
      </c>
    </row>
    <row r="9" spans="1:2" ht="15">
      <c r="A9" s="114" t="s">
        <v>257</v>
      </c>
      <c r="B9" s="78">
        <v>419.333333</v>
      </c>
    </row>
    <row r="10" spans="1:2" ht="15">
      <c r="A10" s="114" t="s">
        <v>332</v>
      </c>
      <c r="B10" s="78">
        <v>310.866667</v>
      </c>
    </row>
    <row r="11" spans="1:2" ht="15">
      <c r="A11" s="114" t="s">
        <v>366</v>
      </c>
      <c r="B11" s="78">
        <v>300.238095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4032</v>
      </c>
      <c r="B25" t="s">
        <v>4031</v>
      </c>
    </row>
    <row r="26" spans="1:2" ht="15">
      <c r="A26" s="125" t="s">
        <v>4034</v>
      </c>
      <c r="B26" s="3"/>
    </row>
    <row r="27" spans="1:2" ht="15">
      <c r="A27" s="126" t="s">
        <v>4035</v>
      </c>
      <c r="B27" s="3"/>
    </row>
    <row r="28" spans="1:2" ht="15">
      <c r="A28" s="127" t="s">
        <v>4036</v>
      </c>
      <c r="B28" s="3"/>
    </row>
    <row r="29" spans="1:2" ht="15">
      <c r="A29" s="128" t="s">
        <v>4037</v>
      </c>
      <c r="B29" s="3">
        <v>1</v>
      </c>
    </row>
    <row r="30" spans="1:2" ht="15">
      <c r="A30" s="127" t="s">
        <v>4038</v>
      </c>
      <c r="B30" s="3"/>
    </row>
    <row r="31" spans="1:2" ht="15">
      <c r="A31" s="128" t="s">
        <v>4039</v>
      </c>
      <c r="B31" s="3">
        <v>1</v>
      </c>
    </row>
    <row r="32" spans="1:2" ht="15">
      <c r="A32" s="126" t="s">
        <v>4040</v>
      </c>
      <c r="B32" s="3"/>
    </row>
    <row r="33" spans="1:2" ht="15">
      <c r="A33" s="127" t="s">
        <v>4041</v>
      </c>
      <c r="B33" s="3"/>
    </row>
    <row r="34" spans="1:2" ht="15">
      <c r="A34" s="128" t="s">
        <v>4037</v>
      </c>
      <c r="B34" s="3">
        <v>1</v>
      </c>
    </row>
    <row r="35" spans="1:2" ht="15">
      <c r="A35" s="128" t="s">
        <v>4042</v>
      </c>
      <c r="B35" s="3">
        <v>1</v>
      </c>
    </row>
    <row r="36" spans="1:2" ht="15">
      <c r="A36" s="127" t="s">
        <v>4043</v>
      </c>
      <c r="B36" s="3"/>
    </row>
    <row r="37" spans="1:2" ht="15">
      <c r="A37" s="128" t="s">
        <v>4039</v>
      </c>
      <c r="B37" s="3">
        <v>1</v>
      </c>
    </row>
    <row r="38" spans="1:2" ht="15">
      <c r="A38" s="128" t="s">
        <v>4044</v>
      </c>
      <c r="B38" s="3">
        <v>1</v>
      </c>
    </row>
    <row r="39" spans="1:2" ht="15">
      <c r="A39" s="128" t="s">
        <v>4045</v>
      </c>
      <c r="B39" s="3">
        <v>6</v>
      </c>
    </row>
    <row r="40" spans="1:2" ht="15">
      <c r="A40" s="128" t="s">
        <v>4046</v>
      </c>
      <c r="B40" s="3">
        <v>148</v>
      </c>
    </row>
    <row r="41" spans="1:2" ht="15">
      <c r="A41" s="128" t="s">
        <v>4047</v>
      </c>
      <c r="B41" s="3">
        <v>42</v>
      </c>
    </row>
    <row r="42" spans="1:2" ht="15">
      <c r="A42" s="128" t="s">
        <v>4048</v>
      </c>
      <c r="B42" s="3">
        <v>5</v>
      </c>
    </row>
    <row r="43" spans="1:2" ht="15">
      <c r="A43" s="128" t="s">
        <v>4049</v>
      </c>
      <c r="B43" s="3">
        <v>2</v>
      </c>
    </row>
    <row r="44" spans="1:2" ht="15">
      <c r="A44" s="128" t="s">
        <v>4050</v>
      </c>
      <c r="B44" s="3">
        <v>1</v>
      </c>
    </row>
    <row r="45" spans="1:2" ht="15">
      <c r="A45" s="127" t="s">
        <v>4051</v>
      </c>
      <c r="B45" s="3"/>
    </row>
    <row r="46" spans="1:2" ht="15">
      <c r="A46" s="128" t="s">
        <v>4052</v>
      </c>
      <c r="B46" s="3">
        <v>1</v>
      </c>
    </row>
    <row r="47" spans="1:2" ht="15">
      <c r="A47" s="128" t="s">
        <v>4053</v>
      </c>
      <c r="B47" s="3">
        <v>1</v>
      </c>
    </row>
    <row r="48" spans="1:2" ht="15">
      <c r="A48" s="128" t="s">
        <v>4054</v>
      </c>
      <c r="B48" s="3">
        <v>1</v>
      </c>
    </row>
    <row r="49" spans="1:2" ht="15">
      <c r="A49" s="128" t="s">
        <v>4055</v>
      </c>
      <c r="B49" s="3">
        <v>1</v>
      </c>
    </row>
    <row r="50" spans="1:2" ht="15">
      <c r="A50" s="128" t="s">
        <v>4037</v>
      </c>
      <c r="B50" s="3">
        <v>2</v>
      </c>
    </row>
    <row r="51" spans="1:2" ht="15">
      <c r="A51" s="128" t="s">
        <v>4056</v>
      </c>
      <c r="B51" s="3">
        <v>1</v>
      </c>
    </row>
    <row r="52" spans="1:2" ht="15">
      <c r="A52" s="128" t="s">
        <v>4046</v>
      </c>
      <c r="B52" s="3">
        <v>1</v>
      </c>
    </row>
    <row r="53" spans="1:2" ht="15">
      <c r="A53" s="128" t="s">
        <v>4048</v>
      </c>
      <c r="B53" s="3">
        <v>1</v>
      </c>
    </row>
    <row r="54" spans="1:2" ht="15">
      <c r="A54" s="128" t="s">
        <v>4057</v>
      </c>
      <c r="B54" s="3">
        <v>1</v>
      </c>
    </row>
    <row r="55" spans="1:2" ht="15">
      <c r="A55" s="128" t="s">
        <v>4058</v>
      </c>
      <c r="B55" s="3">
        <v>1</v>
      </c>
    </row>
    <row r="56" spans="1:2" ht="15">
      <c r="A56" s="127" t="s">
        <v>4059</v>
      </c>
      <c r="B56" s="3"/>
    </row>
    <row r="57" spans="1:2" ht="15">
      <c r="A57" s="128" t="s">
        <v>4039</v>
      </c>
      <c r="B57" s="3">
        <v>1</v>
      </c>
    </row>
    <row r="58" spans="1:2" ht="15">
      <c r="A58" s="128" t="s">
        <v>4044</v>
      </c>
      <c r="B58" s="3">
        <v>1</v>
      </c>
    </row>
    <row r="59" spans="1:2" ht="15">
      <c r="A59" s="127" t="s">
        <v>4060</v>
      </c>
      <c r="B59" s="3"/>
    </row>
    <row r="60" spans="1:2" ht="15">
      <c r="A60" s="128" t="s">
        <v>4052</v>
      </c>
      <c r="B60" s="3">
        <v>1</v>
      </c>
    </row>
    <row r="61" spans="1:2" ht="15">
      <c r="A61" s="128" t="s">
        <v>4037</v>
      </c>
      <c r="B61" s="3">
        <v>1</v>
      </c>
    </row>
    <row r="62" spans="1:2" ht="15">
      <c r="A62" s="128" t="s">
        <v>4046</v>
      </c>
      <c r="B62" s="3">
        <v>1</v>
      </c>
    </row>
    <row r="63" spans="1:2" ht="15">
      <c r="A63" s="127" t="s">
        <v>4061</v>
      </c>
      <c r="B63" s="3"/>
    </row>
    <row r="64" spans="1:2" ht="15">
      <c r="A64" s="128" t="s">
        <v>4055</v>
      </c>
      <c r="B64" s="3">
        <v>9</v>
      </c>
    </row>
    <row r="65" spans="1:2" ht="15">
      <c r="A65" s="128" t="s">
        <v>4037</v>
      </c>
      <c r="B65" s="3">
        <v>4</v>
      </c>
    </row>
    <row r="66" spans="1:2" ht="15">
      <c r="A66" s="128" t="s">
        <v>4062</v>
      </c>
      <c r="B66" s="3">
        <v>6</v>
      </c>
    </row>
    <row r="67" spans="1:2" ht="15">
      <c r="A67" s="128" t="s">
        <v>4063</v>
      </c>
      <c r="B67" s="3">
        <v>4</v>
      </c>
    </row>
    <row r="68" spans="1:2" ht="15">
      <c r="A68" s="128" t="s">
        <v>4064</v>
      </c>
      <c r="B68" s="3">
        <v>1</v>
      </c>
    </row>
    <row r="69" spans="1:2" ht="15">
      <c r="A69" s="128" t="s">
        <v>4065</v>
      </c>
      <c r="B69" s="3">
        <v>3</v>
      </c>
    </row>
    <row r="70" spans="1:2" ht="15">
      <c r="A70" s="128" t="s">
        <v>4056</v>
      </c>
      <c r="B70" s="3">
        <v>2</v>
      </c>
    </row>
    <row r="71" spans="1:2" ht="15">
      <c r="A71" s="128" t="s">
        <v>4039</v>
      </c>
      <c r="B71" s="3">
        <v>1</v>
      </c>
    </row>
    <row r="72" spans="1:2" ht="15">
      <c r="A72" s="128" t="s">
        <v>4046</v>
      </c>
      <c r="B72" s="3">
        <v>2</v>
      </c>
    </row>
    <row r="73" spans="1:2" ht="15">
      <c r="A73" s="128" t="s">
        <v>4047</v>
      </c>
      <c r="B73" s="3">
        <v>1</v>
      </c>
    </row>
    <row r="74" spans="1:2" ht="15">
      <c r="A74" s="128" t="s">
        <v>4049</v>
      </c>
      <c r="B74" s="3">
        <v>1</v>
      </c>
    </row>
    <row r="75" spans="1:2" ht="15">
      <c r="A75" s="128" t="s">
        <v>4050</v>
      </c>
      <c r="B75" s="3">
        <v>2</v>
      </c>
    </row>
    <row r="76" spans="1:2" ht="15">
      <c r="A76" s="128" t="s">
        <v>4042</v>
      </c>
      <c r="B76" s="3">
        <v>1</v>
      </c>
    </row>
    <row r="77" spans="1:2" ht="15">
      <c r="A77" s="127" t="s">
        <v>4066</v>
      </c>
      <c r="B77" s="3"/>
    </row>
    <row r="78" spans="1:2" ht="15">
      <c r="A78" s="128" t="s">
        <v>4053</v>
      </c>
      <c r="B78" s="3">
        <v>1</v>
      </c>
    </row>
    <row r="79" spans="1:2" ht="15">
      <c r="A79" s="128" t="s">
        <v>4054</v>
      </c>
      <c r="B79" s="3">
        <v>1</v>
      </c>
    </row>
    <row r="80" spans="1:2" ht="15">
      <c r="A80" s="128" t="s">
        <v>4067</v>
      </c>
      <c r="B80" s="3">
        <v>3</v>
      </c>
    </row>
    <row r="81" spans="1:2" ht="15">
      <c r="A81" s="128" t="s">
        <v>4068</v>
      </c>
      <c r="B81" s="3">
        <v>2</v>
      </c>
    </row>
    <row r="82" spans="1:2" ht="15">
      <c r="A82" s="128" t="s">
        <v>4055</v>
      </c>
      <c r="B82" s="3">
        <v>1</v>
      </c>
    </row>
    <row r="83" spans="1:2" ht="15">
      <c r="A83" s="128" t="s">
        <v>4037</v>
      </c>
      <c r="B83" s="3">
        <v>1</v>
      </c>
    </row>
    <row r="84" spans="1:2" ht="15">
      <c r="A84" s="128" t="s">
        <v>4063</v>
      </c>
      <c r="B84" s="3">
        <v>1</v>
      </c>
    </row>
    <row r="85" spans="1:2" ht="15">
      <c r="A85" s="128" t="s">
        <v>4064</v>
      </c>
      <c r="B85" s="3">
        <v>1</v>
      </c>
    </row>
    <row r="86" spans="1:2" ht="15">
      <c r="A86" s="128" t="s">
        <v>4044</v>
      </c>
      <c r="B86" s="3">
        <v>1</v>
      </c>
    </row>
    <row r="87" spans="1:2" ht="15">
      <c r="A87" s="128" t="s">
        <v>4047</v>
      </c>
      <c r="B87" s="3">
        <v>1</v>
      </c>
    </row>
    <row r="88" spans="1:2" ht="15">
      <c r="A88" s="128" t="s">
        <v>4042</v>
      </c>
      <c r="B88" s="3">
        <v>1</v>
      </c>
    </row>
    <row r="89" spans="1:2" ht="15">
      <c r="A89" s="127" t="s">
        <v>4069</v>
      </c>
      <c r="B89" s="3"/>
    </row>
    <row r="90" spans="1:2" ht="15">
      <c r="A90" s="128" t="s">
        <v>4070</v>
      </c>
      <c r="B90" s="3">
        <v>3</v>
      </c>
    </row>
    <row r="91" spans="1:2" ht="15">
      <c r="A91" s="128" t="s">
        <v>4037</v>
      </c>
      <c r="B91" s="3">
        <v>10</v>
      </c>
    </row>
    <row r="92" spans="1:2" ht="15">
      <c r="A92" s="128" t="s">
        <v>4062</v>
      </c>
      <c r="B92" s="3">
        <v>6</v>
      </c>
    </row>
    <row r="93" spans="1:2" ht="15">
      <c r="A93" s="128" t="s">
        <v>4063</v>
      </c>
      <c r="B93" s="3">
        <v>4</v>
      </c>
    </row>
    <row r="94" spans="1:2" ht="15">
      <c r="A94" s="128" t="s">
        <v>4065</v>
      </c>
      <c r="B94" s="3">
        <v>6</v>
      </c>
    </row>
    <row r="95" spans="1:2" ht="15">
      <c r="A95" s="128" t="s">
        <v>4044</v>
      </c>
      <c r="B95" s="3">
        <v>3</v>
      </c>
    </row>
    <row r="96" spans="1:2" ht="15">
      <c r="A96" s="128" t="s">
        <v>4045</v>
      </c>
      <c r="B96" s="3">
        <v>2</v>
      </c>
    </row>
    <row r="97" spans="1:2" ht="15">
      <c r="A97" s="128" t="s">
        <v>4046</v>
      </c>
      <c r="B97" s="3">
        <v>3</v>
      </c>
    </row>
    <row r="98" spans="1:2" ht="15">
      <c r="A98" s="128" t="s">
        <v>4048</v>
      </c>
      <c r="B98" s="3">
        <v>2</v>
      </c>
    </row>
    <row r="99" spans="1:2" ht="15">
      <c r="A99" s="128" t="s">
        <v>4049</v>
      </c>
      <c r="B99" s="3">
        <v>6</v>
      </c>
    </row>
    <row r="100" spans="1:2" ht="15">
      <c r="A100" s="128" t="s">
        <v>4057</v>
      </c>
      <c r="B100" s="3">
        <v>1</v>
      </c>
    </row>
    <row r="101" spans="1:2" ht="15">
      <c r="A101" s="128" t="s">
        <v>4042</v>
      </c>
      <c r="B101" s="3">
        <v>1</v>
      </c>
    </row>
    <row r="102" spans="1:2" ht="15">
      <c r="A102" s="128" t="s">
        <v>4058</v>
      </c>
      <c r="B102" s="3">
        <v>2</v>
      </c>
    </row>
    <row r="103" spans="1:2" ht="15">
      <c r="A103" s="127" t="s">
        <v>4071</v>
      </c>
      <c r="B103" s="3"/>
    </row>
    <row r="104" spans="1:2" ht="15">
      <c r="A104" s="128" t="s">
        <v>4070</v>
      </c>
      <c r="B104" s="3">
        <v>1</v>
      </c>
    </row>
    <row r="105" spans="1:2" ht="15">
      <c r="A105" s="128" t="s">
        <v>4054</v>
      </c>
      <c r="B105" s="3">
        <v>1</v>
      </c>
    </row>
    <row r="106" spans="1:2" ht="15">
      <c r="A106" s="128" t="s">
        <v>4067</v>
      </c>
      <c r="B106" s="3">
        <v>2</v>
      </c>
    </row>
    <row r="107" spans="1:2" ht="15">
      <c r="A107" s="128" t="s">
        <v>4055</v>
      </c>
      <c r="B107" s="3">
        <v>1</v>
      </c>
    </row>
    <row r="108" spans="1:2" ht="15">
      <c r="A108" s="128" t="s">
        <v>4062</v>
      </c>
      <c r="B108" s="3">
        <v>1</v>
      </c>
    </row>
    <row r="109" spans="1:2" ht="15">
      <c r="A109" s="128" t="s">
        <v>4065</v>
      </c>
      <c r="B109" s="3">
        <v>1</v>
      </c>
    </row>
    <row r="110" spans="1:2" ht="15">
      <c r="A110" s="128" t="s">
        <v>4047</v>
      </c>
      <c r="B110" s="3">
        <v>1</v>
      </c>
    </row>
    <row r="111" spans="1:2" ht="15">
      <c r="A111" s="128" t="s">
        <v>4049</v>
      </c>
      <c r="B111" s="3">
        <v>1</v>
      </c>
    </row>
    <row r="112" spans="1:2" ht="15">
      <c r="A112" s="127" t="s">
        <v>4072</v>
      </c>
      <c r="B112" s="3"/>
    </row>
    <row r="113" spans="1:2" ht="15">
      <c r="A113" s="128" t="s">
        <v>4053</v>
      </c>
      <c r="B113" s="3">
        <v>1</v>
      </c>
    </row>
    <row r="114" spans="1:2" ht="15">
      <c r="A114" s="128" t="s">
        <v>4064</v>
      </c>
      <c r="B114" s="3">
        <v>1</v>
      </c>
    </row>
    <row r="115" spans="1:2" ht="15">
      <c r="A115" s="128" t="s">
        <v>4045</v>
      </c>
      <c r="B115" s="3">
        <v>5</v>
      </c>
    </row>
    <row r="116" spans="1:2" ht="15">
      <c r="A116" s="128" t="s">
        <v>4046</v>
      </c>
      <c r="B116" s="3">
        <v>1</v>
      </c>
    </row>
    <row r="117" spans="1:2" ht="15">
      <c r="A117" s="128" t="s">
        <v>4047</v>
      </c>
      <c r="B117" s="3">
        <v>1</v>
      </c>
    </row>
    <row r="118" spans="1:2" ht="15">
      <c r="A118" s="128" t="s">
        <v>4048</v>
      </c>
      <c r="B118" s="3">
        <v>2</v>
      </c>
    </row>
    <row r="119" spans="1:2" ht="15">
      <c r="A119" s="128" t="s">
        <v>4049</v>
      </c>
      <c r="B119" s="3">
        <v>1</v>
      </c>
    </row>
    <row r="120" spans="1:2" ht="15">
      <c r="A120" s="128" t="s">
        <v>4050</v>
      </c>
      <c r="B120" s="3">
        <v>2</v>
      </c>
    </row>
    <row r="121" spans="1:2" ht="15">
      <c r="A121" s="128" t="s">
        <v>4058</v>
      </c>
      <c r="B121" s="3">
        <v>7</v>
      </c>
    </row>
    <row r="122" spans="1:2" ht="15">
      <c r="A122" s="127" t="s">
        <v>4073</v>
      </c>
      <c r="B122" s="3"/>
    </row>
    <row r="123" spans="1:2" ht="15">
      <c r="A123" s="128" t="s">
        <v>4070</v>
      </c>
      <c r="B123" s="3">
        <v>1</v>
      </c>
    </row>
    <row r="124" spans="1:2" ht="15">
      <c r="A124" s="128" t="s">
        <v>4054</v>
      </c>
      <c r="B124" s="3">
        <v>1</v>
      </c>
    </row>
    <row r="125" spans="1:2" ht="15">
      <c r="A125" s="128" t="s">
        <v>4068</v>
      </c>
      <c r="B125" s="3">
        <v>1</v>
      </c>
    </row>
    <row r="126" spans="1:2" ht="15">
      <c r="A126" s="128" t="s">
        <v>4037</v>
      </c>
      <c r="B126" s="3">
        <v>1</v>
      </c>
    </row>
    <row r="127" spans="1:2" ht="15">
      <c r="A127" s="128" t="s">
        <v>4045</v>
      </c>
      <c r="B127" s="3">
        <v>2</v>
      </c>
    </row>
    <row r="128" spans="1:2" ht="15">
      <c r="A128" s="127" t="s">
        <v>4074</v>
      </c>
      <c r="B128" s="3"/>
    </row>
    <row r="129" spans="1:2" ht="15">
      <c r="A129" s="128" t="s">
        <v>4062</v>
      </c>
      <c r="B129" s="3">
        <v>2</v>
      </c>
    </row>
    <row r="130" spans="1:2" ht="15">
      <c r="A130" s="128" t="s">
        <v>4064</v>
      </c>
      <c r="B130" s="3">
        <v>3</v>
      </c>
    </row>
    <row r="131" spans="1:2" ht="15">
      <c r="A131" s="128" t="s">
        <v>4039</v>
      </c>
      <c r="B131" s="3">
        <v>1</v>
      </c>
    </row>
    <row r="132" spans="1:2" ht="15">
      <c r="A132" s="127" t="s">
        <v>4075</v>
      </c>
      <c r="B132" s="3"/>
    </row>
    <row r="133" spans="1:2" ht="15">
      <c r="A133" s="128" t="s">
        <v>4055</v>
      </c>
      <c r="B133" s="3">
        <v>1</v>
      </c>
    </row>
    <row r="134" spans="1:2" ht="15">
      <c r="A134" s="128" t="s">
        <v>4062</v>
      </c>
      <c r="B134" s="3">
        <v>1</v>
      </c>
    </row>
    <row r="135" spans="1:2" ht="15">
      <c r="A135" s="128" t="s">
        <v>4047</v>
      </c>
      <c r="B135" s="3">
        <v>1</v>
      </c>
    </row>
    <row r="136" spans="1:2" ht="15">
      <c r="A136" s="125" t="s">
        <v>4033</v>
      </c>
      <c r="B136" s="3">
        <v>371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1778</v>
      </c>
      <c r="AE2" s="13" t="s">
        <v>1779</v>
      </c>
      <c r="AF2" s="13" t="s">
        <v>1780</v>
      </c>
      <c r="AG2" s="13" t="s">
        <v>1781</v>
      </c>
      <c r="AH2" s="13" t="s">
        <v>1782</v>
      </c>
      <c r="AI2" s="13" t="s">
        <v>1783</v>
      </c>
      <c r="AJ2" s="13" t="s">
        <v>1784</v>
      </c>
      <c r="AK2" s="13" t="s">
        <v>1785</v>
      </c>
      <c r="AL2" s="13" t="s">
        <v>1786</v>
      </c>
      <c r="AM2" s="13" t="s">
        <v>1787</v>
      </c>
      <c r="AN2" s="13" t="s">
        <v>1788</v>
      </c>
      <c r="AO2" s="13" t="s">
        <v>1789</v>
      </c>
      <c r="AP2" s="13" t="s">
        <v>1790</v>
      </c>
      <c r="AQ2" s="13" t="s">
        <v>1791</v>
      </c>
      <c r="AR2" s="13" t="s">
        <v>1792</v>
      </c>
      <c r="AS2" s="13" t="s">
        <v>192</v>
      </c>
      <c r="AT2" s="13" t="s">
        <v>1793</v>
      </c>
      <c r="AU2" s="13" t="s">
        <v>1794</v>
      </c>
      <c r="AV2" s="13" t="s">
        <v>1795</v>
      </c>
      <c r="AW2" s="13" t="s">
        <v>1796</v>
      </c>
      <c r="AX2" s="13" t="s">
        <v>1797</v>
      </c>
      <c r="AY2" s="13" t="s">
        <v>1798</v>
      </c>
      <c r="AZ2" s="13" t="s">
        <v>2993</v>
      </c>
      <c r="BA2" s="119" t="s">
        <v>3325</v>
      </c>
      <c r="BB2" s="119" t="s">
        <v>3337</v>
      </c>
      <c r="BC2" s="119" t="s">
        <v>3339</v>
      </c>
      <c r="BD2" s="119" t="s">
        <v>3342</v>
      </c>
      <c r="BE2" s="119" t="s">
        <v>3344</v>
      </c>
      <c r="BF2" s="119" t="s">
        <v>3353</v>
      </c>
      <c r="BG2" s="119" t="s">
        <v>3359</v>
      </c>
      <c r="BH2" s="119" t="s">
        <v>3454</v>
      </c>
      <c r="BI2" s="119" t="s">
        <v>3494</v>
      </c>
      <c r="BJ2" s="119" t="s">
        <v>3588</v>
      </c>
      <c r="BK2" s="119" t="s">
        <v>4018</v>
      </c>
      <c r="BL2" s="119" t="s">
        <v>4019</v>
      </c>
      <c r="BM2" s="119" t="s">
        <v>4020</v>
      </c>
      <c r="BN2" s="119" t="s">
        <v>4021</v>
      </c>
      <c r="BO2" s="119" t="s">
        <v>4022</v>
      </c>
      <c r="BP2" s="119" t="s">
        <v>4023</v>
      </c>
      <c r="BQ2" s="119" t="s">
        <v>4024</v>
      </c>
      <c r="BR2" s="119" t="s">
        <v>4025</v>
      </c>
      <c r="BS2" s="119" t="s">
        <v>4027</v>
      </c>
      <c r="BT2" s="3"/>
      <c r="BU2" s="3"/>
    </row>
    <row r="3" spans="1:73" ht="15" customHeight="1">
      <c r="A3" s="64" t="s">
        <v>212</v>
      </c>
      <c r="B3" s="65"/>
      <c r="C3" s="65" t="s">
        <v>64</v>
      </c>
      <c r="D3" s="66">
        <v>215.5076453296265</v>
      </c>
      <c r="E3" s="68"/>
      <c r="F3" s="100" t="s">
        <v>833</v>
      </c>
      <c r="G3" s="65"/>
      <c r="H3" s="69" t="s">
        <v>212</v>
      </c>
      <c r="I3" s="70"/>
      <c r="J3" s="70"/>
      <c r="K3" s="69" t="s">
        <v>2763</v>
      </c>
      <c r="L3" s="73">
        <v>1</v>
      </c>
      <c r="M3" s="74">
        <v>9459.7431640625</v>
      </c>
      <c r="N3" s="74">
        <v>2987.9365234375</v>
      </c>
      <c r="O3" s="75"/>
      <c r="P3" s="76"/>
      <c r="Q3" s="76"/>
      <c r="R3" s="48"/>
      <c r="S3" s="48">
        <v>2</v>
      </c>
      <c r="T3" s="48">
        <v>1</v>
      </c>
      <c r="U3" s="49">
        <v>0</v>
      </c>
      <c r="V3" s="49">
        <v>1</v>
      </c>
      <c r="W3" s="49">
        <v>0</v>
      </c>
      <c r="X3" s="49">
        <v>1.298241</v>
      </c>
      <c r="Y3" s="49">
        <v>0</v>
      </c>
      <c r="Z3" s="49">
        <v>0</v>
      </c>
      <c r="AA3" s="71">
        <v>3</v>
      </c>
      <c r="AB3" s="71"/>
      <c r="AC3" s="72"/>
      <c r="AD3" s="78" t="s">
        <v>1799</v>
      </c>
      <c r="AE3" s="78">
        <v>9698</v>
      </c>
      <c r="AF3" s="78">
        <v>8413</v>
      </c>
      <c r="AG3" s="78">
        <v>10862</v>
      </c>
      <c r="AH3" s="78">
        <v>8229</v>
      </c>
      <c r="AI3" s="78"/>
      <c r="AJ3" s="78" t="s">
        <v>1963</v>
      </c>
      <c r="AK3" s="78" t="s">
        <v>2128</v>
      </c>
      <c r="AL3" s="82" t="s">
        <v>2250</v>
      </c>
      <c r="AM3" s="78"/>
      <c r="AN3" s="80">
        <v>41591.364652777775</v>
      </c>
      <c r="AO3" s="82" t="s">
        <v>2374</v>
      </c>
      <c r="AP3" s="78" t="b">
        <v>1</v>
      </c>
      <c r="AQ3" s="78" t="b">
        <v>0</v>
      </c>
      <c r="AR3" s="78" t="b">
        <v>1</v>
      </c>
      <c r="AS3" s="78" t="s">
        <v>1727</v>
      </c>
      <c r="AT3" s="78">
        <v>722</v>
      </c>
      <c r="AU3" s="82" t="s">
        <v>2539</v>
      </c>
      <c r="AV3" s="78" t="b">
        <v>0</v>
      </c>
      <c r="AW3" s="78" t="s">
        <v>2596</v>
      </c>
      <c r="AX3" s="82" t="s">
        <v>2597</v>
      </c>
      <c r="AY3" s="78" t="s">
        <v>66</v>
      </c>
      <c r="AZ3" s="78" t="str">
        <f>REPLACE(INDEX(GroupVertices[Group],MATCH(Vertices[[#This Row],[Vertex]],GroupVertices[Vertex],0)),1,1,"")</f>
        <v>13</v>
      </c>
      <c r="BA3" s="48" t="s">
        <v>676</v>
      </c>
      <c r="BB3" s="48" t="s">
        <v>676</v>
      </c>
      <c r="BC3" s="48" t="s">
        <v>732</v>
      </c>
      <c r="BD3" s="48" t="s">
        <v>732</v>
      </c>
      <c r="BE3" s="48" t="s">
        <v>742</v>
      </c>
      <c r="BF3" s="48" t="s">
        <v>742</v>
      </c>
      <c r="BG3" s="120" t="s">
        <v>3360</v>
      </c>
      <c r="BH3" s="120" t="s">
        <v>3360</v>
      </c>
      <c r="BI3" s="120" t="s">
        <v>3265</v>
      </c>
      <c r="BJ3" s="120" t="s">
        <v>3265</v>
      </c>
      <c r="BK3" s="120">
        <v>0</v>
      </c>
      <c r="BL3" s="123">
        <v>0</v>
      </c>
      <c r="BM3" s="120">
        <v>0</v>
      </c>
      <c r="BN3" s="123">
        <v>0</v>
      </c>
      <c r="BO3" s="120">
        <v>0</v>
      </c>
      <c r="BP3" s="123">
        <v>0</v>
      </c>
      <c r="BQ3" s="120">
        <v>11</v>
      </c>
      <c r="BR3" s="123">
        <v>100</v>
      </c>
      <c r="BS3" s="120">
        <v>11</v>
      </c>
      <c r="BT3" s="3"/>
      <c r="BU3" s="3"/>
    </row>
    <row r="4" spans="1:76" ht="15">
      <c r="A4" s="64" t="s">
        <v>213</v>
      </c>
      <c r="B4" s="65"/>
      <c r="C4" s="65" t="s">
        <v>64</v>
      </c>
      <c r="D4" s="66">
        <v>169.83582100889487</v>
      </c>
      <c r="E4" s="68"/>
      <c r="F4" s="100" t="s">
        <v>834</v>
      </c>
      <c r="G4" s="65"/>
      <c r="H4" s="69" t="s">
        <v>213</v>
      </c>
      <c r="I4" s="70"/>
      <c r="J4" s="70"/>
      <c r="K4" s="69" t="s">
        <v>2764</v>
      </c>
      <c r="L4" s="73">
        <v>1</v>
      </c>
      <c r="M4" s="74">
        <v>9459.7431640625</v>
      </c>
      <c r="N4" s="74">
        <v>2517.395263671875</v>
      </c>
      <c r="O4" s="75"/>
      <c r="P4" s="76"/>
      <c r="Q4" s="76"/>
      <c r="R4" s="86"/>
      <c r="S4" s="48">
        <v>0</v>
      </c>
      <c r="T4" s="48">
        <v>1</v>
      </c>
      <c r="U4" s="49">
        <v>0</v>
      </c>
      <c r="V4" s="49">
        <v>1</v>
      </c>
      <c r="W4" s="49">
        <v>0</v>
      </c>
      <c r="X4" s="49">
        <v>0.701752</v>
      </c>
      <c r="Y4" s="49">
        <v>0</v>
      </c>
      <c r="Z4" s="49">
        <v>0</v>
      </c>
      <c r="AA4" s="71">
        <v>4</v>
      </c>
      <c r="AB4" s="71"/>
      <c r="AC4" s="72"/>
      <c r="AD4" s="78" t="s">
        <v>1800</v>
      </c>
      <c r="AE4" s="78">
        <v>1099</v>
      </c>
      <c r="AF4" s="78">
        <v>1238</v>
      </c>
      <c r="AG4" s="78">
        <v>5594</v>
      </c>
      <c r="AH4" s="78">
        <v>1301</v>
      </c>
      <c r="AI4" s="78"/>
      <c r="AJ4" s="78" t="s">
        <v>1964</v>
      </c>
      <c r="AK4" s="78" t="s">
        <v>2129</v>
      </c>
      <c r="AL4" s="82" t="s">
        <v>2251</v>
      </c>
      <c r="AM4" s="78"/>
      <c r="AN4" s="80">
        <v>42770.19636574074</v>
      </c>
      <c r="AO4" s="82" t="s">
        <v>2375</v>
      </c>
      <c r="AP4" s="78" t="b">
        <v>0</v>
      </c>
      <c r="AQ4" s="78" t="b">
        <v>0</v>
      </c>
      <c r="AR4" s="78" t="b">
        <v>0</v>
      </c>
      <c r="AS4" s="78" t="s">
        <v>1727</v>
      </c>
      <c r="AT4" s="78">
        <v>19</v>
      </c>
      <c r="AU4" s="82" t="s">
        <v>2539</v>
      </c>
      <c r="AV4" s="78" t="b">
        <v>0</v>
      </c>
      <c r="AW4" s="78" t="s">
        <v>2596</v>
      </c>
      <c r="AX4" s="82" t="s">
        <v>2598</v>
      </c>
      <c r="AY4" s="78" t="s">
        <v>66</v>
      </c>
      <c r="AZ4" s="78" t="str">
        <f>REPLACE(INDEX(GroupVertices[Group],MATCH(Vertices[[#This Row],[Vertex]],GroupVertices[Vertex],0)),1,1,"")</f>
        <v>13</v>
      </c>
      <c r="BA4" s="48" t="s">
        <v>676</v>
      </c>
      <c r="BB4" s="48" t="s">
        <v>676</v>
      </c>
      <c r="BC4" s="48" t="s">
        <v>732</v>
      </c>
      <c r="BD4" s="48" t="s">
        <v>732</v>
      </c>
      <c r="BE4" s="48" t="s">
        <v>742</v>
      </c>
      <c r="BF4" s="48" t="s">
        <v>742</v>
      </c>
      <c r="BG4" s="120" t="s">
        <v>3361</v>
      </c>
      <c r="BH4" s="120" t="s">
        <v>3361</v>
      </c>
      <c r="BI4" s="120" t="s">
        <v>3495</v>
      </c>
      <c r="BJ4" s="120" t="s">
        <v>3495</v>
      </c>
      <c r="BK4" s="120">
        <v>0</v>
      </c>
      <c r="BL4" s="123">
        <v>0</v>
      </c>
      <c r="BM4" s="120">
        <v>0</v>
      </c>
      <c r="BN4" s="123">
        <v>0</v>
      </c>
      <c r="BO4" s="120">
        <v>0</v>
      </c>
      <c r="BP4" s="123">
        <v>0</v>
      </c>
      <c r="BQ4" s="120">
        <v>13</v>
      </c>
      <c r="BR4" s="123">
        <v>100</v>
      </c>
      <c r="BS4" s="120">
        <v>13</v>
      </c>
      <c r="BT4" s="2"/>
      <c r="BU4" s="3"/>
      <c r="BV4" s="3"/>
      <c r="BW4" s="3"/>
      <c r="BX4" s="3"/>
    </row>
    <row r="5" spans="1:76" ht="15">
      <c r="A5" s="64" t="s">
        <v>214</v>
      </c>
      <c r="B5" s="65"/>
      <c r="C5" s="65" t="s">
        <v>64</v>
      </c>
      <c r="D5" s="66">
        <v>165.62191889038277</v>
      </c>
      <c r="E5" s="68"/>
      <c r="F5" s="100" t="s">
        <v>835</v>
      </c>
      <c r="G5" s="65"/>
      <c r="H5" s="69" t="s">
        <v>214</v>
      </c>
      <c r="I5" s="70"/>
      <c r="J5" s="70"/>
      <c r="K5" s="69" t="s">
        <v>2765</v>
      </c>
      <c r="L5" s="73">
        <v>1</v>
      </c>
      <c r="M5" s="74">
        <v>4574.5908203125</v>
      </c>
      <c r="N5" s="74">
        <v>3605.521728515625</v>
      </c>
      <c r="O5" s="75"/>
      <c r="P5" s="76"/>
      <c r="Q5" s="76"/>
      <c r="R5" s="86"/>
      <c r="S5" s="48">
        <v>1</v>
      </c>
      <c r="T5" s="48">
        <v>1</v>
      </c>
      <c r="U5" s="49">
        <v>0</v>
      </c>
      <c r="V5" s="49">
        <v>0</v>
      </c>
      <c r="W5" s="49">
        <v>0</v>
      </c>
      <c r="X5" s="49">
        <v>0.999997</v>
      </c>
      <c r="Y5" s="49">
        <v>0</v>
      </c>
      <c r="Z5" s="49" t="s">
        <v>4029</v>
      </c>
      <c r="AA5" s="71">
        <v>5</v>
      </c>
      <c r="AB5" s="71"/>
      <c r="AC5" s="72"/>
      <c r="AD5" s="78" t="s">
        <v>1801</v>
      </c>
      <c r="AE5" s="78">
        <v>199</v>
      </c>
      <c r="AF5" s="78">
        <v>576</v>
      </c>
      <c r="AG5" s="78">
        <v>5740</v>
      </c>
      <c r="AH5" s="78">
        <v>4988</v>
      </c>
      <c r="AI5" s="78"/>
      <c r="AJ5" s="78" t="s">
        <v>1965</v>
      </c>
      <c r="AK5" s="78" t="s">
        <v>2130</v>
      </c>
      <c r="AL5" s="82" t="s">
        <v>2252</v>
      </c>
      <c r="AM5" s="78"/>
      <c r="AN5" s="80">
        <v>43023.83629629629</v>
      </c>
      <c r="AO5" s="82" t="s">
        <v>2376</v>
      </c>
      <c r="AP5" s="78" t="b">
        <v>0</v>
      </c>
      <c r="AQ5" s="78" t="b">
        <v>0</v>
      </c>
      <c r="AR5" s="78" t="b">
        <v>1</v>
      </c>
      <c r="AS5" s="78" t="s">
        <v>1727</v>
      </c>
      <c r="AT5" s="78">
        <v>6</v>
      </c>
      <c r="AU5" s="82" t="s">
        <v>2539</v>
      </c>
      <c r="AV5" s="78" t="b">
        <v>0</v>
      </c>
      <c r="AW5" s="78" t="s">
        <v>2596</v>
      </c>
      <c r="AX5" s="82" t="s">
        <v>2599</v>
      </c>
      <c r="AY5" s="78" t="s">
        <v>66</v>
      </c>
      <c r="AZ5" s="78" t="str">
        <f>REPLACE(INDEX(GroupVertices[Group],MATCH(Vertices[[#This Row],[Vertex]],GroupVertices[Vertex],0)),1,1,"")</f>
        <v>2</v>
      </c>
      <c r="BA5" s="48"/>
      <c r="BB5" s="48"/>
      <c r="BC5" s="48"/>
      <c r="BD5" s="48"/>
      <c r="BE5" s="48" t="s">
        <v>743</v>
      </c>
      <c r="BF5" s="48" t="s">
        <v>743</v>
      </c>
      <c r="BG5" s="120" t="s">
        <v>3362</v>
      </c>
      <c r="BH5" s="120" t="s">
        <v>3362</v>
      </c>
      <c r="BI5" s="120" t="s">
        <v>3496</v>
      </c>
      <c r="BJ5" s="120" t="s">
        <v>3496</v>
      </c>
      <c r="BK5" s="120">
        <v>0</v>
      </c>
      <c r="BL5" s="123">
        <v>0</v>
      </c>
      <c r="BM5" s="120">
        <v>0</v>
      </c>
      <c r="BN5" s="123">
        <v>0</v>
      </c>
      <c r="BO5" s="120">
        <v>0</v>
      </c>
      <c r="BP5" s="123">
        <v>0</v>
      </c>
      <c r="BQ5" s="120">
        <v>3</v>
      </c>
      <c r="BR5" s="123">
        <v>100</v>
      </c>
      <c r="BS5" s="120">
        <v>3</v>
      </c>
      <c r="BT5" s="2"/>
      <c r="BU5" s="3"/>
      <c r="BV5" s="3"/>
      <c r="BW5" s="3"/>
      <c r="BX5" s="3"/>
    </row>
    <row r="6" spans="1:76" ht="15">
      <c r="A6" s="64" t="s">
        <v>215</v>
      </c>
      <c r="B6" s="65"/>
      <c r="C6" s="65" t="s">
        <v>64</v>
      </c>
      <c r="D6" s="66">
        <v>172.84029502692766</v>
      </c>
      <c r="E6" s="68"/>
      <c r="F6" s="100" t="s">
        <v>2556</v>
      </c>
      <c r="G6" s="65"/>
      <c r="H6" s="69" t="s">
        <v>215</v>
      </c>
      <c r="I6" s="70"/>
      <c r="J6" s="70"/>
      <c r="K6" s="69" t="s">
        <v>2766</v>
      </c>
      <c r="L6" s="73">
        <v>1</v>
      </c>
      <c r="M6" s="74">
        <v>4058.7236328125</v>
      </c>
      <c r="N6" s="74">
        <v>3605.521728515625</v>
      </c>
      <c r="O6" s="75"/>
      <c r="P6" s="76"/>
      <c r="Q6" s="76"/>
      <c r="R6" s="86"/>
      <c r="S6" s="48">
        <v>1</v>
      </c>
      <c r="T6" s="48">
        <v>1</v>
      </c>
      <c r="U6" s="49">
        <v>0</v>
      </c>
      <c r="V6" s="49">
        <v>0</v>
      </c>
      <c r="W6" s="49">
        <v>0</v>
      </c>
      <c r="X6" s="49">
        <v>0.999997</v>
      </c>
      <c r="Y6" s="49">
        <v>0</v>
      </c>
      <c r="Z6" s="49" t="s">
        <v>4029</v>
      </c>
      <c r="AA6" s="71">
        <v>6</v>
      </c>
      <c r="AB6" s="71"/>
      <c r="AC6" s="72"/>
      <c r="AD6" s="78" t="s">
        <v>1802</v>
      </c>
      <c r="AE6" s="78">
        <v>237</v>
      </c>
      <c r="AF6" s="78">
        <v>1710</v>
      </c>
      <c r="AG6" s="78">
        <v>27639</v>
      </c>
      <c r="AH6" s="78">
        <v>341</v>
      </c>
      <c r="AI6" s="78"/>
      <c r="AJ6" s="78" t="s">
        <v>1966</v>
      </c>
      <c r="AK6" s="78" t="s">
        <v>2131</v>
      </c>
      <c r="AL6" s="78"/>
      <c r="AM6" s="78"/>
      <c r="AN6" s="80">
        <v>40237.50287037037</v>
      </c>
      <c r="AO6" s="82" t="s">
        <v>2377</v>
      </c>
      <c r="AP6" s="78" t="b">
        <v>0</v>
      </c>
      <c r="AQ6" s="78" t="b">
        <v>0</v>
      </c>
      <c r="AR6" s="78" t="b">
        <v>1</v>
      </c>
      <c r="AS6" s="78" t="s">
        <v>1727</v>
      </c>
      <c r="AT6" s="78">
        <v>364</v>
      </c>
      <c r="AU6" s="82" t="s">
        <v>2540</v>
      </c>
      <c r="AV6" s="78" t="b">
        <v>0</v>
      </c>
      <c r="AW6" s="78" t="s">
        <v>2596</v>
      </c>
      <c r="AX6" s="82" t="s">
        <v>2600</v>
      </c>
      <c r="AY6" s="78" t="s">
        <v>66</v>
      </c>
      <c r="AZ6" s="78" t="str">
        <f>REPLACE(INDEX(GroupVertices[Group],MATCH(Vertices[[#This Row],[Vertex]],GroupVertices[Vertex],0)),1,1,"")</f>
        <v>2</v>
      </c>
      <c r="BA6" s="48" t="s">
        <v>677</v>
      </c>
      <c r="BB6" s="48" t="s">
        <v>677</v>
      </c>
      <c r="BC6" s="48" t="s">
        <v>732</v>
      </c>
      <c r="BD6" s="48" t="s">
        <v>732</v>
      </c>
      <c r="BE6" s="48" t="s">
        <v>744</v>
      </c>
      <c r="BF6" s="48" t="s">
        <v>744</v>
      </c>
      <c r="BG6" s="120" t="s">
        <v>3363</v>
      </c>
      <c r="BH6" s="120" t="s">
        <v>3363</v>
      </c>
      <c r="BI6" s="120" t="s">
        <v>3497</v>
      </c>
      <c r="BJ6" s="120" t="s">
        <v>3497</v>
      </c>
      <c r="BK6" s="120">
        <v>1</v>
      </c>
      <c r="BL6" s="123">
        <v>6.666666666666667</v>
      </c>
      <c r="BM6" s="120">
        <v>0</v>
      </c>
      <c r="BN6" s="123">
        <v>0</v>
      </c>
      <c r="BO6" s="120">
        <v>0</v>
      </c>
      <c r="BP6" s="123">
        <v>0</v>
      </c>
      <c r="BQ6" s="120">
        <v>14</v>
      </c>
      <c r="BR6" s="123">
        <v>93.33333333333333</v>
      </c>
      <c r="BS6" s="120">
        <v>15</v>
      </c>
      <c r="BT6" s="2"/>
      <c r="BU6" s="3"/>
      <c r="BV6" s="3"/>
      <c r="BW6" s="3"/>
      <c r="BX6" s="3"/>
    </row>
    <row r="7" spans="1:76" ht="15">
      <c r="A7" s="64" t="s">
        <v>216</v>
      </c>
      <c r="B7" s="65"/>
      <c r="C7" s="65" t="s">
        <v>64</v>
      </c>
      <c r="D7" s="66">
        <v>222.420481735524</v>
      </c>
      <c r="E7" s="68"/>
      <c r="F7" s="100" t="s">
        <v>2557</v>
      </c>
      <c r="G7" s="65"/>
      <c r="H7" s="69" t="s">
        <v>216</v>
      </c>
      <c r="I7" s="70"/>
      <c r="J7" s="70"/>
      <c r="K7" s="69" t="s">
        <v>2767</v>
      </c>
      <c r="L7" s="73">
        <v>1</v>
      </c>
      <c r="M7" s="74">
        <v>1863.155517578125</v>
      </c>
      <c r="N7" s="74">
        <v>6808.5771484375</v>
      </c>
      <c r="O7" s="75"/>
      <c r="P7" s="76"/>
      <c r="Q7" s="76"/>
      <c r="R7" s="86"/>
      <c r="S7" s="48">
        <v>0</v>
      </c>
      <c r="T7" s="48">
        <v>1</v>
      </c>
      <c r="U7" s="49">
        <v>0</v>
      </c>
      <c r="V7" s="49">
        <v>0.004219</v>
      </c>
      <c r="W7" s="49">
        <v>0.008344</v>
      </c>
      <c r="X7" s="49">
        <v>0.423626</v>
      </c>
      <c r="Y7" s="49">
        <v>0</v>
      </c>
      <c r="Z7" s="49">
        <v>0</v>
      </c>
      <c r="AA7" s="71">
        <v>7</v>
      </c>
      <c r="AB7" s="71"/>
      <c r="AC7" s="72"/>
      <c r="AD7" s="78" t="s">
        <v>1803</v>
      </c>
      <c r="AE7" s="78">
        <v>433</v>
      </c>
      <c r="AF7" s="78">
        <v>9499</v>
      </c>
      <c r="AG7" s="78">
        <v>7173</v>
      </c>
      <c r="AH7" s="78">
        <v>4206</v>
      </c>
      <c r="AI7" s="78"/>
      <c r="AJ7" s="78" t="s">
        <v>1967</v>
      </c>
      <c r="AK7" s="78" t="s">
        <v>2132</v>
      </c>
      <c r="AL7" s="82" t="s">
        <v>2253</v>
      </c>
      <c r="AM7" s="78"/>
      <c r="AN7" s="80">
        <v>40838.52024305556</v>
      </c>
      <c r="AO7" s="82" t="s">
        <v>2378</v>
      </c>
      <c r="AP7" s="78" t="b">
        <v>0</v>
      </c>
      <c r="AQ7" s="78" t="b">
        <v>0</v>
      </c>
      <c r="AR7" s="78" t="b">
        <v>1</v>
      </c>
      <c r="AS7" s="78" t="s">
        <v>2528</v>
      </c>
      <c r="AT7" s="78">
        <v>91</v>
      </c>
      <c r="AU7" s="82" t="s">
        <v>2539</v>
      </c>
      <c r="AV7" s="78" t="b">
        <v>0</v>
      </c>
      <c r="AW7" s="78" t="s">
        <v>2596</v>
      </c>
      <c r="AX7" s="82" t="s">
        <v>2601</v>
      </c>
      <c r="AY7" s="78" t="s">
        <v>66</v>
      </c>
      <c r="AZ7" s="78" t="str">
        <f>REPLACE(INDEX(GroupVertices[Group],MATCH(Vertices[[#This Row],[Vertex]],GroupVertices[Vertex],0)),1,1,"")</f>
        <v>1</v>
      </c>
      <c r="BA7" s="48" t="s">
        <v>678</v>
      </c>
      <c r="BB7" s="48" t="s">
        <v>678</v>
      </c>
      <c r="BC7" s="48" t="s">
        <v>732</v>
      </c>
      <c r="BD7" s="48" t="s">
        <v>732</v>
      </c>
      <c r="BE7" s="48" t="s">
        <v>745</v>
      </c>
      <c r="BF7" s="48" t="s">
        <v>745</v>
      </c>
      <c r="BG7" s="120" t="s">
        <v>3364</v>
      </c>
      <c r="BH7" s="120" t="s">
        <v>3364</v>
      </c>
      <c r="BI7" s="120" t="s">
        <v>3498</v>
      </c>
      <c r="BJ7" s="120" t="s">
        <v>3498</v>
      </c>
      <c r="BK7" s="120">
        <v>0</v>
      </c>
      <c r="BL7" s="123">
        <v>0</v>
      </c>
      <c r="BM7" s="120">
        <v>0</v>
      </c>
      <c r="BN7" s="123">
        <v>0</v>
      </c>
      <c r="BO7" s="120">
        <v>0</v>
      </c>
      <c r="BP7" s="123">
        <v>0</v>
      </c>
      <c r="BQ7" s="120">
        <v>10</v>
      </c>
      <c r="BR7" s="123">
        <v>100</v>
      </c>
      <c r="BS7" s="120">
        <v>10</v>
      </c>
      <c r="BT7" s="2"/>
      <c r="BU7" s="3"/>
      <c r="BV7" s="3"/>
      <c r="BW7" s="3"/>
      <c r="BX7" s="3"/>
    </row>
    <row r="8" spans="1:76" ht="15">
      <c r="A8" s="64" t="s">
        <v>354</v>
      </c>
      <c r="B8" s="65"/>
      <c r="C8" s="65" t="s">
        <v>64</v>
      </c>
      <c r="D8" s="66">
        <v>1000</v>
      </c>
      <c r="E8" s="68"/>
      <c r="F8" s="100" t="s">
        <v>948</v>
      </c>
      <c r="G8" s="65"/>
      <c r="H8" s="69" t="s">
        <v>354</v>
      </c>
      <c r="I8" s="70"/>
      <c r="J8" s="70"/>
      <c r="K8" s="69" t="s">
        <v>2768</v>
      </c>
      <c r="L8" s="73">
        <v>9999</v>
      </c>
      <c r="M8" s="74">
        <v>1899.3331298828125</v>
      </c>
      <c r="N8" s="74">
        <v>5005.73095703125</v>
      </c>
      <c r="O8" s="75"/>
      <c r="P8" s="76"/>
      <c r="Q8" s="76"/>
      <c r="R8" s="86"/>
      <c r="S8" s="48">
        <v>87</v>
      </c>
      <c r="T8" s="48">
        <v>4</v>
      </c>
      <c r="U8" s="49">
        <v>10193.980952</v>
      </c>
      <c r="V8" s="49">
        <v>0.007576</v>
      </c>
      <c r="W8" s="49">
        <v>0.08985</v>
      </c>
      <c r="X8" s="49">
        <v>28.328377</v>
      </c>
      <c r="Y8" s="49">
        <v>0.00628174284950548</v>
      </c>
      <c r="Z8" s="49">
        <v>0.022988505747126436</v>
      </c>
      <c r="AA8" s="71">
        <v>8</v>
      </c>
      <c r="AB8" s="71"/>
      <c r="AC8" s="72"/>
      <c r="AD8" s="78" t="s">
        <v>1804</v>
      </c>
      <c r="AE8" s="78">
        <v>32</v>
      </c>
      <c r="AF8" s="78">
        <v>822659</v>
      </c>
      <c r="AG8" s="78">
        <v>166926</v>
      </c>
      <c r="AH8" s="78">
        <v>7091</v>
      </c>
      <c r="AI8" s="78"/>
      <c r="AJ8" s="78" t="s">
        <v>1968</v>
      </c>
      <c r="AK8" s="78" t="s">
        <v>2133</v>
      </c>
      <c r="AL8" s="82" t="s">
        <v>2254</v>
      </c>
      <c r="AM8" s="78"/>
      <c r="AN8" s="80">
        <v>39644.620162037034</v>
      </c>
      <c r="AO8" s="82" t="s">
        <v>2379</v>
      </c>
      <c r="AP8" s="78" t="b">
        <v>0</v>
      </c>
      <c r="AQ8" s="78" t="b">
        <v>0</v>
      </c>
      <c r="AR8" s="78" t="b">
        <v>1</v>
      </c>
      <c r="AS8" s="78" t="s">
        <v>1727</v>
      </c>
      <c r="AT8" s="78">
        <v>30157</v>
      </c>
      <c r="AU8" s="82" t="s">
        <v>2541</v>
      </c>
      <c r="AV8" s="78" t="b">
        <v>0</v>
      </c>
      <c r="AW8" s="78" t="s">
        <v>2596</v>
      </c>
      <c r="AX8" s="82" t="s">
        <v>2602</v>
      </c>
      <c r="AY8" s="78" t="s">
        <v>66</v>
      </c>
      <c r="AZ8" s="78" t="str">
        <f>REPLACE(INDEX(GroupVertices[Group],MATCH(Vertices[[#This Row],[Vertex]],GroupVertices[Vertex],0)),1,1,"")</f>
        <v>1</v>
      </c>
      <c r="BA8" s="48" t="s">
        <v>3326</v>
      </c>
      <c r="BB8" s="48" t="s">
        <v>3326</v>
      </c>
      <c r="BC8" s="48" t="s">
        <v>3051</v>
      </c>
      <c r="BD8" s="48" t="s">
        <v>3343</v>
      </c>
      <c r="BE8" s="48" t="s">
        <v>3345</v>
      </c>
      <c r="BF8" s="48" t="s">
        <v>3354</v>
      </c>
      <c r="BG8" s="120" t="s">
        <v>3365</v>
      </c>
      <c r="BH8" s="120" t="s">
        <v>3455</v>
      </c>
      <c r="BI8" s="120" t="s">
        <v>3499</v>
      </c>
      <c r="BJ8" s="120" t="s">
        <v>3589</v>
      </c>
      <c r="BK8" s="120">
        <v>14</v>
      </c>
      <c r="BL8" s="123">
        <v>2.3972602739726026</v>
      </c>
      <c r="BM8" s="120">
        <v>7</v>
      </c>
      <c r="BN8" s="123">
        <v>1.1986301369863013</v>
      </c>
      <c r="BO8" s="120">
        <v>0</v>
      </c>
      <c r="BP8" s="123">
        <v>0</v>
      </c>
      <c r="BQ8" s="120">
        <v>563</v>
      </c>
      <c r="BR8" s="123">
        <v>96.4041095890411</v>
      </c>
      <c r="BS8" s="120">
        <v>584</v>
      </c>
      <c r="BT8" s="2"/>
      <c r="BU8" s="3"/>
      <c r="BV8" s="3"/>
      <c r="BW8" s="3"/>
      <c r="BX8" s="3"/>
    </row>
    <row r="9" spans="1:76" ht="15">
      <c r="A9" s="64" t="s">
        <v>217</v>
      </c>
      <c r="B9" s="65"/>
      <c r="C9" s="65" t="s">
        <v>64</v>
      </c>
      <c r="D9" s="66">
        <v>162</v>
      </c>
      <c r="E9" s="68"/>
      <c r="F9" s="100" t="s">
        <v>836</v>
      </c>
      <c r="G9" s="65"/>
      <c r="H9" s="69" t="s">
        <v>217</v>
      </c>
      <c r="I9" s="70"/>
      <c r="J9" s="70"/>
      <c r="K9" s="69" t="s">
        <v>2769</v>
      </c>
      <c r="L9" s="73">
        <v>1</v>
      </c>
      <c r="M9" s="74">
        <v>254.26730346679688</v>
      </c>
      <c r="N9" s="74">
        <v>6092.79248046875</v>
      </c>
      <c r="O9" s="75"/>
      <c r="P9" s="76"/>
      <c r="Q9" s="76"/>
      <c r="R9" s="86"/>
      <c r="S9" s="48">
        <v>0</v>
      </c>
      <c r="T9" s="48">
        <v>1</v>
      </c>
      <c r="U9" s="49">
        <v>0</v>
      </c>
      <c r="V9" s="49">
        <v>0.004219</v>
      </c>
      <c r="W9" s="49">
        <v>0.008344</v>
      </c>
      <c r="X9" s="49">
        <v>0.423626</v>
      </c>
      <c r="Y9" s="49">
        <v>0</v>
      </c>
      <c r="Z9" s="49">
        <v>0</v>
      </c>
      <c r="AA9" s="71">
        <v>9</v>
      </c>
      <c r="AB9" s="71"/>
      <c r="AC9" s="72"/>
      <c r="AD9" s="78" t="s">
        <v>1805</v>
      </c>
      <c r="AE9" s="78">
        <v>60</v>
      </c>
      <c r="AF9" s="78">
        <v>7</v>
      </c>
      <c r="AG9" s="78">
        <v>3</v>
      </c>
      <c r="AH9" s="78">
        <v>2</v>
      </c>
      <c r="AI9" s="78"/>
      <c r="AJ9" s="78" t="s">
        <v>1969</v>
      </c>
      <c r="AK9" s="78"/>
      <c r="AL9" s="78"/>
      <c r="AM9" s="78"/>
      <c r="AN9" s="80">
        <v>43626.65634259259</v>
      </c>
      <c r="AO9" s="78"/>
      <c r="AP9" s="78" t="b">
        <v>1</v>
      </c>
      <c r="AQ9" s="78" t="b">
        <v>0</v>
      </c>
      <c r="AR9" s="78" t="b">
        <v>0</v>
      </c>
      <c r="AS9" s="78" t="s">
        <v>1727</v>
      </c>
      <c r="AT9" s="78">
        <v>0</v>
      </c>
      <c r="AU9" s="78"/>
      <c r="AV9" s="78" t="b">
        <v>0</v>
      </c>
      <c r="AW9" s="78" t="s">
        <v>2596</v>
      </c>
      <c r="AX9" s="82" t="s">
        <v>2603</v>
      </c>
      <c r="AY9" s="78" t="s">
        <v>66</v>
      </c>
      <c r="AZ9" s="78" t="str">
        <f>REPLACE(INDEX(GroupVertices[Group],MATCH(Vertices[[#This Row],[Vertex]],GroupVertices[Vertex],0)),1,1,"")</f>
        <v>1</v>
      </c>
      <c r="BA9" s="48"/>
      <c r="BB9" s="48"/>
      <c r="BC9" s="48"/>
      <c r="BD9" s="48"/>
      <c r="BE9" s="48"/>
      <c r="BF9" s="48"/>
      <c r="BG9" s="120" t="s">
        <v>3366</v>
      </c>
      <c r="BH9" s="120" t="s">
        <v>3366</v>
      </c>
      <c r="BI9" s="120" t="s">
        <v>3500</v>
      </c>
      <c r="BJ9" s="120" t="s">
        <v>3500</v>
      </c>
      <c r="BK9" s="120">
        <v>0</v>
      </c>
      <c r="BL9" s="123">
        <v>0</v>
      </c>
      <c r="BM9" s="120">
        <v>0</v>
      </c>
      <c r="BN9" s="123">
        <v>0</v>
      </c>
      <c r="BO9" s="120">
        <v>0</v>
      </c>
      <c r="BP9" s="123">
        <v>0</v>
      </c>
      <c r="BQ9" s="120">
        <v>20</v>
      </c>
      <c r="BR9" s="123">
        <v>100</v>
      </c>
      <c r="BS9" s="120">
        <v>20</v>
      </c>
      <c r="BT9" s="2"/>
      <c r="BU9" s="3"/>
      <c r="BV9" s="3"/>
      <c r="BW9" s="3"/>
      <c r="BX9" s="3"/>
    </row>
    <row r="10" spans="1:76" ht="15">
      <c r="A10" s="64" t="s">
        <v>218</v>
      </c>
      <c r="B10" s="65"/>
      <c r="C10" s="65" t="s">
        <v>64</v>
      </c>
      <c r="D10" s="66">
        <v>177.50614133035572</v>
      </c>
      <c r="E10" s="68"/>
      <c r="F10" s="100" t="s">
        <v>837</v>
      </c>
      <c r="G10" s="65"/>
      <c r="H10" s="69" t="s">
        <v>218</v>
      </c>
      <c r="I10" s="70"/>
      <c r="J10" s="70"/>
      <c r="K10" s="69" t="s">
        <v>2770</v>
      </c>
      <c r="L10" s="73">
        <v>1</v>
      </c>
      <c r="M10" s="74">
        <v>5090.458984375</v>
      </c>
      <c r="N10" s="74">
        <v>3605.521728515625</v>
      </c>
      <c r="O10" s="75"/>
      <c r="P10" s="76"/>
      <c r="Q10" s="76"/>
      <c r="R10" s="86"/>
      <c r="S10" s="48">
        <v>1</v>
      </c>
      <c r="T10" s="48">
        <v>1</v>
      </c>
      <c r="U10" s="49">
        <v>0</v>
      </c>
      <c r="V10" s="49">
        <v>0</v>
      </c>
      <c r="W10" s="49">
        <v>0</v>
      </c>
      <c r="X10" s="49">
        <v>0.999997</v>
      </c>
      <c r="Y10" s="49">
        <v>0</v>
      </c>
      <c r="Z10" s="49" t="s">
        <v>4029</v>
      </c>
      <c r="AA10" s="71">
        <v>10</v>
      </c>
      <c r="AB10" s="71"/>
      <c r="AC10" s="72"/>
      <c r="AD10" s="78" t="s">
        <v>1806</v>
      </c>
      <c r="AE10" s="78">
        <v>3039</v>
      </c>
      <c r="AF10" s="78">
        <v>2443</v>
      </c>
      <c r="AG10" s="78">
        <v>61615</v>
      </c>
      <c r="AH10" s="78">
        <v>2590</v>
      </c>
      <c r="AI10" s="78"/>
      <c r="AJ10" s="78" t="s">
        <v>1970</v>
      </c>
      <c r="AK10" s="78"/>
      <c r="AL10" s="82" t="s">
        <v>2255</v>
      </c>
      <c r="AM10" s="78"/>
      <c r="AN10" s="80">
        <v>39831.81618055556</v>
      </c>
      <c r="AO10" s="82" t="s">
        <v>2380</v>
      </c>
      <c r="AP10" s="78" t="b">
        <v>0</v>
      </c>
      <c r="AQ10" s="78" t="b">
        <v>0</v>
      </c>
      <c r="AR10" s="78" t="b">
        <v>0</v>
      </c>
      <c r="AS10" s="78" t="s">
        <v>1727</v>
      </c>
      <c r="AT10" s="78">
        <v>1193</v>
      </c>
      <c r="AU10" s="82" t="s">
        <v>2542</v>
      </c>
      <c r="AV10" s="78" t="b">
        <v>0</v>
      </c>
      <c r="AW10" s="78" t="s">
        <v>2596</v>
      </c>
      <c r="AX10" s="82" t="s">
        <v>2604</v>
      </c>
      <c r="AY10" s="78" t="s">
        <v>66</v>
      </c>
      <c r="AZ10" s="78" t="str">
        <f>REPLACE(INDEX(GroupVertices[Group],MATCH(Vertices[[#This Row],[Vertex]],GroupVertices[Vertex],0)),1,1,"")</f>
        <v>2</v>
      </c>
      <c r="BA10" s="48"/>
      <c r="BB10" s="48"/>
      <c r="BC10" s="48"/>
      <c r="BD10" s="48"/>
      <c r="BE10" s="48" t="s">
        <v>745</v>
      </c>
      <c r="BF10" s="48" t="s">
        <v>745</v>
      </c>
      <c r="BG10" s="120" t="s">
        <v>3367</v>
      </c>
      <c r="BH10" s="120" t="s">
        <v>3367</v>
      </c>
      <c r="BI10" s="120" t="s">
        <v>3501</v>
      </c>
      <c r="BJ10" s="120" t="s">
        <v>3501</v>
      </c>
      <c r="BK10" s="120">
        <v>2</v>
      </c>
      <c r="BL10" s="123">
        <v>5.405405405405405</v>
      </c>
      <c r="BM10" s="120">
        <v>0</v>
      </c>
      <c r="BN10" s="123">
        <v>0</v>
      </c>
      <c r="BO10" s="120">
        <v>0</v>
      </c>
      <c r="BP10" s="123">
        <v>0</v>
      </c>
      <c r="BQ10" s="120">
        <v>35</v>
      </c>
      <c r="BR10" s="123">
        <v>94.5945945945946</v>
      </c>
      <c r="BS10" s="120">
        <v>37</v>
      </c>
      <c r="BT10" s="2"/>
      <c r="BU10" s="3"/>
      <c r="BV10" s="3"/>
      <c r="BW10" s="3"/>
      <c r="BX10" s="3"/>
    </row>
    <row r="11" spans="1:76" ht="15">
      <c r="A11" s="64" t="s">
        <v>219</v>
      </c>
      <c r="B11" s="65"/>
      <c r="C11" s="65" t="s">
        <v>64</v>
      </c>
      <c r="D11" s="66">
        <v>170.31322683803143</v>
      </c>
      <c r="E11" s="68"/>
      <c r="F11" s="100" t="s">
        <v>838</v>
      </c>
      <c r="G11" s="65"/>
      <c r="H11" s="69" t="s">
        <v>219</v>
      </c>
      <c r="I11" s="70"/>
      <c r="J11" s="70"/>
      <c r="K11" s="69" t="s">
        <v>2771</v>
      </c>
      <c r="L11" s="73">
        <v>1</v>
      </c>
      <c r="M11" s="74">
        <v>1719.91015625</v>
      </c>
      <c r="N11" s="74">
        <v>8103.8642578125</v>
      </c>
      <c r="O11" s="75"/>
      <c r="P11" s="76"/>
      <c r="Q11" s="76"/>
      <c r="R11" s="86"/>
      <c r="S11" s="48">
        <v>0</v>
      </c>
      <c r="T11" s="48">
        <v>1</v>
      </c>
      <c r="U11" s="49">
        <v>0</v>
      </c>
      <c r="V11" s="49">
        <v>0.004219</v>
      </c>
      <c r="W11" s="49">
        <v>0.008344</v>
      </c>
      <c r="X11" s="49">
        <v>0.423626</v>
      </c>
      <c r="Y11" s="49">
        <v>0</v>
      </c>
      <c r="Z11" s="49">
        <v>0</v>
      </c>
      <c r="AA11" s="71">
        <v>11</v>
      </c>
      <c r="AB11" s="71"/>
      <c r="AC11" s="72"/>
      <c r="AD11" s="78" t="s">
        <v>1807</v>
      </c>
      <c r="AE11" s="78">
        <v>543</v>
      </c>
      <c r="AF11" s="78">
        <v>1313</v>
      </c>
      <c r="AG11" s="78">
        <v>5674</v>
      </c>
      <c r="AH11" s="78">
        <v>28423</v>
      </c>
      <c r="AI11" s="78"/>
      <c r="AJ11" s="78" t="s">
        <v>1971</v>
      </c>
      <c r="AK11" s="78" t="s">
        <v>2134</v>
      </c>
      <c r="AL11" s="82" t="s">
        <v>2256</v>
      </c>
      <c r="AM11" s="78"/>
      <c r="AN11" s="80">
        <v>40047.89653935185</v>
      </c>
      <c r="AO11" s="82" t="s">
        <v>2381</v>
      </c>
      <c r="AP11" s="78" t="b">
        <v>0</v>
      </c>
      <c r="AQ11" s="78" t="b">
        <v>0</v>
      </c>
      <c r="AR11" s="78" t="b">
        <v>1</v>
      </c>
      <c r="AS11" s="78" t="s">
        <v>1727</v>
      </c>
      <c r="AT11" s="78">
        <v>39</v>
      </c>
      <c r="AU11" s="82" t="s">
        <v>2541</v>
      </c>
      <c r="AV11" s="78" t="b">
        <v>0</v>
      </c>
      <c r="AW11" s="78" t="s">
        <v>2596</v>
      </c>
      <c r="AX11" s="82" t="s">
        <v>2605</v>
      </c>
      <c r="AY11" s="78" t="s">
        <v>66</v>
      </c>
      <c r="AZ11" s="78" t="str">
        <f>REPLACE(INDEX(GroupVertices[Group],MATCH(Vertices[[#This Row],[Vertex]],GroupVertices[Vertex],0)),1,1,"")</f>
        <v>1</v>
      </c>
      <c r="BA11" s="48"/>
      <c r="BB11" s="48"/>
      <c r="BC11" s="48"/>
      <c r="BD11" s="48"/>
      <c r="BE11" s="48" t="s">
        <v>745</v>
      </c>
      <c r="BF11" s="48" t="s">
        <v>745</v>
      </c>
      <c r="BG11" s="120" t="s">
        <v>3368</v>
      </c>
      <c r="BH11" s="120" t="s">
        <v>3368</v>
      </c>
      <c r="BI11" s="120" t="s">
        <v>3502</v>
      </c>
      <c r="BJ11" s="120" t="s">
        <v>3502</v>
      </c>
      <c r="BK11" s="120">
        <v>1</v>
      </c>
      <c r="BL11" s="123">
        <v>2.2222222222222223</v>
      </c>
      <c r="BM11" s="120">
        <v>0</v>
      </c>
      <c r="BN11" s="123">
        <v>0</v>
      </c>
      <c r="BO11" s="120">
        <v>0</v>
      </c>
      <c r="BP11" s="123">
        <v>0</v>
      </c>
      <c r="BQ11" s="120">
        <v>44</v>
      </c>
      <c r="BR11" s="123">
        <v>97.77777777777777</v>
      </c>
      <c r="BS11" s="120">
        <v>45</v>
      </c>
      <c r="BT11" s="2"/>
      <c r="BU11" s="3"/>
      <c r="BV11" s="3"/>
      <c r="BW11" s="3"/>
      <c r="BX11" s="3"/>
    </row>
    <row r="12" spans="1:76" ht="15">
      <c r="A12" s="64" t="s">
        <v>220</v>
      </c>
      <c r="B12" s="65"/>
      <c r="C12" s="65" t="s">
        <v>64</v>
      </c>
      <c r="D12" s="66">
        <v>179.9568245865901</v>
      </c>
      <c r="E12" s="68"/>
      <c r="F12" s="100" t="s">
        <v>839</v>
      </c>
      <c r="G12" s="65"/>
      <c r="H12" s="69" t="s">
        <v>220</v>
      </c>
      <c r="I12" s="70"/>
      <c r="J12" s="70"/>
      <c r="K12" s="69" t="s">
        <v>2772</v>
      </c>
      <c r="L12" s="73">
        <v>1</v>
      </c>
      <c r="M12" s="74">
        <v>6963.7109375</v>
      </c>
      <c r="N12" s="74">
        <v>5152.42578125</v>
      </c>
      <c r="O12" s="75"/>
      <c r="P12" s="76"/>
      <c r="Q12" s="76"/>
      <c r="R12" s="86"/>
      <c r="S12" s="48">
        <v>0</v>
      </c>
      <c r="T12" s="48">
        <v>2</v>
      </c>
      <c r="U12" s="49">
        <v>0</v>
      </c>
      <c r="V12" s="49">
        <v>0.002469</v>
      </c>
      <c r="W12" s="49">
        <v>0.000309</v>
      </c>
      <c r="X12" s="49">
        <v>0.633725</v>
      </c>
      <c r="Y12" s="49">
        <v>0.5</v>
      </c>
      <c r="Z12" s="49">
        <v>0</v>
      </c>
      <c r="AA12" s="71">
        <v>12</v>
      </c>
      <c r="AB12" s="71"/>
      <c r="AC12" s="72"/>
      <c r="AD12" s="78" t="s">
        <v>1808</v>
      </c>
      <c r="AE12" s="78">
        <v>5001</v>
      </c>
      <c r="AF12" s="78">
        <v>2828</v>
      </c>
      <c r="AG12" s="78">
        <v>226239</v>
      </c>
      <c r="AH12" s="78">
        <v>19005</v>
      </c>
      <c r="AI12" s="78"/>
      <c r="AJ12" s="78" t="s">
        <v>1972</v>
      </c>
      <c r="AK12" s="78" t="s">
        <v>2133</v>
      </c>
      <c r="AL12" s="78"/>
      <c r="AM12" s="78"/>
      <c r="AN12" s="80">
        <v>39886.015127314815</v>
      </c>
      <c r="AO12" s="82" t="s">
        <v>2382</v>
      </c>
      <c r="AP12" s="78" t="b">
        <v>1</v>
      </c>
      <c r="AQ12" s="78" t="b">
        <v>0</v>
      </c>
      <c r="AR12" s="78" t="b">
        <v>1</v>
      </c>
      <c r="AS12" s="78" t="s">
        <v>1727</v>
      </c>
      <c r="AT12" s="78">
        <v>1049</v>
      </c>
      <c r="AU12" s="82" t="s">
        <v>2539</v>
      </c>
      <c r="AV12" s="78" t="b">
        <v>0</v>
      </c>
      <c r="AW12" s="78" t="s">
        <v>2596</v>
      </c>
      <c r="AX12" s="82" t="s">
        <v>2606</v>
      </c>
      <c r="AY12" s="78" t="s">
        <v>66</v>
      </c>
      <c r="AZ12" s="78" t="str">
        <f>REPLACE(INDEX(GroupVertices[Group],MATCH(Vertices[[#This Row],[Vertex]],GroupVertices[Vertex],0)),1,1,"")</f>
        <v>5</v>
      </c>
      <c r="BA12" s="48"/>
      <c r="BB12" s="48"/>
      <c r="BC12" s="48"/>
      <c r="BD12" s="48"/>
      <c r="BE12" s="48" t="s">
        <v>746</v>
      </c>
      <c r="BF12" s="48" t="s">
        <v>746</v>
      </c>
      <c r="BG12" s="120" t="s">
        <v>3369</v>
      </c>
      <c r="BH12" s="120" t="s">
        <v>3369</v>
      </c>
      <c r="BI12" s="120" t="s">
        <v>3503</v>
      </c>
      <c r="BJ12" s="120" t="s">
        <v>3503</v>
      </c>
      <c r="BK12" s="120">
        <v>1</v>
      </c>
      <c r="BL12" s="123">
        <v>4.3478260869565215</v>
      </c>
      <c r="BM12" s="120">
        <v>0</v>
      </c>
      <c r="BN12" s="123">
        <v>0</v>
      </c>
      <c r="BO12" s="120">
        <v>0</v>
      </c>
      <c r="BP12" s="123">
        <v>0</v>
      </c>
      <c r="BQ12" s="120">
        <v>22</v>
      </c>
      <c r="BR12" s="123">
        <v>95.65217391304348</v>
      </c>
      <c r="BS12" s="120">
        <v>23</v>
      </c>
      <c r="BT12" s="2"/>
      <c r="BU12" s="3"/>
      <c r="BV12" s="3"/>
      <c r="BW12" s="3"/>
      <c r="BX12" s="3"/>
    </row>
    <row r="13" spans="1:76" ht="15">
      <c r="A13" s="64" t="s">
        <v>366</v>
      </c>
      <c r="B13" s="65"/>
      <c r="C13" s="65" t="s">
        <v>64</v>
      </c>
      <c r="D13" s="66">
        <v>169.84218641995002</v>
      </c>
      <c r="E13" s="68"/>
      <c r="F13" s="100" t="s">
        <v>2558</v>
      </c>
      <c r="G13" s="65"/>
      <c r="H13" s="69" t="s">
        <v>366</v>
      </c>
      <c r="I13" s="70"/>
      <c r="J13" s="70"/>
      <c r="K13" s="69" t="s">
        <v>2773</v>
      </c>
      <c r="L13" s="73">
        <v>295.4659684910504</v>
      </c>
      <c r="M13" s="74">
        <v>7411.51708984375</v>
      </c>
      <c r="N13" s="74">
        <v>3853.762939453125</v>
      </c>
      <c r="O13" s="75"/>
      <c r="P13" s="76"/>
      <c r="Q13" s="76"/>
      <c r="R13" s="86"/>
      <c r="S13" s="48">
        <v>7</v>
      </c>
      <c r="T13" s="48">
        <v>0</v>
      </c>
      <c r="U13" s="49">
        <v>300.238095</v>
      </c>
      <c r="V13" s="49">
        <v>0.003205</v>
      </c>
      <c r="W13" s="49">
        <v>0.001149</v>
      </c>
      <c r="X13" s="49">
        <v>1.995199</v>
      </c>
      <c r="Y13" s="49">
        <v>0.14285714285714285</v>
      </c>
      <c r="Z13" s="49">
        <v>0</v>
      </c>
      <c r="AA13" s="71">
        <v>13</v>
      </c>
      <c r="AB13" s="71"/>
      <c r="AC13" s="72"/>
      <c r="AD13" s="78" t="s">
        <v>1809</v>
      </c>
      <c r="AE13" s="78">
        <v>1016</v>
      </c>
      <c r="AF13" s="78">
        <v>1239</v>
      </c>
      <c r="AG13" s="78">
        <v>2520</v>
      </c>
      <c r="AH13" s="78">
        <v>5717</v>
      </c>
      <c r="AI13" s="78"/>
      <c r="AJ13" s="78" t="s">
        <v>1973</v>
      </c>
      <c r="AK13" s="78"/>
      <c r="AL13" s="78"/>
      <c r="AM13" s="78"/>
      <c r="AN13" s="80">
        <v>42208.42346064815</v>
      </c>
      <c r="AO13" s="82" t="s">
        <v>2383</v>
      </c>
      <c r="AP13" s="78" t="b">
        <v>0</v>
      </c>
      <c r="AQ13" s="78" t="b">
        <v>0</v>
      </c>
      <c r="AR13" s="78" t="b">
        <v>0</v>
      </c>
      <c r="AS13" s="78" t="s">
        <v>1727</v>
      </c>
      <c r="AT13" s="78">
        <v>110</v>
      </c>
      <c r="AU13" s="82" t="s">
        <v>2539</v>
      </c>
      <c r="AV13" s="78" t="b">
        <v>1</v>
      </c>
      <c r="AW13" s="78" t="s">
        <v>2596</v>
      </c>
      <c r="AX13" s="82" t="s">
        <v>2607</v>
      </c>
      <c r="AY13" s="78" t="s">
        <v>65</v>
      </c>
      <c r="AZ13" s="78" t="str">
        <f>REPLACE(INDEX(GroupVertices[Group],MATCH(Vertices[[#This Row],[Vertex]],GroupVertices[Vertex],0)),1,1,"")</f>
        <v>5</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362</v>
      </c>
      <c r="B14" s="65"/>
      <c r="C14" s="65" t="s">
        <v>64</v>
      </c>
      <c r="D14" s="66">
        <v>622.4356432635266</v>
      </c>
      <c r="E14" s="68"/>
      <c r="F14" s="100" t="s">
        <v>954</v>
      </c>
      <c r="G14" s="65"/>
      <c r="H14" s="69" t="s">
        <v>362</v>
      </c>
      <c r="I14" s="70"/>
      <c r="J14" s="70"/>
      <c r="K14" s="69" t="s">
        <v>2774</v>
      </c>
      <c r="L14" s="73">
        <v>726.5398613177632</v>
      </c>
      <c r="M14" s="74">
        <v>7200.453125</v>
      </c>
      <c r="N14" s="74">
        <v>4063.06201171875</v>
      </c>
      <c r="O14" s="75"/>
      <c r="P14" s="76"/>
      <c r="Q14" s="76"/>
      <c r="R14" s="86"/>
      <c r="S14" s="48">
        <v>7</v>
      </c>
      <c r="T14" s="48">
        <v>1</v>
      </c>
      <c r="U14" s="49">
        <v>739.761905</v>
      </c>
      <c r="V14" s="49">
        <v>0.003322</v>
      </c>
      <c r="W14" s="49">
        <v>0.002174</v>
      </c>
      <c r="X14" s="49">
        <v>2.272482</v>
      </c>
      <c r="Y14" s="49">
        <v>0.10714285714285714</v>
      </c>
      <c r="Z14" s="49">
        <v>0</v>
      </c>
      <c r="AA14" s="71">
        <v>14</v>
      </c>
      <c r="AB14" s="71"/>
      <c r="AC14" s="72"/>
      <c r="AD14" s="78" t="s">
        <v>1810</v>
      </c>
      <c r="AE14" s="78">
        <v>51429</v>
      </c>
      <c r="AF14" s="78">
        <v>72341</v>
      </c>
      <c r="AG14" s="78">
        <v>201649</v>
      </c>
      <c r="AH14" s="78">
        <v>145462</v>
      </c>
      <c r="AI14" s="78"/>
      <c r="AJ14" s="78" t="s">
        <v>1974</v>
      </c>
      <c r="AK14" s="78" t="s">
        <v>2135</v>
      </c>
      <c r="AL14" s="82" t="s">
        <v>2257</v>
      </c>
      <c r="AM14" s="78"/>
      <c r="AN14" s="80">
        <v>39524.70877314815</v>
      </c>
      <c r="AO14" s="82" t="s">
        <v>2384</v>
      </c>
      <c r="AP14" s="78" t="b">
        <v>0</v>
      </c>
      <c r="AQ14" s="78" t="b">
        <v>0</v>
      </c>
      <c r="AR14" s="78" t="b">
        <v>1</v>
      </c>
      <c r="AS14" s="78" t="s">
        <v>1727</v>
      </c>
      <c r="AT14" s="78">
        <v>4742</v>
      </c>
      <c r="AU14" s="82" t="s">
        <v>2541</v>
      </c>
      <c r="AV14" s="78" t="b">
        <v>0</v>
      </c>
      <c r="AW14" s="78" t="s">
        <v>2596</v>
      </c>
      <c r="AX14" s="82" t="s">
        <v>2608</v>
      </c>
      <c r="AY14" s="78" t="s">
        <v>66</v>
      </c>
      <c r="AZ14" s="78" t="str">
        <f>REPLACE(INDEX(GroupVertices[Group],MATCH(Vertices[[#This Row],[Vertex]],GroupVertices[Vertex],0)),1,1,"")</f>
        <v>5</v>
      </c>
      <c r="BA14" s="48" t="s">
        <v>728</v>
      </c>
      <c r="BB14" s="48" t="s">
        <v>728</v>
      </c>
      <c r="BC14" s="48" t="s">
        <v>733</v>
      </c>
      <c r="BD14" s="48" t="s">
        <v>733</v>
      </c>
      <c r="BE14" s="48" t="s">
        <v>779</v>
      </c>
      <c r="BF14" s="48" t="s">
        <v>779</v>
      </c>
      <c r="BG14" s="120" t="s">
        <v>3173</v>
      </c>
      <c r="BH14" s="120" t="s">
        <v>3173</v>
      </c>
      <c r="BI14" s="120" t="s">
        <v>3258</v>
      </c>
      <c r="BJ14" s="120" t="s">
        <v>3258</v>
      </c>
      <c r="BK14" s="120">
        <v>2</v>
      </c>
      <c r="BL14" s="123">
        <v>6.0606060606060606</v>
      </c>
      <c r="BM14" s="120">
        <v>0</v>
      </c>
      <c r="BN14" s="123">
        <v>0</v>
      </c>
      <c r="BO14" s="120">
        <v>0</v>
      </c>
      <c r="BP14" s="123">
        <v>0</v>
      </c>
      <c r="BQ14" s="120">
        <v>31</v>
      </c>
      <c r="BR14" s="123">
        <v>93.93939393939394</v>
      </c>
      <c r="BS14" s="120">
        <v>33</v>
      </c>
      <c r="BT14" s="2"/>
      <c r="BU14" s="3"/>
      <c r="BV14" s="3"/>
      <c r="BW14" s="3"/>
      <c r="BX14" s="3"/>
    </row>
    <row r="15" spans="1:76" ht="15">
      <c r="A15" s="64" t="s">
        <v>221</v>
      </c>
      <c r="B15" s="65"/>
      <c r="C15" s="65" t="s">
        <v>64</v>
      </c>
      <c r="D15" s="66">
        <v>162.4010208964747</v>
      </c>
      <c r="E15" s="68"/>
      <c r="F15" s="100" t="s">
        <v>840</v>
      </c>
      <c r="G15" s="65"/>
      <c r="H15" s="69" t="s">
        <v>221</v>
      </c>
      <c r="I15" s="70"/>
      <c r="J15" s="70"/>
      <c r="K15" s="69" t="s">
        <v>2775</v>
      </c>
      <c r="L15" s="73">
        <v>1</v>
      </c>
      <c r="M15" s="74">
        <v>2589.455322265625</v>
      </c>
      <c r="N15" s="74">
        <v>8075.79052734375</v>
      </c>
      <c r="O15" s="75"/>
      <c r="P15" s="76"/>
      <c r="Q15" s="76"/>
      <c r="R15" s="86"/>
      <c r="S15" s="48">
        <v>0</v>
      </c>
      <c r="T15" s="48">
        <v>1</v>
      </c>
      <c r="U15" s="49">
        <v>0</v>
      </c>
      <c r="V15" s="49">
        <v>0.004219</v>
      </c>
      <c r="W15" s="49">
        <v>0.008344</v>
      </c>
      <c r="X15" s="49">
        <v>0.423626</v>
      </c>
      <c r="Y15" s="49">
        <v>0</v>
      </c>
      <c r="Z15" s="49">
        <v>0</v>
      </c>
      <c r="AA15" s="71">
        <v>15</v>
      </c>
      <c r="AB15" s="71"/>
      <c r="AC15" s="72"/>
      <c r="AD15" s="78" t="s">
        <v>1811</v>
      </c>
      <c r="AE15" s="78">
        <v>234</v>
      </c>
      <c r="AF15" s="78">
        <v>70</v>
      </c>
      <c r="AG15" s="78">
        <v>51</v>
      </c>
      <c r="AH15" s="78">
        <v>311</v>
      </c>
      <c r="AI15" s="78"/>
      <c r="AJ15" s="78" t="s">
        <v>1975</v>
      </c>
      <c r="AK15" s="78" t="s">
        <v>2136</v>
      </c>
      <c r="AL15" s="78"/>
      <c r="AM15" s="78"/>
      <c r="AN15" s="80">
        <v>40770.73097222222</v>
      </c>
      <c r="AO15" s="78"/>
      <c r="AP15" s="78" t="b">
        <v>1</v>
      </c>
      <c r="AQ15" s="78" t="b">
        <v>0</v>
      </c>
      <c r="AR15" s="78" t="b">
        <v>1</v>
      </c>
      <c r="AS15" s="78" t="s">
        <v>1727</v>
      </c>
      <c r="AT15" s="78">
        <v>2</v>
      </c>
      <c r="AU15" s="82" t="s">
        <v>2539</v>
      </c>
      <c r="AV15" s="78" t="b">
        <v>0</v>
      </c>
      <c r="AW15" s="78" t="s">
        <v>2596</v>
      </c>
      <c r="AX15" s="82" t="s">
        <v>2609</v>
      </c>
      <c r="AY15" s="78" t="s">
        <v>66</v>
      </c>
      <c r="AZ15" s="78" t="str">
        <f>REPLACE(INDEX(GroupVertices[Group],MATCH(Vertices[[#This Row],[Vertex]],GroupVertices[Vertex],0)),1,1,"")</f>
        <v>1</v>
      </c>
      <c r="BA15" s="48"/>
      <c r="BB15" s="48"/>
      <c r="BC15" s="48"/>
      <c r="BD15" s="48"/>
      <c r="BE15" s="48" t="s">
        <v>745</v>
      </c>
      <c r="BF15" s="48" t="s">
        <v>745</v>
      </c>
      <c r="BG15" s="120" t="s">
        <v>3370</v>
      </c>
      <c r="BH15" s="120" t="s">
        <v>3370</v>
      </c>
      <c r="BI15" s="120" t="s">
        <v>3504</v>
      </c>
      <c r="BJ15" s="120" t="s">
        <v>3504</v>
      </c>
      <c r="BK15" s="120">
        <v>0</v>
      </c>
      <c r="BL15" s="123">
        <v>0</v>
      </c>
      <c r="BM15" s="120">
        <v>0</v>
      </c>
      <c r="BN15" s="123">
        <v>0</v>
      </c>
      <c r="BO15" s="120">
        <v>0</v>
      </c>
      <c r="BP15" s="123">
        <v>0</v>
      </c>
      <c r="BQ15" s="120">
        <v>16</v>
      </c>
      <c r="BR15" s="123">
        <v>100</v>
      </c>
      <c r="BS15" s="120">
        <v>16</v>
      </c>
      <c r="BT15" s="2"/>
      <c r="BU15" s="3"/>
      <c r="BV15" s="3"/>
      <c r="BW15" s="3"/>
      <c r="BX15" s="3"/>
    </row>
    <row r="16" spans="1:76" ht="15">
      <c r="A16" s="64" t="s">
        <v>222</v>
      </c>
      <c r="B16" s="65"/>
      <c r="C16" s="65" t="s">
        <v>64</v>
      </c>
      <c r="D16" s="66">
        <v>186.85056475932214</v>
      </c>
      <c r="E16" s="68"/>
      <c r="F16" s="100" t="s">
        <v>841</v>
      </c>
      <c r="G16" s="65"/>
      <c r="H16" s="69" t="s">
        <v>222</v>
      </c>
      <c r="I16" s="70"/>
      <c r="J16" s="70"/>
      <c r="K16" s="69" t="s">
        <v>2776</v>
      </c>
      <c r="L16" s="73">
        <v>1</v>
      </c>
      <c r="M16" s="74">
        <v>9804.087890625</v>
      </c>
      <c r="N16" s="74">
        <v>7282.0009765625</v>
      </c>
      <c r="O16" s="75"/>
      <c r="P16" s="76"/>
      <c r="Q16" s="76"/>
      <c r="R16" s="86"/>
      <c r="S16" s="48">
        <v>0</v>
      </c>
      <c r="T16" s="48">
        <v>2</v>
      </c>
      <c r="U16" s="49">
        <v>0</v>
      </c>
      <c r="V16" s="49">
        <v>0.004237</v>
      </c>
      <c r="W16" s="49">
        <v>0.00982</v>
      </c>
      <c r="X16" s="49">
        <v>0.659138</v>
      </c>
      <c r="Y16" s="49">
        <v>0.5</v>
      </c>
      <c r="Z16" s="49">
        <v>0</v>
      </c>
      <c r="AA16" s="71">
        <v>16</v>
      </c>
      <c r="AB16" s="71"/>
      <c r="AC16" s="72"/>
      <c r="AD16" s="78" t="s">
        <v>1812</v>
      </c>
      <c r="AE16" s="78">
        <v>4250</v>
      </c>
      <c r="AF16" s="78">
        <v>3911</v>
      </c>
      <c r="AG16" s="78">
        <v>12351</v>
      </c>
      <c r="AH16" s="78">
        <v>677</v>
      </c>
      <c r="AI16" s="78"/>
      <c r="AJ16" s="78" t="s">
        <v>1976</v>
      </c>
      <c r="AK16" s="78" t="s">
        <v>2137</v>
      </c>
      <c r="AL16" s="78"/>
      <c r="AM16" s="78"/>
      <c r="AN16" s="80">
        <v>39729.79415509259</v>
      </c>
      <c r="AO16" s="82" t="s">
        <v>2385</v>
      </c>
      <c r="AP16" s="78" t="b">
        <v>0</v>
      </c>
      <c r="AQ16" s="78" t="b">
        <v>0</v>
      </c>
      <c r="AR16" s="78" t="b">
        <v>1</v>
      </c>
      <c r="AS16" s="78" t="s">
        <v>1727</v>
      </c>
      <c r="AT16" s="78">
        <v>132</v>
      </c>
      <c r="AU16" s="82" t="s">
        <v>2539</v>
      </c>
      <c r="AV16" s="78" t="b">
        <v>0</v>
      </c>
      <c r="AW16" s="78" t="s">
        <v>2596</v>
      </c>
      <c r="AX16" s="82" t="s">
        <v>2610</v>
      </c>
      <c r="AY16" s="78" t="s">
        <v>66</v>
      </c>
      <c r="AZ16" s="78" t="str">
        <f>REPLACE(INDEX(GroupVertices[Group],MATCH(Vertices[[#This Row],[Vertex]],GroupVertices[Vertex],0)),1,1,"")</f>
        <v>4</v>
      </c>
      <c r="BA16" s="48"/>
      <c r="BB16" s="48"/>
      <c r="BC16" s="48"/>
      <c r="BD16" s="48"/>
      <c r="BE16" s="48"/>
      <c r="BF16" s="48"/>
      <c r="BG16" s="120" t="s">
        <v>3371</v>
      </c>
      <c r="BH16" s="120" t="s">
        <v>3371</v>
      </c>
      <c r="BI16" s="120" t="s">
        <v>3505</v>
      </c>
      <c r="BJ16" s="120" t="s">
        <v>3505</v>
      </c>
      <c r="BK16" s="120">
        <v>0</v>
      </c>
      <c r="BL16" s="123">
        <v>0</v>
      </c>
      <c r="BM16" s="120">
        <v>0</v>
      </c>
      <c r="BN16" s="123">
        <v>0</v>
      </c>
      <c r="BO16" s="120">
        <v>0</v>
      </c>
      <c r="BP16" s="123">
        <v>0</v>
      </c>
      <c r="BQ16" s="120">
        <v>22</v>
      </c>
      <c r="BR16" s="123">
        <v>100</v>
      </c>
      <c r="BS16" s="120">
        <v>22</v>
      </c>
      <c r="BT16" s="2"/>
      <c r="BU16" s="3"/>
      <c r="BV16" s="3"/>
      <c r="BW16" s="3"/>
      <c r="BX16" s="3"/>
    </row>
    <row r="17" spans="1:76" ht="15">
      <c r="A17" s="64" t="s">
        <v>338</v>
      </c>
      <c r="B17" s="65"/>
      <c r="C17" s="65" t="s">
        <v>64</v>
      </c>
      <c r="D17" s="66">
        <v>173.32406626711938</v>
      </c>
      <c r="E17" s="68"/>
      <c r="F17" s="100" t="s">
        <v>934</v>
      </c>
      <c r="G17" s="65"/>
      <c r="H17" s="69" t="s">
        <v>338</v>
      </c>
      <c r="I17" s="70"/>
      <c r="J17" s="70"/>
      <c r="K17" s="69" t="s">
        <v>2777</v>
      </c>
      <c r="L17" s="73">
        <v>19.569336574722687</v>
      </c>
      <c r="M17" s="74">
        <v>9451.4482421875</v>
      </c>
      <c r="N17" s="74">
        <v>7256.95751953125</v>
      </c>
      <c r="O17" s="75"/>
      <c r="P17" s="76"/>
      <c r="Q17" s="76"/>
      <c r="R17" s="86"/>
      <c r="S17" s="48">
        <v>5</v>
      </c>
      <c r="T17" s="48">
        <v>1</v>
      </c>
      <c r="U17" s="49">
        <v>18.933333</v>
      </c>
      <c r="V17" s="49">
        <v>0.004405</v>
      </c>
      <c r="W17" s="49">
        <v>0.01589</v>
      </c>
      <c r="X17" s="49">
        <v>1.662435</v>
      </c>
      <c r="Y17" s="49">
        <v>0.2</v>
      </c>
      <c r="Z17" s="49">
        <v>0</v>
      </c>
      <c r="AA17" s="71">
        <v>17</v>
      </c>
      <c r="AB17" s="71"/>
      <c r="AC17" s="72"/>
      <c r="AD17" s="78" t="s">
        <v>1813</v>
      </c>
      <c r="AE17" s="78">
        <v>941</v>
      </c>
      <c r="AF17" s="78">
        <v>1786</v>
      </c>
      <c r="AG17" s="78">
        <v>8306</v>
      </c>
      <c r="AH17" s="78">
        <v>1579</v>
      </c>
      <c r="AI17" s="78"/>
      <c r="AJ17" s="78" t="s">
        <v>1977</v>
      </c>
      <c r="AK17" s="78" t="s">
        <v>2138</v>
      </c>
      <c r="AL17" s="82" t="s">
        <v>2258</v>
      </c>
      <c r="AM17" s="78"/>
      <c r="AN17" s="80">
        <v>40532.00304398148</v>
      </c>
      <c r="AO17" s="82" t="s">
        <v>2386</v>
      </c>
      <c r="AP17" s="78" t="b">
        <v>0</v>
      </c>
      <c r="AQ17" s="78" t="b">
        <v>0</v>
      </c>
      <c r="AR17" s="78" t="b">
        <v>1</v>
      </c>
      <c r="AS17" s="78" t="s">
        <v>1727</v>
      </c>
      <c r="AT17" s="78">
        <v>98</v>
      </c>
      <c r="AU17" s="82" t="s">
        <v>2539</v>
      </c>
      <c r="AV17" s="78" t="b">
        <v>0</v>
      </c>
      <c r="AW17" s="78" t="s">
        <v>2596</v>
      </c>
      <c r="AX17" s="82" t="s">
        <v>2611</v>
      </c>
      <c r="AY17" s="78" t="s">
        <v>66</v>
      </c>
      <c r="AZ17" s="78" t="str">
        <f>REPLACE(INDEX(GroupVertices[Group],MATCH(Vertices[[#This Row],[Vertex]],GroupVertices[Vertex],0)),1,1,"")</f>
        <v>4</v>
      </c>
      <c r="BA17" s="48"/>
      <c r="BB17" s="48"/>
      <c r="BC17" s="48"/>
      <c r="BD17" s="48"/>
      <c r="BE17" s="48" t="s">
        <v>753</v>
      </c>
      <c r="BF17" s="48" t="s">
        <v>771</v>
      </c>
      <c r="BG17" s="120" t="s">
        <v>3372</v>
      </c>
      <c r="BH17" s="120" t="s">
        <v>3456</v>
      </c>
      <c r="BI17" s="120" t="s">
        <v>3506</v>
      </c>
      <c r="BJ17" s="120" t="s">
        <v>3506</v>
      </c>
      <c r="BK17" s="120">
        <v>7</v>
      </c>
      <c r="BL17" s="123">
        <v>2.6217228464419478</v>
      </c>
      <c r="BM17" s="120">
        <v>2</v>
      </c>
      <c r="BN17" s="123">
        <v>0.7490636704119851</v>
      </c>
      <c r="BO17" s="120">
        <v>0</v>
      </c>
      <c r="BP17" s="123">
        <v>0</v>
      </c>
      <c r="BQ17" s="120">
        <v>258</v>
      </c>
      <c r="BR17" s="123">
        <v>96.62921348314607</v>
      </c>
      <c r="BS17" s="120">
        <v>267</v>
      </c>
      <c r="BT17" s="2"/>
      <c r="BU17" s="3"/>
      <c r="BV17" s="3"/>
      <c r="BW17" s="3"/>
      <c r="BX17" s="3"/>
    </row>
    <row r="18" spans="1:76" ht="15">
      <c r="A18" s="64" t="s">
        <v>223</v>
      </c>
      <c r="B18" s="65"/>
      <c r="C18" s="65" t="s">
        <v>64</v>
      </c>
      <c r="D18" s="66">
        <v>891.1832980121384</v>
      </c>
      <c r="E18" s="68"/>
      <c r="F18" s="100" t="s">
        <v>842</v>
      </c>
      <c r="G18" s="65"/>
      <c r="H18" s="69" t="s">
        <v>223</v>
      </c>
      <c r="I18" s="70"/>
      <c r="J18" s="70"/>
      <c r="K18" s="69" t="s">
        <v>2778</v>
      </c>
      <c r="L18" s="73">
        <v>1</v>
      </c>
      <c r="M18" s="74">
        <v>7681.4169921875</v>
      </c>
      <c r="N18" s="74">
        <v>5105.05859375</v>
      </c>
      <c r="O18" s="75"/>
      <c r="P18" s="76"/>
      <c r="Q18" s="76"/>
      <c r="R18" s="86"/>
      <c r="S18" s="48">
        <v>0</v>
      </c>
      <c r="T18" s="48">
        <v>2</v>
      </c>
      <c r="U18" s="49">
        <v>0</v>
      </c>
      <c r="V18" s="49">
        <v>0.002469</v>
      </c>
      <c r="W18" s="49">
        <v>0.000309</v>
      </c>
      <c r="X18" s="49">
        <v>0.633725</v>
      </c>
      <c r="Y18" s="49">
        <v>0.5</v>
      </c>
      <c r="Z18" s="49">
        <v>0</v>
      </c>
      <c r="AA18" s="71">
        <v>18</v>
      </c>
      <c r="AB18" s="71"/>
      <c r="AC18" s="72"/>
      <c r="AD18" s="78" t="s">
        <v>1814</v>
      </c>
      <c r="AE18" s="78">
        <v>86362</v>
      </c>
      <c r="AF18" s="78">
        <v>114561</v>
      </c>
      <c r="AG18" s="78">
        <v>202413</v>
      </c>
      <c r="AH18" s="78">
        <v>3994</v>
      </c>
      <c r="AI18" s="78"/>
      <c r="AJ18" s="78" t="s">
        <v>1978</v>
      </c>
      <c r="AK18" s="78" t="s">
        <v>2139</v>
      </c>
      <c r="AL18" s="82" t="s">
        <v>2259</v>
      </c>
      <c r="AM18" s="78"/>
      <c r="AN18" s="80">
        <v>39772.300729166665</v>
      </c>
      <c r="AO18" s="82" t="s">
        <v>2387</v>
      </c>
      <c r="AP18" s="78" t="b">
        <v>0</v>
      </c>
      <c r="AQ18" s="78" t="b">
        <v>0</v>
      </c>
      <c r="AR18" s="78" t="b">
        <v>1</v>
      </c>
      <c r="AS18" s="78" t="s">
        <v>1727</v>
      </c>
      <c r="AT18" s="78">
        <v>5356</v>
      </c>
      <c r="AU18" s="82" t="s">
        <v>2543</v>
      </c>
      <c r="AV18" s="78" t="b">
        <v>0</v>
      </c>
      <c r="AW18" s="78" t="s">
        <v>2596</v>
      </c>
      <c r="AX18" s="82" t="s">
        <v>2612</v>
      </c>
      <c r="AY18" s="78" t="s">
        <v>66</v>
      </c>
      <c r="AZ18" s="78" t="str">
        <f>REPLACE(INDEX(GroupVertices[Group],MATCH(Vertices[[#This Row],[Vertex]],GroupVertices[Vertex],0)),1,1,"")</f>
        <v>5</v>
      </c>
      <c r="BA18" s="48"/>
      <c r="BB18" s="48"/>
      <c r="BC18" s="48"/>
      <c r="BD18" s="48"/>
      <c r="BE18" s="48" t="s">
        <v>746</v>
      </c>
      <c r="BF18" s="48" t="s">
        <v>746</v>
      </c>
      <c r="BG18" s="120" t="s">
        <v>3369</v>
      </c>
      <c r="BH18" s="120" t="s">
        <v>3369</v>
      </c>
      <c r="BI18" s="120" t="s">
        <v>3503</v>
      </c>
      <c r="BJ18" s="120" t="s">
        <v>3503</v>
      </c>
      <c r="BK18" s="120">
        <v>1</v>
      </c>
      <c r="BL18" s="123">
        <v>4.3478260869565215</v>
      </c>
      <c r="BM18" s="120">
        <v>0</v>
      </c>
      <c r="BN18" s="123">
        <v>0</v>
      </c>
      <c r="BO18" s="120">
        <v>0</v>
      </c>
      <c r="BP18" s="123">
        <v>0</v>
      </c>
      <c r="BQ18" s="120">
        <v>22</v>
      </c>
      <c r="BR18" s="123">
        <v>95.65217391304348</v>
      </c>
      <c r="BS18" s="120">
        <v>23</v>
      </c>
      <c r="BT18" s="2"/>
      <c r="BU18" s="3"/>
      <c r="BV18" s="3"/>
      <c r="BW18" s="3"/>
      <c r="BX18" s="3"/>
    </row>
    <row r="19" spans="1:76" ht="15">
      <c r="A19" s="64" t="s">
        <v>224</v>
      </c>
      <c r="B19" s="65"/>
      <c r="C19" s="65" t="s">
        <v>64</v>
      </c>
      <c r="D19" s="66">
        <v>227.30911742588245</v>
      </c>
      <c r="E19" s="68"/>
      <c r="F19" s="100" t="s">
        <v>2559</v>
      </c>
      <c r="G19" s="65"/>
      <c r="H19" s="69" t="s">
        <v>224</v>
      </c>
      <c r="I19" s="70"/>
      <c r="J19" s="70"/>
      <c r="K19" s="69" t="s">
        <v>2779</v>
      </c>
      <c r="L19" s="73">
        <v>1</v>
      </c>
      <c r="M19" s="74">
        <v>837.1534423828125</v>
      </c>
      <c r="N19" s="74">
        <v>5939.68310546875</v>
      </c>
      <c r="O19" s="75"/>
      <c r="P19" s="76"/>
      <c r="Q19" s="76"/>
      <c r="R19" s="86"/>
      <c r="S19" s="48">
        <v>0</v>
      </c>
      <c r="T19" s="48">
        <v>1</v>
      </c>
      <c r="U19" s="49">
        <v>0</v>
      </c>
      <c r="V19" s="49">
        <v>0.004219</v>
      </c>
      <c r="W19" s="49">
        <v>0.008344</v>
      </c>
      <c r="X19" s="49">
        <v>0.423626</v>
      </c>
      <c r="Y19" s="49">
        <v>0</v>
      </c>
      <c r="Z19" s="49">
        <v>0</v>
      </c>
      <c r="AA19" s="71">
        <v>19</v>
      </c>
      <c r="AB19" s="71"/>
      <c r="AC19" s="72"/>
      <c r="AD19" s="78" t="s">
        <v>1815</v>
      </c>
      <c r="AE19" s="78">
        <v>2407</v>
      </c>
      <c r="AF19" s="78">
        <v>10267</v>
      </c>
      <c r="AG19" s="78">
        <v>4697</v>
      </c>
      <c r="AH19" s="78">
        <v>1620</v>
      </c>
      <c r="AI19" s="78"/>
      <c r="AJ19" s="78" t="s">
        <v>1979</v>
      </c>
      <c r="AK19" s="78" t="s">
        <v>2140</v>
      </c>
      <c r="AL19" s="82" t="s">
        <v>2260</v>
      </c>
      <c r="AM19" s="78"/>
      <c r="AN19" s="80">
        <v>39463.7091087963</v>
      </c>
      <c r="AO19" s="82" t="s">
        <v>2388</v>
      </c>
      <c r="AP19" s="78" t="b">
        <v>0</v>
      </c>
      <c r="AQ19" s="78" t="b">
        <v>0</v>
      </c>
      <c r="AR19" s="78" t="b">
        <v>1</v>
      </c>
      <c r="AS19" s="78" t="s">
        <v>1727</v>
      </c>
      <c r="AT19" s="78">
        <v>611</v>
      </c>
      <c r="AU19" s="82" t="s">
        <v>2539</v>
      </c>
      <c r="AV19" s="78" t="b">
        <v>0</v>
      </c>
      <c r="AW19" s="78" t="s">
        <v>2596</v>
      </c>
      <c r="AX19" s="82" t="s">
        <v>2613</v>
      </c>
      <c r="AY19" s="78" t="s">
        <v>66</v>
      </c>
      <c r="AZ19" s="78" t="str">
        <f>REPLACE(INDEX(GroupVertices[Group],MATCH(Vertices[[#This Row],[Vertex]],GroupVertices[Vertex],0)),1,1,"")</f>
        <v>1</v>
      </c>
      <c r="BA19" s="48"/>
      <c r="BB19" s="48"/>
      <c r="BC19" s="48"/>
      <c r="BD19" s="48"/>
      <c r="BE19" s="48" t="s">
        <v>745</v>
      </c>
      <c r="BF19" s="48" t="s">
        <v>745</v>
      </c>
      <c r="BG19" s="120" t="s">
        <v>3373</v>
      </c>
      <c r="BH19" s="120" t="s">
        <v>3373</v>
      </c>
      <c r="BI19" s="120" t="s">
        <v>3507</v>
      </c>
      <c r="BJ19" s="120" t="s">
        <v>3507</v>
      </c>
      <c r="BK19" s="120">
        <v>0</v>
      </c>
      <c r="BL19" s="123">
        <v>0</v>
      </c>
      <c r="BM19" s="120">
        <v>0</v>
      </c>
      <c r="BN19" s="123">
        <v>0</v>
      </c>
      <c r="BO19" s="120">
        <v>0</v>
      </c>
      <c r="BP19" s="123">
        <v>0</v>
      </c>
      <c r="BQ19" s="120">
        <v>17</v>
      </c>
      <c r="BR19" s="123">
        <v>100</v>
      </c>
      <c r="BS19" s="120">
        <v>17</v>
      </c>
      <c r="BT19" s="2"/>
      <c r="BU19" s="3"/>
      <c r="BV19" s="3"/>
      <c r="BW19" s="3"/>
      <c r="BX19" s="3"/>
    </row>
    <row r="20" spans="1:76" ht="15">
      <c r="A20" s="64" t="s">
        <v>225</v>
      </c>
      <c r="B20" s="65"/>
      <c r="C20" s="65" t="s">
        <v>64</v>
      </c>
      <c r="D20" s="66">
        <v>162.38829007436442</v>
      </c>
      <c r="E20" s="68"/>
      <c r="F20" s="100" t="s">
        <v>843</v>
      </c>
      <c r="G20" s="65"/>
      <c r="H20" s="69" t="s">
        <v>225</v>
      </c>
      <c r="I20" s="70"/>
      <c r="J20" s="70"/>
      <c r="K20" s="69" t="s">
        <v>2780</v>
      </c>
      <c r="L20" s="73">
        <v>1</v>
      </c>
      <c r="M20" s="74">
        <v>1869.9886474609375</v>
      </c>
      <c r="N20" s="74">
        <v>9574.0078125</v>
      </c>
      <c r="O20" s="75"/>
      <c r="P20" s="76"/>
      <c r="Q20" s="76"/>
      <c r="R20" s="86"/>
      <c r="S20" s="48">
        <v>0</v>
      </c>
      <c r="T20" s="48">
        <v>1</v>
      </c>
      <c r="U20" s="49">
        <v>0</v>
      </c>
      <c r="V20" s="49">
        <v>0.004219</v>
      </c>
      <c r="W20" s="49">
        <v>0.008344</v>
      </c>
      <c r="X20" s="49">
        <v>0.423626</v>
      </c>
      <c r="Y20" s="49">
        <v>0</v>
      </c>
      <c r="Z20" s="49">
        <v>0</v>
      </c>
      <c r="AA20" s="71">
        <v>20</v>
      </c>
      <c r="AB20" s="71"/>
      <c r="AC20" s="72"/>
      <c r="AD20" s="78" t="s">
        <v>1816</v>
      </c>
      <c r="AE20" s="78">
        <v>39</v>
      </c>
      <c r="AF20" s="78">
        <v>68</v>
      </c>
      <c r="AG20" s="78">
        <v>1026</v>
      </c>
      <c r="AH20" s="78">
        <v>360</v>
      </c>
      <c r="AI20" s="78"/>
      <c r="AJ20" s="78" t="s">
        <v>1980</v>
      </c>
      <c r="AK20" s="78" t="s">
        <v>2141</v>
      </c>
      <c r="AL20" s="82" t="s">
        <v>2261</v>
      </c>
      <c r="AM20" s="78"/>
      <c r="AN20" s="80">
        <v>42774.40903935185</v>
      </c>
      <c r="AO20" s="82" t="s">
        <v>2389</v>
      </c>
      <c r="AP20" s="78" t="b">
        <v>1</v>
      </c>
      <c r="AQ20" s="78" t="b">
        <v>0</v>
      </c>
      <c r="AR20" s="78" t="b">
        <v>1</v>
      </c>
      <c r="AS20" s="78" t="s">
        <v>1727</v>
      </c>
      <c r="AT20" s="78">
        <v>1</v>
      </c>
      <c r="AU20" s="78"/>
      <c r="AV20" s="78" t="b">
        <v>0</v>
      </c>
      <c r="AW20" s="78" t="s">
        <v>2596</v>
      </c>
      <c r="AX20" s="82" t="s">
        <v>2614</v>
      </c>
      <c r="AY20" s="78" t="s">
        <v>66</v>
      </c>
      <c r="AZ20" s="78" t="str">
        <f>REPLACE(INDEX(GroupVertices[Group],MATCH(Vertices[[#This Row],[Vertex]],GroupVertices[Vertex],0)),1,1,"")</f>
        <v>1</v>
      </c>
      <c r="BA20" s="48"/>
      <c r="BB20" s="48"/>
      <c r="BC20" s="48"/>
      <c r="BD20" s="48"/>
      <c r="BE20" s="48" t="s">
        <v>745</v>
      </c>
      <c r="BF20" s="48" t="s">
        <v>745</v>
      </c>
      <c r="BG20" s="120" t="s">
        <v>3374</v>
      </c>
      <c r="BH20" s="120" t="s">
        <v>3374</v>
      </c>
      <c r="BI20" s="120" t="s">
        <v>3508</v>
      </c>
      <c r="BJ20" s="120" t="s">
        <v>3508</v>
      </c>
      <c r="BK20" s="120">
        <v>0</v>
      </c>
      <c r="BL20" s="123">
        <v>0</v>
      </c>
      <c r="BM20" s="120">
        <v>0</v>
      </c>
      <c r="BN20" s="123">
        <v>0</v>
      </c>
      <c r="BO20" s="120">
        <v>0</v>
      </c>
      <c r="BP20" s="123">
        <v>0</v>
      </c>
      <c r="BQ20" s="120">
        <v>9</v>
      </c>
      <c r="BR20" s="123">
        <v>100</v>
      </c>
      <c r="BS20" s="120">
        <v>9</v>
      </c>
      <c r="BT20" s="2"/>
      <c r="BU20" s="3"/>
      <c r="BV20" s="3"/>
      <c r="BW20" s="3"/>
      <c r="BX20" s="3"/>
    </row>
    <row r="21" spans="1:76" ht="15">
      <c r="A21" s="64" t="s">
        <v>226</v>
      </c>
      <c r="B21" s="65"/>
      <c r="C21" s="65" t="s">
        <v>64</v>
      </c>
      <c r="D21" s="66">
        <v>162.06365411055154</v>
      </c>
      <c r="E21" s="68"/>
      <c r="F21" s="100" t="s">
        <v>844</v>
      </c>
      <c r="G21" s="65"/>
      <c r="H21" s="69" t="s">
        <v>226</v>
      </c>
      <c r="I21" s="70"/>
      <c r="J21" s="70"/>
      <c r="K21" s="69" t="s">
        <v>2781</v>
      </c>
      <c r="L21" s="73">
        <v>1</v>
      </c>
      <c r="M21" s="74">
        <v>8477.0595703125</v>
      </c>
      <c r="N21" s="74">
        <v>4758.34765625</v>
      </c>
      <c r="O21" s="75"/>
      <c r="P21" s="76"/>
      <c r="Q21" s="76"/>
      <c r="R21" s="86"/>
      <c r="S21" s="48">
        <v>1</v>
      </c>
      <c r="T21" s="48">
        <v>1</v>
      </c>
      <c r="U21" s="49">
        <v>0</v>
      </c>
      <c r="V21" s="49">
        <v>0.004237</v>
      </c>
      <c r="W21" s="49">
        <v>0.009615</v>
      </c>
      <c r="X21" s="49">
        <v>0.664671</v>
      </c>
      <c r="Y21" s="49">
        <v>0.5</v>
      </c>
      <c r="Z21" s="49">
        <v>0</v>
      </c>
      <c r="AA21" s="71">
        <v>21</v>
      </c>
      <c r="AB21" s="71"/>
      <c r="AC21" s="72"/>
      <c r="AD21" s="78" t="s">
        <v>1817</v>
      </c>
      <c r="AE21" s="78">
        <v>44</v>
      </c>
      <c r="AF21" s="78">
        <v>17</v>
      </c>
      <c r="AG21" s="78">
        <v>26</v>
      </c>
      <c r="AH21" s="78">
        <v>67</v>
      </c>
      <c r="AI21" s="78"/>
      <c r="AJ21" s="78" t="s">
        <v>1981</v>
      </c>
      <c r="AK21" s="78" t="s">
        <v>2142</v>
      </c>
      <c r="AL21" s="82" t="s">
        <v>2262</v>
      </c>
      <c r="AM21" s="78"/>
      <c r="AN21" s="80">
        <v>43563.61929398148</v>
      </c>
      <c r="AO21" s="78"/>
      <c r="AP21" s="78" t="b">
        <v>0</v>
      </c>
      <c r="AQ21" s="78" t="b">
        <v>0</v>
      </c>
      <c r="AR21" s="78" t="b">
        <v>0</v>
      </c>
      <c r="AS21" s="78" t="s">
        <v>1727</v>
      </c>
      <c r="AT21" s="78">
        <v>0</v>
      </c>
      <c r="AU21" s="82" t="s">
        <v>2539</v>
      </c>
      <c r="AV21" s="78" t="b">
        <v>0</v>
      </c>
      <c r="AW21" s="78" t="s">
        <v>2596</v>
      </c>
      <c r="AX21" s="82" t="s">
        <v>2615</v>
      </c>
      <c r="AY21" s="78" t="s">
        <v>66</v>
      </c>
      <c r="AZ21" s="78" t="str">
        <f>REPLACE(INDEX(GroupVertices[Group],MATCH(Vertices[[#This Row],[Vertex]],GroupVertices[Vertex],0)),1,1,"")</f>
        <v>7</v>
      </c>
      <c r="BA21" s="48"/>
      <c r="BB21" s="48"/>
      <c r="BC21" s="48"/>
      <c r="BD21" s="48"/>
      <c r="BE21" s="48" t="s">
        <v>745</v>
      </c>
      <c r="BF21" s="48" t="s">
        <v>745</v>
      </c>
      <c r="BG21" s="120" t="s">
        <v>3375</v>
      </c>
      <c r="BH21" s="120" t="s">
        <v>3375</v>
      </c>
      <c r="BI21" s="120" t="s">
        <v>3509</v>
      </c>
      <c r="BJ21" s="120" t="s">
        <v>3509</v>
      </c>
      <c r="BK21" s="120">
        <v>2</v>
      </c>
      <c r="BL21" s="123">
        <v>11.11111111111111</v>
      </c>
      <c r="BM21" s="120">
        <v>1</v>
      </c>
      <c r="BN21" s="123">
        <v>5.555555555555555</v>
      </c>
      <c r="BO21" s="120">
        <v>0</v>
      </c>
      <c r="BP21" s="123">
        <v>0</v>
      </c>
      <c r="BQ21" s="120">
        <v>15</v>
      </c>
      <c r="BR21" s="123">
        <v>83.33333333333333</v>
      </c>
      <c r="BS21" s="120">
        <v>18</v>
      </c>
      <c r="BT21" s="2"/>
      <c r="BU21" s="3"/>
      <c r="BV21" s="3"/>
      <c r="BW21" s="3"/>
      <c r="BX21" s="3"/>
    </row>
    <row r="22" spans="1:76" ht="15">
      <c r="A22" s="64" t="s">
        <v>227</v>
      </c>
      <c r="B22" s="65"/>
      <c r="C22" s="65" t="s">
        <v>64</v>
      </c>
      <c r="D22" s="66">
        <v>170.84155595560924</v>
      </c>
      <c r="E22" s="68"/>
      <c r="F22" s="100" t="s">
        <v>920</v>
      </c>
      <c r="G22" s="65"/>
      <c r="H22" s="69" t="s">
        <v>227</v>
      </c>
      <c r="I22" s="70"/>
      <c r="J22" s="70"/>
      <c r="K22" s="69" t="s">
        <v>2782</v>
      </c>
      <c r="L22" s="73">
        <v>9.826973527191656</v>
      </c>
      <c r="M22" s="74">
        <v>8967.5888671875</v>
      </c>
      <c r="N22" s="74">
        <v>3970.191162109375</v>
      </c>
      <c r="O22" s="75"/>
      <c r="P22" s="76"/>
      <c r="Q22" s="76"/>
      <c r="R22" s="86"/>
      <c r="S22" s="48">
        <v>3</v>
      </c>
      <c r="T22" s="48">
        <v>4</v>
      </c>
      <c r="U22" s="49">
        <v>9</v>
      </c>
      <c r="V22" s="49">
        <v>0.004348</v>
      </c>
      <c r="W22" s="49">
        <v>0.013677</v>
      </c>
      <c r="X22" s="49">
        <v>1.417914</v>
      </c>
      <c r="Y22" s="49">
        <v>0.3333333333333333</v>
      </c>
      <c r="Z22" s="49">
        <v>0.25</v>
      </c>
      <c r="AA22" s="71">
        <v>22</v>
      </c>
      <c r="AB22" s="71"/>
      <c r="AC22" s="72"/>
      <c r="AD22" s="78" t="s">
        <v>1818</v>
      </c>
      <c r="AE22" s="78">
        <v>937</v>
      </c>
      <c r="AF22" s="78">
        <v>1396</v>
      </c>
      <c r="AG22" s="78">
        <v>8789</v>
      </c>
      <c r="AH22" s="78">
        <v>10195</v>
      </c>
      <c r="AI22" s="78"/>
      <c r="AJ22" s="78" t="s">
        <v>1982</v>
      </c>
      <c r="AK22" s="78" t="s">
        <v>2143</v>
      </c>
      <c r="AL22" s="82" t="s">
        <v>2263</v>
      </c>
      <c r="AM22" s="78"/>
      <c r="AN22" s="80">
        <v>41591.80488425926</v>
      </c>
      <c r="AO22" s="82" t="s">
        <v>2390</v>
      </c>
      <c r="AP22" s="78" t="b">
        <v>0</v>
      </c>
      <c r="AQ22" s="78" t="b">
        <v>0</v>
      </c>
      <c r="AR22" s="78" t="b">
        <v>1</v>
      </c>
      <c r="AS22" s="78" t="s">
        <v>1727</v>
      </c>
      <c r="AT22" s="78">
        <v>214</v>
      </c>
      <c r="AU22" s="82" t="s">
        <v>2539</v>
      </c>
      <c r="AV22" s="78" t="b">
        <v>0</v>
      </c>
      <c r="AW22" s="78" t="s">
        <v>2596</v>
      </c>
      <c r="AX22" s="82" t="s">
        <v>2616</v>
      </c>
      <c r="AY22" s="78" t="s">
        <v>66</v>
      </c>
      <c r="AZ22" s="78" t="str">
        <f>REPLACE(INDEX(GroupVertices[Group],MATCH(Vertices[[#This Row],[Vertex]],GroupVertices[Vertex],0)),1,1,"")</f>
        <v>7</v>
      </c>
      <c r="BA22" s="48" t="s">
        <v>701</v>
      </c>
      <c r="BB22" s="48" t="s">
        <v>701</v>
      </c>
      <c r="BC22" s="48" t="s">
        <v>733</v>
      </c>
      <c r="BD22" s="48" t="s">
        <v>733</v>
      </c>
      <c r="BE22" s="48" t="s">
        <v>3346</v>
      </c>
      <c r="BF22" s="48" t="s">
        <v>747</v>
      </c>
      <c r="BG22" s="120" t="s">
        <v>3376</v>
      </c>
      <c r="BH22" s="120" t="s">
        <v>3376</v>
      </c>
      <c r="BI22" s="120" t="s">
        <v>3510</v>
      </c>
      <c r="BJ22" s="120" t="s">
        <v>3510</v>
      </c>
      <c r="BK22" s="120">
        <v>6</v>
      </c>
      <c r="BL22" s="123">
        <v>6.0606060606060606</v>
      </c>
      <c r="BM22" s="120">
        <v>0</v>
      </c>
      <c r="BN22" s="123">
        <v>0</v>
      </c>
      <c r="BO22" s="120">
        <v>0</v>
      </c>
      <c r="BP22" s="123">
        <v>0</v>
      </c>
      <c r="BQ22" s="120">
        <v>93</v>
      </c>
      <c r="BR22" s="123">
        <v>93.93939393939394</v>
      </c>
      <c r="BS22" s="120">
        <v>99</v>
      </c>
      <c r="BT22" s="2"/>
      <c r="BU22" s="3"/>
      <c r="BV22" s="3"/>
      <c r="BW22" s="3"/>
      <c r="BX22" s="3"/>
    </row>
    <row r="23" spans="1:76" ht="15">
      <c r="A23" s="64" t="s">
        <v>228</v>
      </c>
      <c r="B23" s="65"/>
      <c r="C23" s="65" t="s">
        <v>64</v>
      </c>
      <c r="D23" s="66">
        <v>162.99300412460406</v>
      </c>
      <c r="E23" s="68"/>
      <c r="F23" s="100" t="s">
        <v>845</v>
      </c>
      <c r="G23" s="65"/>
      <c r="H23" s="69" t="s">
        <v>228</v>
      </c>
      <c r="I23" s="70"/>
      <c r="J23" s="70"/>
      <c r="K23" s="69" t="s">
        <v>2783</v>
      </c>
      <c r="L23" s="73">
        <v>643.9819713647823</v>
      </c>
      <c r="M23" s="74">
        <v>7855.35595703125</v>
      </c>
      <c r="N23" s="74">
        <v>6883.01904296875</v>
      </c>
      <c r="O23" s="75"/>
      <c r="P23" s="76"/>
      <c r="Q23" s="76"/>
      <c r="R23" s="86"/>
      <c r="S23" s="48">
        <v>7</v>
      </c>
      <c r="T23" s="48">
        <v>9</v>
      </c>
      <c r="U23" s="49">
        <v>655.585714</v>
      </c>
      <c r="V23" s="49">
        <v>0.004808</v>
      </c>
      <c r="W23" s="49">
        <v>0.022432</v>
      </c>
      <c r="X23" s="49">
        <v>3.393062</v>
      </c>
      <c r="Y23" s="49">
        <v>0.12179487179487179</v>
      </c>
      <c r="Z23" s="49">
        <v>0.23076923076923078</v>
      </c>
      <c r="AA23" s="71">
        <v>23</v>
      </c>
      <c r="AB23" s="71"/>
      <c r="AC23" s="72"/>
      <c r="AD23" s="78" t="s">
        <v>1819</v>
      </c>
      <c r="AE23" s="78">
        <v>343</v>
      </c>
      <c r="AF23" s="78">
        <v>163</v>
      </c>
      <c r="AG23" s="78">
        <v>1205</v>
      </c>
      <c r="AH23" s="78">
        <v>2262</v>
      </c>
      <c r="AI23" s="78"/>
      <c r="AJ23" s="78" t="s">
        <v>1983</v>
      </c>
      <c r="AK23" s="78" t="s">
        <v>2144</v>
      </c>
      <c r="AL23" s="78"/>
      <c r="AM23" s="78"/>
      <c r="AN23" s="80">
        <v>41852.64934027778</v>
      </c>
      <c r="AO23" s="82" t="s">
        <v>2391</v>
      </c>
      <c r="AP23" s="78" t="b">
        <v>0</v>
      </c>
      <c r="AQ23" s="78" t="b">
        <v>0</v>
      </c>
      <c r="AR23" s="78" t="b">
        <v>1</v>
      </c>
      <c r="AS23" s="78" t="s">
        <v>1727</v>
      </c>
      <c r="AT23" s="78">
        <v>16</v>
      </c>
      <c r="AU23" s="82" t="s">
        <v>2539</v>
      </c>
      <c r="AV23" s="78" t="b">
        <v>0</v>
      </c>
      <c r="AW23" s="78" t="s">
        <v>2596</v>
      </c>
      <c r="AX23" s="82" t="s">
        <v>2617</v>
      </c>
      <c r="AY23" s="78" t="s">
        <v>66</v>
      </c>
      <c r="AZ23" s="78" t="str">
        <f>REPLACE(INDEX(GroupVertices[Group],MATCH(Vertices[[#This Row],[Vertex]],GroupVertices[Vertex],0)),1,1,"")</f>
        <v>3</v>
      </c>
      <c r="BA23" s="48"/>
      <c r="BB23" s="48"/>
      <c r="BC23" s="48"/>
      <c r="BD23" s="48"/>
      <c r="BE23" s="48" t="s">
        <v>3347</v>
      </c>
      <c r="BF23" s="48" t="s">
        <v>769</v>
      </c>
      <c r="BG23" s="120" t="s">
        <v>3377</v>
      </c>
      <c r="BH23" s="120" t="s">
        <v>3457</v>
      </c>
      <c r="BI23" s="120" t="s">
        <v>3511</v>
      </c>
      <c r="BJ23" s="120" t="s">
        <v>3590</v>
      </c>
      <c r="BK23" s="120">
        <v>16</v>
      </c>
      <c r="BL23" s="123">
        <v>3.5242290748898677</v>
      </c>
      <c r="BM23" s="120">
        <v>11</v>
      </c>
      <c r="BN23" s="123">
        <v>2.4229074889867843</v>
      </c>
      <c r="BO23" s="120">
        <v>0</v>
      </c>
      <c r="BP23" s="123">
        <v>0</v>
      </c>
      <c r="BQ23" s="120">
        <v>427</v>
      </c>
      <c r="BR23" s="123">
        <v>94.05286343612335</v>
      </c>
      <c r="BS23" s="120">
        <v>454</v>
      </c>
      <c r="BT23" s="2"/>
      <c r="BU23" s="3"/>
      <c r="BV23" s="3"/>
      <c r="BW23" s="3"/>
      <c r="BX23" s="3"/>
    </row>
    <row r="24" spans="1:76" ht="15">
      <c r="A24" s="64" t="s">
        <v>367</v>
      </c>
      <c r="B24" s="65"/>
      <c r="C24" s="65" t="s">
        <v>64</v>
      </c>
      <c r="D24" s="66">
        <v>1000</v>
      </c>
      <c r="E24" s="68"/>
      <c r="F24" s="100" t="s">
        <v>2560</v>
      </c>
      <c r="G24" s="65"/>
      <c r="H24" s="69" t="s">
        <v>367</v>
      </c>
      <c r="I24" s="70"/>
      <c r="J24" s="70"/>
      <c r="K24" s="69" t="s">
        <v>2784</v>
      </c>
      <c r="L24" s="73">
        <v>1</v>
      </c>
      <c r="M24" s="74">
        <v>7773.55078125</v>
      </c>
      <c r="N24" s="74">
        <v>5505.33154296875</v>
      </c>
      <c r="O24" s="75"/>
      <c r="P24" s="76"/>
      <c r="Q24" s="76"/>
      <c r="R24" s="86"/>
      <c r="S24" s="48">
        <v>1</v>
      </c>
      <c r="T24" s="48">
        <v>0</v>
      </c>
      <c r="U24" s="49">
        <v>0</v>
      </c>
      <c r="V24" s="49">
        <v>0.003195</v>
      </c>
      <c r="W24" s="49">
        <v>0.002083</v>
      </c>
      <c r="X24" s="49">
        <v>0.371854</v>
      </c>
      <c r="Y24" s="49">
        <v>0</v>
      </c>
      <c r="Z24" s="49">
        <v>0</v>
      </c>
      <c r="AA24" s="71">
        <v>24</v>
      </c>
      <c r="AB24" s="71"/>
      <c r="AC24" s="72"/>
      <c r="AD24" s="78" t="s">
        <v>1820</v>
      </c>
      <c r="AE24" s="78">
        <v>36606</v>
      </c>
      <c r="AF24" s="78">
        <v>2136280</v>
      </c>
      <c r="AG24" s="78">
        <v>840069</v>
      </c>
      <c r="AH24" s="78">
        <v>7829</v>
      </c>
      <c r="AI24" s="78"/>
      <c r="AJ24" s="78" t="s">
        <v>1984</v>
      </c>
      <c r="AK24" s="78" t="s">
        <v>2145</v>
      </c>
      <c r="AL24" s="82" t="s">
        <v>2264</v>
      </c>
      <c r="AM24" s="78"/>
      <c r="AN24" s="80">
        <v>39265.83106481482</v>
      </c>
      <c r="AO24" s="82" t="s">
        <v>2392</v>
      </c>
      <c r="AP24" s="78" t="b">
        <v>0</v>
      </c>
      <c r="AQ24" s="78" t="b">
        <v>0</v>
      </c>
      <c r="AR24" s="78" t="b">
        <v>1</v>
      </c>
      <c r="AS24" s="78" t="s">
        <v>1727</v>
      </c>
      <c r="AT24" s="78">
        <v>15152</v>
      </c>
      <c r="AU24" s="82" t="s">
        <v>2539</v>
      </c>
      <c r="AV24" s="78" t="b">
        <v>1</v>
      </c>
      <c r="AW24" s="78" t="s">
        <v>2596</v>
      </c>
      <c r="AX24" s="82" t="s">
        <v>2618</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368</v>
      </c>
      <c r="B25" s="65"/>
      <c r="C25" s="65" t="s">
        <v>64</v>
      </c>
      <c r="D25" s="66">
        <v>1000</v>
      </c>
      <c r="E25" s="68"/>
      <c r="F25" s="100" t="s">
        <v>2561</v>
      </c>
      <c r="G25" s="65"/>
      <c r="H25" s="69" t="s">
        <v>368</v>
      </c>
      <c r="I25" s="70"/>
      <c r="J25" s="70"/>
      <c r="K25" s="69" t="s">
        <v>2785</v>
      </c>
      <c r="L25" s="73">
        <v>1</v>
      </c>
      <c r="M25" s="74">
        <v>8537.158203125</v>
      </c>
      <c r="N25" s="74">
        <v>5986.431640625</v>
      </c>
      <c r="O25" s="75"/>
      <c r="P25" s="76"/>
      <c r="Q25" s="76"/>
      <c r="R25" s="86"/>
      <c r="S25" s="48">
        <v>1</v>
      </c>
      <c r="T25" s="48">
        <v>0</v>
      </c>
      <c r="U25" s="49">
        <v>0</v>
      </c>
      <c r="V25" s="49">
        <v>0.003195</v>
      </c>
      <c r="W25" s="49">
        <v>0.002083</v>
      </c>
      <c r="X25" s="49">
        <v>0.371854</v>
      </c>
      <c r="Y25" s="49">
        <v>0</v>
      </c>
      <c r="Z25" s="49">
        <v>0</v>
      </c>
      <c r="AA25" s="71">
        <v>25</v>
      </c>
      <c r="AB25" s="71"/>
      <c r="AC25" s="72"/>
      <c r="AD25" s="78" t="s">
        <v>1821</v>
      </c>
      <c r="AE25" s="78">
        <v>30942</v>
      </c>
      <c r="AF25" s="78">
        <v>695132</v>
      </c>
      <c r="AG25" s="78">
        <v>40265</v>
      </c>
      <c r="AH25" s="78">
        <v>9176</v>
      </c>
      <c r="AI25" s="78"/>
      <c r="AJ25" s="78" t="s">
        <v>1985</v>
      </c>
      <c r="AK25" s="78" t="s">
        <v>2146</v>
      </c>
      <c r="AL25" s="82" t="s">
        <v>2265</v>
      </c>
      <c r="AM25" s="78"/>
      <c r="AN25" s="80">
        <v>39925.78056712963</v>
      </c>
      <c r="AO25" s="82" t="s">
        <v>2393</v>
      </c>
      <c r="AP25" s="78" t="b">
        <v>0</v>
      </c>
      <c r="AQ25" s="78" t="b">
        <v>0</v>
      </c>
      <c r="AR25" s="78" t="b">
        <v>1</v>
      </c>
      <c r="AS25" s="78" t="s">
        <v>1727</v>
      </c>
      <c r="AT25" s="78">
        <v>5255</v>
      </c>
      <c r="AU25" s="82" t="s">
        <v>2539</v>
      </c>
      <c r="AV25" s="78" t="b">
        <v>1</v>
      </c>
      <c r="AW25" s="78" t="s">
        <v>2596</v>
      </c>
      <c r="AX25" s="82" t="s">
        <v>2619</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229</v>
      </c>
      <c r="B26" s="65"/>
      <c r="C26" s="65" t="s">
        <v>64</v>
      </c>
      <c r="D26" s="66">
        <v>176.86323481378514</v>
      </c>
      <c r="E26" s="68"/>
      <c r="F26" s="100" t="s">
        <v>846</v>
      </c>
      <c r="G26" s="65"/>
      <c r="H26" s="69" t="s">
        <v>229</v>
      </c>
      <c r="I26" s="70"/>
      <c r="J26" s="70"/>
      <c r="K26" s="69" t="s">
        <v>2786</v>
      </c>
      <c r="L26" s="73">
        <v>1</v>
      </c>
      <c r="M26" s="74">
        <v>2884.13037109375</v>
      </c>
      <c r="N26" s="74">
        <v>5064.3408203125</v>
      </c>
      <c r="O26" s="75"/>
      <c r="P26" s="76"/>
      <c r="Q26" s="76"/>
      <c r="R26" s="86"/>
      <c r="S26" s="48">
        <v>0</v>
      </c>
      <c r="T26" s="48">
        <v>1</v>
      </c>
      <c r="U26" s="49">
        <v>0</v>
      </c>
      <c r="V26" s="49">
        <v>0.004219</v>
      </c>
      <c r="W26" s="49">
        <v>0.008344</v>
      </c>
      <c r="X26" s="49">
        <v>0.423626</v>
      </c>
      <c r="Y26" s="49">
        <v>0</v>
      </c>
      <c r="Z26" s="49">
        <v>0</v>
      </c>
      <c r="AA26" s="71">
        <v>26</v>
      </c>
      <c r="AB26" s="71"/>
      <c r="AC26" s="72"/>
      <c r="AD26" s="78" t="s">
        <v>1822</v>
      </c>
      <c r="AE26" s="78">
        <v>4828</v>
      </c>
      <c r="AF26" s="78">
        <v>2342</v>
      </c>
      <c r="AG26" s="78">
        <v>14537</v>
      </c>
      <c r="AH26" s="78">
        <v>8348</v>
      </c>
      <c r="AI26" s="78"/>
      <c r="AJ26" s="78" t="s">
        <v>1986</v>
      </c>
      <c r="AK26" s="78" t="s">
        <v>2147</v>
      </c>
      <c r="AL26" s="78"/>
      <c r="AM26" s="78"/>
      <c r="AN26" s="80">
        <v>40443.63114583334</v>
      </c>
      <c r="AO26" s="82" t="s">
        <v>2394</v>
      </c>
      <c r="AP26" s="78" t="b">
        <v>0</v>
      </c>
      <c r="AQ26" s="78" t="b">
        <v>0</v>
      </c>
      <c r="AR26" s="78" t="b">
        <v>0</v>
      </c>
      <c r="AS26" s="78" t="s">
        <v>1727</v>
      </c>
      <c r="AT26" s="78">
        <v>72</v>
      </c>
      <c r="AU26" s="82" t="s">
        <v>2539</v>
      </c>
      <c r="AV26" s="78" t="b">
        <v>0</v>
      </c>
      <c r="AW26" s="78" t="s">
        <v>2596</v>
      </c>
      <c r="AX26" s="82" t="s">
        <v>2620</v>
      </c>
      <c r="AY26" s="78" t="s">
        <v>66</v>
      </c>
      <c r="AZ26" s="78" t="str">
        <f>REPLACE(INDEX(GroupVertices[Group],MATCH(Vertices[[#This Row],[Vertex]],GroupVertices[Vertex],0)),1,1,"")</f>
        <v>1</v>
      </c>
      <c r="BA26" s="48"/>
      <c r="BB26" s="48"/>
      <c r="BC26" s="48"/>
      <c r="BD26" s="48"/>
      <c r="BE26" s="48"/>
      <c r="BF26" s="48"/>
      <c r="BG26" s="120" t="s">
        <v>3378</v>
      </c>
      <c r="BH26" s="120" t="s">
        <v>3378</v>
      </c>
      <c r="BI26" s="120" t="s">
        <v>3512</v>
      </c>
      <c r="BJ26" s="120" t="s">
        <v>3512</v>
      </c>
      <c r="BK26" s="120">
        <v>2</v>
      </c>
      <c r="BL26" s="123">
        <v>8.333333333333334</v>
      </c>
      <c r="BM26" s="120">
        <v>0</v>
      </c>
      <c r="BN26" s="123">
        <v>0</v>
      </c>
      <c r="BO26" s="120">
        <v>0</v>
      </c>
      <c r="BP26" s="123">
        <v>0</v>
      </c>
      <c r="BQ26" s="120">
        <v>22</v>
      </c>
      <c r="BR26" s="123">
        <v>91.66666666666667</v>
      </c>
      <c r="BS26" s="120">
        <v>24</v>
      </c>
      <c r="BT26" s="2"/>
      <c r="BU26" s="3"/>
      <c r="BV26" s="3"/>
      <c r="BW26" s="3"/>
      <c r="BX26" s="3"/>
    </row>
    <row r="27" spans="1:76" ht="15">
      <c r="A27" s="64" t="s">
        <v>230</v>
      </c>
      <c r="B27" s="65"/>
      <c r="C27" s="65" t="s">
        <v>64</v>
      </c>
      <c r="D27" s="66">
        <v>163.48314077585093</v>
      </c>
      <c r="E27" s="68"/>
      <c r="F27" s="100" t="s">
        <v>847</v>
      </c>
      <c r="G27" s="65"/>
      <c r="H27" s="69" t="s">
        <v>230</v>
      </c>
      <c r="I27" s="70"/>
      <c r="J27" s="70"/>
      <c r="K27" s="69" t="s">
        <v>2787</v>
      </c>
      <c r="L27" s="73">
        <v>3.9423245090638854</v>
      </c>
      <c r="M27" s="74">
        <v>8036.8828125</v>
      </c>
      <c r="N27" s="74">
        <v>2003.640625</v>
      </c>
      <c r="O27" s="75"/>
      <c r="P27" s="76"/>
      <c r="Q27" s="76"/>
      <c r="R27" s="86"/>
      <c r="S27" s="48">
        <v>1</v>
      </c>
      <c r="T27" s="48">
        <v>4</v>
      </c>
      <c r="U27" s="49">
        <v>3</v>
      </c>
      <c r="V27" s="49">
        <v>0.004405</v>
      </c>
      <c r="W27" s="49">
        <v>0.013057</v>
      </c>
      <c r="X27" s="49">
        <v>1.12754</v>
      </c>
      <c r="Y27" s="49">
        <v>0.5</v>
      </c>
      <c r="Z27" s="49">
        <v>0</v>
      </c>
      <c r="AA27" s="71">
        <v>27</v>
      </c>
      <c r="AB27" s="71"/>
      <c r="AC27" s="72"/>
      <c r="AD27" s="78" t="s">
        <v>1823</v>
      </c>
      <c r="AE27" s="78">
        <v>502</v>
      </c>
      <c r="AF27" s="78">
        <v>240</v>
      </c>
      <c r="AG27" s="78">
        <v>556</v>
      </c>
      <c r="AH27" s="78">
        <v>596</v>
      </c>
      <c r="AI27" s="78"/>
      <c r="AJ27" s="78" t="s">
        <v>1987</v>
      </c>
      <c r="AK27" s="78" t="s">
        <v>2148</v>
      </c>
      <c r="AL27" s="82" t="s">
        <v>2266</v>
      </c>
      <c r="AM27" s="78"/>
      <c r="AN27" s="80">
        <v>42790.6759375</v>
      </c>
      <c r="AO27" s="82" t="s">
        <v>2395</v>
      </c>
      <c r="AP27" s="78" t="b">
        <v>0</v>
      </c>
      <c r="AQ27" s="78" t="b">
        <v>0</v>
      </c>
      <c r="AR27" s="78" t="b">
        <v>0</v>
      </c>
      <c r="AS27" s="78" t="s">
        <v>2529</v>
      </c>
      <c r="AT27" s="78">
        <v>5</v>
      </c>
      <c r="AU27" s="82" t="s">
        <v>2539</v>
      </c>
      <c r="AV27" s="78" t="b">
        <v>0</v>
      </c>
      <c r="AW27" s="78" t="s">
        <v>2596</v>
      </c>
      <c r="AX27" s="82" t="s">
        <v>2621</v>
      </c>
      <c r="AY27" s="78" t="s">
        <v>66</v>
      </c>
      <c r="AZ27" s="78" t="str">
        <f>REPLACE(INDEX(GroupVertices[Group],MATCH(Vertices[[#This Row],[Vertex]],GroupVertices[Vertex],0)),1,1,"")</f>
        <v>6</v>
      </c>
      <c r="BA27" s="48" t="s">
        <v>3327</v>
      </c>
      <c r="BB27" s="48" t="s">
        <v>3327</v>
      </c>
      <c r="BC27" s="48" t="s">
        <v>733</v>
      </c>
      <c r="BD27" s="48" t="s">
        <v>733</v>
      </c>
      <c r="BE27" s="48" t="s">
        <v>745</v>
      </c>
      <c r="BF27" s="48" t="s">
        <v>745</v>
      </c>
      <c r="BG27" s="120" t="s">
        <v>3379</v>
      </c>
      <c r="BH27" s="120" t="s">
        <v>3458</v>
      </c>
      <c r="BI27" s="120" t="s">
        <v>3513</v>
      </c>
      <c r="BJ27" s="120" t="s">
        <v>3591</v>
      </c>
      <c r="BK27" s="120">
        <v>3</v>
      </c>
      <c r="BL27" s="123">
        <v>2.2058823529411766</v>
      </c>
      <c r="BM27" s="120">
        <v>6</v>
      </c>
      <c r="BN27" s="123">
        <v>4.411764705882353</v>
      </c>
      <c r="BO27" s="120">
        <v>0</v>
      </c>
      <c r="BP27" s="123">
        <v>0</v>
      </c>
      <c r="BQ27" s="120">
        <v>127</v>
      </c>
      <c r="BR27" s="123">
        <v>93.38235294117646</v>
      </c>
      <c r="BS27" s="120">
        <v>136</v>
      </c>
      <c r="BT27" s="2"/>
      <c r="BU27" s="3"/>
      <c r="BV27" s="3"/>
      <c r="BW27" s="3"/>
      <c r="BX27" s="3"/>
    </row>
    <row r="28" spans="1:76" ht="15">
      <c r="A28" s="64" t="s">
        <v>231</v>
      </c>
      <c r="B28" s="65"/>
      <c r="C28" s="65" t="s">
        <v>64</v>
      </c>
      <c r="D28" s="66">
        <v>177.4934105082454</v>
      </c>
      <c r="E28" s="68"/>
      <c r="F28" s="100" t="s">
        <v>851</v>
      </c>
      <c r="G28" s="65"/>
      <c r="H28" s="69" t="s">
        <v>231</v>
      </c>
      <c r="I28" s="70"/>
      <c r="J28" s="70"/>
      <c r="K28" s="69" t="s">
        <v>2788</v>
      </c>
      <c r="L28" s="73">
        <v>482.15879381603935</v>
      </c>
      <c r="M28" s="74">
        <v>7580.564453125</v>
      </c>
      <c r="N28" s="74">
        <v>1581.6217041015625</v>
      </c>
      <c r="O28" s="75"/>
      <c r="P28" s="76"/>
      <c r="Q28" s="76"/>
      <c r="R28" s="86"/>
      <c r="S28" s="48">
        <v>3</v>
      </c>
      <c r="T28" s="48">
        <v>5</v>
      </c>
      <c r="U28" s="49">
        <v>490.590476</v>
      </c>
      <c r="V28" s="49">
        <v>0.004484</v>
      </c>
      <c r="W28" s="49">
        <v>0.015253</v>
      </c>
      <c r="X28" s="49">
        <v>1.996712</v>
      </c>
      <c r="Y28" s="49">
        <v>0.11904761904761904</v>
      </c>
      <c r="Z28" s="49">
        <v>0.14285714285714285</v>
      </c>
      <c r="AA28" s="71">
        <v>28</v>
      </c>
      <c r="AB28" s="71"/>
      <c r="AC28" s="72"/>
      <c r="AD28" s="78" t="s">
        <v>1824</v>
      </c>
      <c r="AE28" s="78">
        <v>824</v>
      </c>
      <c r="AF28" s="78">
        <v>2441</v>
      </c>
      <c r="AG28" s="78">
        <v>13437</v>
      </c>
      <c r="AH28" s="78">
        <v>223</v>
      </c>
      <c r="AI28" s="78"/>
      <c r="AJ28" s="78" t="s">
        <v>1988</v>
      </c>
      <c r="AK28" s="78" t="s">
        <v>2149</v>
      </c>
      <c r="AL28" s="82" t="s">
        <v>2267</v>
      </c>
      <c r="AM28" s="78"/>
      <c r="AN28" s="80">
        <v>40571.57302083333</v>
      </c>
      <c r="AO28" s="82" t="s">
        <v>2396</v>
      </c>
      <c r="AP28" s="78" t="b">
        <v>0</v>
      </c>
      <c r="AQ28" s="78" t="b">
        <v>0</v>
      </c>
      <c r="AR28" s="78" t="b">
        <v>0</v>
      </c>
      <c r="AS28" s="78" t="s">
        <v>1727</v>
      </c>
      <c r="AT28" s="78">
        <v>177</v>
      </c>
      <c r="AU28" s="82" t="s">
        <v>2544</v>
      </c>
      <c r="AV28" s="78" t="b">
        <v>0</v>
      </c>
      <c r="AW28" s="78" t="s">
        <v>2596</v>
      </c>
      <c r="AX28" s="82" t="s">
        <v>2622</v>
      </c>
      <c r="AY28" s="78" t="s">
        <v>66</v>
      </c>
      <c r="AZ28" s="78" t="str">
        <f>REPLACE(INDEX(GroupVertices[Group],MATCH(Vertices[[#This Row],[Vertex]],GroupVertices[Vertex],0)),1,1,"")</f>
        <v>6</v>
      </c>
      <c r="BA28" s="48"/>
      <c r="BB28" s="48"/>
      <c r="BC28" s="48"/>
      <c r="BD28" s="48"/>
      <c r="BE28" s="48" t="s">
        <v>745</v>
      </c>
      <c r="BF28" s="48" t="s">
        <v>745</v>
      </c>
      <c r="BG28" s="120" t="s">
        <v>3380</v>
      </c>
      <c r="BH28" s="120" t="s">
        <v>3459</v>
      </c>
      <c r="BI28" s="120" t="s">
        <v>3514</v>
      </c>
      <c r="BJ28" s="120" t="s">
        <v>3514</v>
      </c>
      <c r="BK28" s="120">
        <v>4</v>
      </c>
      <c r="BL28" s="123">
        <v>2.366863905325444</v>
      </c>
      <c r="BM28" s="120">
        <v>2</v>
      </c>
      <c r="BN28" s="123">
        <v>1.183431952662722</v>
      </c>
      <c r="BO28" s="120">
        <v>0</v>
      </c>
      <c r="BP28" s="123">
        <v>0</v>
      </c>
      <c r="BQ28" s="120">
        <v>163</v>
      </c>
      <c r="BR28" s="123">
        <v>96.44970414201184</v>
      </c>
      <c r="BS28" s="120">
        <v>169</v>
      </c>
      <c r="BT28" s="2"/>
      <c r="BU28" s="3"/>
      <c r="BV28" s="3"/>
      <c r="BW28" s="3"/>
      <c r="BX28" s="3"/>
    </row>
    <row r="29" spans="1:76" ht="15">
      <c r="A29" s="64" t="s">
        <v>369</v>
      </c>
      <c r="B29" s="65"/>
      <c r="C29" s="65" t="s">
        <v>64</v>
      </c>
      <c r="D29" s="66">
        <v>1000</v>
      </c>
      <c r="E29" s="68"/>
      <c r="F29" s="100" t="s">
        <v>2562</v>
      </c>
      <c r="G29" s="65"/>
      <c r="H29" s="69" t="s">
        <v>369</v>
      </c>
      <c r="I29" s="70"/>
      <c r="J29" s="70"/>
      <c r="K29" s="69" t="s">
        <v>2789</v>
      </c>
      <c r="L29" s="73">
        <v>1</v>
      </c>
      <c r="M29" s="74">
        <v>7448.5830078125</v>
      </c>
      <c r="N29" s="74">
        <v>2411.5234375</v>
      </c>
      <c r="O29" s="75"/>
      <c r="P29" s="76"/>
      <c r="Q29" s="76"/>
      <c r="R29" s="86"/>
      <c r="S29" s="48">
        <v>1</v>
      </c>
      <c r="T29" s="48">
        <v>0</v>
      </c>
      <c r="U29" s="49">
        <v>0</v>
      </c>
      <c r="V29" s="49">
        <v>0.003049</v>
      </c>
      <c r="W29" s="49">
        <v>0.001417</v>
      </c>
      <c r="X29" s="49">
        <v>0.392458</v>
      </c>
      <c r="Y29" s="49">
        <v>0</v>
      </c>
      <c r="Z29" s="49">
        <v>0</v>
      </c>
      <c r="AA29" s="71">
        <v>29</v>
      </c>
      <c r="AB29" s="71"/>
      <c r="AC29" s="72"/>
      <c r="AD29" s="78" t="s">
        <v>1825</v>
      </c>
      <c r="AE29" s="78">
        <v>125</v>
      </c>
      <c r="AF29" s="78">
        <v>849975</v>
      </c>
      <c r="AG29" s="78">
        <v>30846</v>
      </c>
      <c r="AH29" s="78">
        <v>5426</v>
      </c>
      <c r="AI29" s="78"/>
      <c r="AJ29" s="78" t="s">
        <v>1989</v>
      </c>
      <c r="AK29" s="78"/>
      <c r="AL29" s="82" t="s">
        <v>2268</v>
      </c>
      <c r="AM29" s="78"/>
      <c r="AN29" s="80">
        <v>40261.830925925926</v>
      </c>
      <c r="AO29" s="82" t="s">
        <v>2397</v>
      </c>
      <c r="AP29" s="78" t="b">
        <v>0</v>
      </c>
      <c r="AQ29" s="78" t="b">
        <v>0</v>
      </c>
      <c r="AR29" s="78" t="b">
        <v>1</v>
      </c>
      <c r="AS29" s="78" t="s">
        <v>1727</v>
      </c>
      <c r="AT29" s="78">
        <v>2772</v>
      </c>
      <c r="AU29" s="82" t="s">
        <v>2539</v>
      </c>
      <c r="AV29" s="78" t="b">
        <v>1</v>
      </c>
      <c r="AW29" s="78" t="s">
        <v>2596</v>
      </c>
      <c r="AX29" s="82" t="s">
        <v>2623</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232</v>
      </c>
      <c r="B30" s="65"/>
      <c r="C30" s="65" t="s">
        <v>64</v>
      </c>
      <c r="D30" s="66">
        <v>163.06302364621075</v>
      </c>
      <c r="E30" s="68"/>
      <c r="F30" s="100" t="s">
        <v>848</v>
      </c>
      <c r="G30" s="65"/>
      <c r="H30" s="69" t="s">
        <v>232</v>
      </c>
      <c r="I30" s="70"/>
      <c r="J30" s="70"/>
      <c r="K30" s="69" t="s">
        <v>2790</v>
      </c>
      <c r="L30" s="73">
        <v>1</v>
      </c>
      <c r="M30" s="74">
        <v>6122.19482421875</v>
      </c>
      <c r="N30" s="74">
        <v>3605.521728515625</v>
      </c>
      <c r="O30" s="75"/>
      <c r="P30" s="76"/>
      <c r="Q30" s="76"/>
      <c r="R30" s="86"/>
      <c r="S30" s="48">
        <v>1</v>
      </c>
      <c r="T30" s="48">
        <v>1</v>
      </c>
      <c r="U30" s="49">
        <v>0</v>
      </c>
      <c r="V30" s="49">
        <v>0</v>
      </c>
      <c r="W30" s="49">
        <v>0</v>
      </c>
      <c r="X30" s="49">
        <v>0.999997</v>
      </c>
      <c r="Y30" s="49">
        <v>0</v>
      </c>
      <c r="Z30" s="49" t="s">
        <v>4029</v>
      </c>
      <c r="AA30" s="71">
        <v>30</v>
      </c>
      <c r="AB30" s="71"/>
      <c r="AC30" s="72"/>
      <c r="AD30" s="78" t="s">
        <v>1826</v>
      </c>
      <c r="AE30" s="78">
        <v>847</v>
      </c>
      <c r="AF30" s="78">
        <v>174</v>
      </c>
      <c r="AG30" s="78">
        <v>419</v>
      </c>
      <c r="AH30" s="78">
        <v>550</v>
      </c>
      <c r="AI30" s="78"/>
      <c r="AJ30" s="78" t="s">
        <v>1990</v>
      </c>
      <c r="AK30" s="78"/>
      <c r="AL30" s="78"/>
      <c r="AM30" s="78"/>
      <c r="AN30" s="80">
        <v>42351.06313657408</v>
      </c>
      <c r="AO30" s="82" t="s">
        <v>2398</v>
      </c>
      <c r="AP30" s="78" t="b">
        <v>0</v>
      </c>
      <c r="AQ30" s="78" t="b">
        <v>0</v>
      </c>
      <c r="AR30" s="78" t="b">
        <v>0</v>
      </c>
      <c r="AS30" s="78" t="s">
        <v>1727</v>
      </c>
      <c r="AT30" s="78">
        <v>9</v>
      </c>
      <c r="AU30" s="82" t="s">
        <v>2539</v>
      </c>
      <c r="AV30" s="78" t="b">
        <v>0</v>
      </c>
      <c r="AW30" s="78" t="s">
        <v>2596</v>
      </c>
      <c r="AX30" s="82" t="s">
        <v>2624</v>
      </c>
      <c r="AY30" s="78" t="s">
        <v>66</v>
      </c>
      <c r="AZ30" s="78" t="str">
        <f>REPLACE(INDEX(GroupVertices[Group],MATCH(Vertices[[#This Row],[Vertex]],GroupVertices[Vertex],0)),1,1,"")</f>
        <v>2</v>
      </c>
      <c r="BA30" s="48" t="s">
        <v>3328</v>
      </c>
      <c r="BB30" s="48" t="s">
        <v>3328</v>
      </c>
      <c r="BC30" s="48" t="s">
        <v>733</v>
      </c>
      <c r="BD30" s="48" t="s">
        <v>733</v>
      </c>
      <c r="BE30" s="48" t="s">
        <v>3348</v>
      </c>
      <c r="BF30" s="48" t="s">
        <v>748</v>
      </c>
      <c r="BG30" s="120" t="s">
        <v>3381</v>
      </c>
      <c r="BH30" s="120" t="s">
        <v>3460</v>
      </c>
      <c r="BI30" s="120" t="s">
        <v>3515</v>
      </c>
      <c r="BJ30" s="120" t="s">
        <v>3515</v>
      </c>
      <c r="BK30" s="120">
        <v>8</v>
      </c>
      <c r="BL30" s="123">
        <v>7.619047619047619</v>
      </c>
      <c r="BM30" s="120">
        <v>5</v>
      </c>
      <c r="BN30" s="123">
        <v>4.761904761904762</v>
      </c>
      <c r="BO30" s="120">
        <v>0</v>
      </c>
      <c r="BP30" s="123">
        <v>0</v>
      </c>
      <c r="BQ30" s="120">
        <v>92</v>
      </c>
      <c r="BR30" s="123">
        <v>87.61904761904762</v>
      </c>
      <c r="BS30" s="120">
        <v>105</v>
      </c>
      <c r="BT30" s="2"/>
      <c r="BU30" s="3"/>
      <c r="BV30" s="3"/>
      <c r="BW30" s="3"/>
      <c r="BX30" s="3"/>
    </row>
    <row r="31" spans="1:76" ht="15">
      <c r="A31" s="64" t="s">
        <v>233</v>
      </c>
      <c r="B31" s="65"/>
      <c r="C31" s="65" t="s">
        <v>64</v>
      </c>
      <c r="D31" s="66">
        <v>163.59135276378856</v>
      </c>
      <c r="E31" s="68"/>
      <c r="F31" s="100" t="s">
        <v>849</v>
      </c>
      <c r="G31" s="65"/>
      <c r="H31" s="69" t="s">
        <v>233</v>
      </c>
      <c r="I31" s="70"/>
      <c r="J31" s="70"/>
      <c r="K31" s="69" t="s">
        <v>2791</v>
      </c>
      <c r="L31" s="73">
        <v>1.9807748363546285</v>
      </c>
      <c r="M31" s="74">
        <v>8967.5888671875</v>
      </c>
      <c r="N31" s="74">
        <v>4758.34765625</v>
      </c>
      <c r="O31" s="75"/>
      <c r="P31" s="76"/>
      <c r="Q31" s="76"/>
      <c r="R31" s="86"/>
      <c r="S31" s="48">
        <v>1</v>
      </c>
      <c r="T31" s="48">
        <v>2</v>
      </c>
      <c r="U31" s="49">
        <v>1</v>
      </c>
      <c r="V31" s="49">
        <v>0.004255</v>
      </c>
      <c r="W31" s="49">
        <v>0.010725</v>
      </c>
      <c r="X31" s="49">
        <v>0.909659</v>
      </c>
      <c r="Y31" s="49">
        <v>0.3333333333333333</v>
      </c>
      <c r="Z31" s="49">
        <v>0</v>
      </c>
      <c r="AA31" s="71">
        <v>31</v>
      </c>
      <c r="AB31" s="71"/>
      <c r="AC31" s="72"/>
      <c r="AD31" s="78" t="s">
        <v>1827</v>
      </c>
      <c r="AE31" s="78">
        <v>359</v>
      </c>
      <c r="AF31" s="78">
        <v>257</v>
      </c>
      <c r="AG31" s="78">
        <v>721</v>
      </c>
      <c r="AH31" s="78">
        <v>2192</v>
      </c>
      <c r="AI31" s="78"/>
      <c r="AJ31" s="78" t="s">
        <v>1991</v>
      </c>
      <c r="AK31" s="78" t="s">
        <v>2150</v>
      </c>
      <c r="AL31" s="78"/>
      <c r="AM31" s="78"/>
      <c r="AN31" s="80">
        <v>43543.340474537035</v>
      </c>
      <c r="AO31" s="82" t="s">
        <v>2399</v>
      </c>
      <c r="AP31" s="78" t="b">
        <v>0</v>
      </c>
      <c r="AQ31" s="78" t="b">
        <v>0</v>
      </c>
      <c r="AR31" s="78" t="b">
        <v>0</v>
      </c>
      <c r="AS31" s="78" t="s">
        <v>1727</v>
      </c>
      <c r="AT31" s="78">
        <v>4</v>
      </c>
      <c r="AU31" s="82" t="s">
        <v>2539</v>
      </c>
      <c r="AV31" s="78" t="b">
        <v>0</v>
      </c>
      <c r="AW31" s="78" t="s">
        <v>2596</v>
      </c>
      <c r="AX31" s="82" t="s">
        <v>2625</v>
      </c>
      <c r="AY31" s="78" t="s">
        <v>66</v>
      </c>
      <c r="AZ31" s="78" t="str">
        <f>REPLACE(INDEX(GroupVertices[Group],MATCH(Vertices[[#This Row],[Vertex]],GroupVertices[Vertex],0)),1,1,"")</f>
        <v>7</v>
      </c>
      <c r="BA31" s="48"/>
      <c r="BB31" s="48"/>
      <c r="BC31" s="48"/>
      <c r="BD31" s="48"/>
      <c r="BE31" s="48" t="s">
        <v>745</v>
      </c>
      <c r="BF31" s="48" t="s">
        <v>745</v>
      </c>
      <c r="BG31" s="120" t="s">
        <v>3382</v>
      </c>
      <c r="BH31" s="120" t="s">
        <v>3461</v>
      </c>
      <c r="BI31" s="120" t="s">
        <v>3516</v>
      </c>
      <c r="BJ31" s="120" t="s">
        <v>3516</v>
      </c>
      <c r="BK31" s="120">
        <v>4</v>
      </c>
      <c r="BL31" s="123">
        <v>3.669724770642202</v>
      </c>
      <c r="BM31" s="120">
        <v>1</v>
      </c>
      <c r="BN31" s="123">
        <v>0.9174311926605505</v>
      </c>
      <c r="BO31" s="120">
        <v>0</v>
      </c>
      <c r="BP31" s="123">
        <v>0</v>
      </c>
      <c r="BQ31" s="120">
        <v>104</v>
      </c>
      <c r="BR31" s="123">
        <v>95.41284403669725</v>
      </c>
      <c r="BS31" s="120">
        <v>109</v>
      </c>
      <c r="BT31" s="2"/>
      <c r="BU31" s="3"/>
      <c r="BV31" s="3"/>
      <c r="BW31" s="3"/>
      <c r="BX31" s="3"/>
    </row>
    <row r="32" spans="1:76" ht="15">
      <c r="A32" s="64" t="s">
        <v>325</v>
      </c>
      <c r="B32" s="65"/>
      <c r="C32" s="65" t="s">
        <v>64</v>
      </c>
      <c r="D32" s="66">
        <v>247.61477869182448</v>
      </c>
      <c r="E32" s="68"/>
      <c r="F32" s="100" t="s">
        <v>921</v>
      </c>
      <c r="G32" s="65"/>
      <c r="H32" s="69" t="s">
        <v>325</v>
      </c>
      <c r="I32" s="70"/>
      <c r="J32" s="70"/>
      <c r="K32" s="69" t="s">
        <v>2792</v>
      </c>
      <c r="L32" s="73">
        <v>1.9807748363546285</v>
      </c>
      <c r="M32" s="74">
        <v>8477.0595703125</v>
      </c>
      <c r="N32" s="74">
        <v>3970.191162109375</v>
      </c>
      <c r="O32" s="75"/>
      <c r="P32" s="76"/>
      <c r="Q32" s="76"/>
      <c r="R32" s="86"/>
      <c r="S32" s="48">
        <v>2</v>
      </c>
      <c r="T32" s="48">
        <v>3</v>
      </c>
      <c r="U32" s="49">
        <v>1</v>
      </c>
      <c r="V32" s="49">
        <v>0.004255</v>
      </c>
      <c r="W32" s="49">
        <v>0.011697</v>
      </c>
      <c r="X32" s="49">
        <v>1.171311</v>
      </c>
      <c r="Y32" s="49">
        <v>0.3333333333333333</v>
      </c>
      <c r="Z32" s="49">
        <v>0</v>
      </c>
      <c r="AA32" s="71">
        <v>32</v>
      </c>
      <c r="AB32" s="71"/>
      <c r="AC32" s="72"/>
      <c r="AD32" s="78" t="s">
        <v>1828</v>
      </c>
      <c r="AE32" s="78">
        <v>11901</v>
      </c>
      <c r="AF32" s="78">
        <v>13457</v>
      </c>
      <c r="AG32" s="78">
        <v>6612</v>
      </c>
      <c r="AH32" s="78">
        <v>1566</v>
      </c>
      <c r="AI32" s="78"/>
      <c r="AJ32" s="78" t="s">
        <v>1992</v>
      </c>
      <c r="AK32" s="78" t="s">
        <v>2151</v>
      </c>
      <c r="AL32" s="82" t="s">
        <v>2269</v>
      </c>
      <c r="AM32" s="78"/>
      <c r="AN32" s="80">
        <v>40836.17680555556</v>
      </c>
      <c r="AO32" s="82" t="s">
        <v>2400</v>
      </c>
      <c r="AP32" s="78" t="b">
        <v>0</v>
      </c>
      <c r="AQ32" s="78" t="b">
        <v>0</v>
      </c>
      <c r="AR32" s="78" t="b">
        <v>1</v>
      </c>
      <c r="AS32" s="78" t="s">
        <v>1727</v>
      </c>
      <c r="AT32" s="78">
        <v>627</v>
      </c>
      <c r="AU32" s="82" t="s">
        <v>2545</v>
      </c>
      <c r="AV32" s="78" t="b">
        <v>0</v>
      </c>
      <c r="AW32" s="78" t="s">
        <v>2596</v>
      </c>
      <c r="AX32" s="82" t="s">
        <v>2626</v>
      </c>
      <c r="AY32" s="78" t="s">
        <v>66</v>
      </c>
      <c r="AZ32" s="78" t="str">
        <f>REPLACE(INDEX(GroupVertices[Group],MATCH(Vertices[[#This Row],[Vertex]],GroupVertices[Vertex],0)),1,1,"")</f>
        <v>7</v>
      </c>
      <c r="BA32" s="48" t="s">
        <v>3329</v>
      </c>
      <c r="BB32" s="48" t="s">
        <v>3329</v>
      </c>
      <c r="BC32" s="48" t="s">
        <v>3340</v>
      </c>
      <c r="BD32" s="48" t="s">
        <v>3340</v>
      </c>
      <c r="BE32" s="48" t="s">
        <v>3349</v>
      </c>
      <c r="BF32" s="48" t="s">
        <v>3355</v>
      </c>
      <c r="BG32" s="120" t="s">
        <v>3383</v>
      </c>
      <c r="BH32" s="120" t="s">
        <v>3462</v>
      </c>
      <c r="BI32" s="120" t="s">
        <v>3517</v>
      </c>
      <c r="BJ32" s="120" t="s">
        <v>3517</v>
      </c>
      <c r="BK32" s="120">
        <v>13</v>
      </c>
      <c r="BL32" s="123">
        <v>5.2</v>
      </c>
      <c r="BM32" s="120">
        <v>4</v>
      </c>
      <c r="BN32" s="123">
        <v>1.6</v>
      </c>
      <c r="BO32" s="120">
        <v>0</v>
      </c>
      <c r="BP32" s="123">
        <v>0</v>
      </c>
      <c r="BQ32" s="120">
        <v>233</v>
      </c>
      <c r="BR32" s="123">
        <v>93.2</v>
      </c>
      <c r="BS32" s="120">
        <v>250</v>
      </c>
      <c r="BT32" s="2"/>
      <c r="BU32" s="3"/>
      <c r="BV32" s="3"/>
      <c r="BW32" s="3"/>
      <c r="BX32" s="3"/>
    </row>
    <row r="33" spans="1:76" ht="15">
      <c r="A33" s="64" t="s">
        <v>234</v>
      </c>
      <c r="B33" s="65"/>
      <c r="C33" s="65" t="s">
        <v>64</v>
      </c>
      <c r="D33" s="66">
        <v>187.25158565579684</v>
      </c>
      <c r="E33" s="68"/>
      <c r="F33" s="100" t="s">
        <v>850</v>
      </c>
      <c r="G33" s="65"/>
      <c r="H33" s="69" t="s">
        <v>234</v>
      </c>
      <c r="I33" s="70"/>
      <c r="J33" s="70"/>
      <c r="K33" s="69" t="s">
        <v>2793</v>
      </c>
      <c r="L33" s="73">
        <v>6.492339083585919</v>
      </c>
      <c r="M33" s="74">
        <v>7981.07421875</v>
      </c>
      <c r="N33" s="74">
        <v>9023.7431640625</v>
      </c>
      <c r="O33" s="75"/>
      <c r="P33" s="76"/>
      <c r="Q33" s="76"/>
      <c r="R33" s="86"/>
      <c r="S33" s="48">
        <v>2</v>
      </c>
      <c r="T33" s="48">
        <v>2</v>
      </c>
      <c r="U33" s="49">
        <v>5.6</v>
      </c>
      <c r="V33" s="49">
        <v>0.004367</v>
      </c>
      <c r="W33" s="49">
        <v>0.01394</v>
      </c>
      <c r="X33" s="49">
        <v>1.115901</v>
      </c>
      <c r="Y33" s="49">
        <v>0.3333333333333333</v>
      </c>
      <c r="Z33" s="49">
        <v>0</v>
      </c>
      <c r="AA33" s="71">
        <v>33</v>
      </c>
      <c r="AB33" s="71"/>
      <c r="AC33" s="72"/>
      <c r="AD33" s="78" t="s">
        <v>1829</v>
      </c>
      <c r="AE33" s="78">
        <v>935</v>
      </c>
      <c r="AF33" s="78">
        <v>3974</v>
      </c>
      <c r="AG33" s="78">
        <v>9498</v>
      </c>
      <c r="AH33" s="78">
        <v>4591</v>
      </c>
      <c r="AI33" s="78"/>
      <c r="AJ33" s="78" t="s">
        <v>1993</v>
      </c>
      <c r="AK33" s="78" t="s">
        <v>2152</v>
      </c>
      <c r="AL33" s="82" t="s">
        <v>2270</v>
      </c>
      <c r="AM33" s="78"/>
      <c r="AN33" s="80">
        <v>39919.05064814815</v>
      </c>
      <c r="AO33" s="82" t="s">
        <v>2401</v>
      </c>
      <c r="AP33" s="78" t="b">
        <v>0</v>
      </c>
      <c r="AQ33" s="78" t="b">
        <v>0</v>
      </c>
      <c r="AR33" s="78" t="b">
        <v>1</v>
      </c>
      <c r="AS33" s="78" t="s">
        <v>1727</v>
      </c>
      <c r="AT33" s="78">
        <v>269</v>
      </c>
      <c r="AU33" s="82" t="s">
        <v>2546</v>
      </c>
      <c r="AV33" s="78" t="b">
        <v>0</v>
      </c>
      <c r="AW33" s="78" t="s">
        <v>2596</v>
      </c>
      <c r="AX33" s="82" t="s">
        <v>2627</v>
      </c>
      <c r="AY33" s="78" t="s">
        <v>66</v>
      </c>
      <c r="AZ33" s="78" t="str">
        <f>REPLACE(INDEX(GroupVertices[Group],MATCH(Vertices[[#This Row],[Vertex]],GroupVertices[Vertex],0)),1,1,"")</f>
        <v>3</v>
      </c>
      <c r="BA33" s="48"/>
      <c r="BB33" s="48"/>
      <c r="BC33" s="48"/>
      <c r="BD33" s="48"/>
      <c r="BE33" s="48" t="s">
        <v>745</v>
      </c>
      <c r="BF33" s="48" t="s">
        <v>745</v>
      </c>
      <c r="BG33" s="120" t="s">
        <v>3384</v>
      </c>
      <c r="BH33" s="120" t="s">
        <v>3463</v>
      </c>
      <c r="BI33" s="120" t="s">
        <v>3518</v>
      </c>
      <c r="BJ33" s="120" t="s">
        <v>3518</v>
      </c>
      <c r="BK33" s="120">
        <v>8</v>
      </c>
      <c r="BL33" s="123">
        <v>6.837606837606837</v>
      </c>
      <c r="BM33" s="120">
        <v>1</v>
      </c>
      <c r="BN33" s="123">
        <v>0.8547008547008547</v>
      </c>
      <c r="BO33" s="120">
        <v>0</v>
      </c>
      <c r="BP33" s="123">
        <v>0</v>
      </c>
      <c r="BQ33" s="120">
        <v>108</v>
      </c>
      <c r="BR33" s="123">
        <v>92.3076923076923</v>
      </c>
      <c r="BS33" s="120">
        <v>117</v>
      </c>
      <c r="BT33" s="2"/>
      <c r="BU33" s="3"/>
      <c r="BV33" s="3"/>
      <c r="BW33" s="3"/>
      <c r="BX33" s="3"/>
    </row>
    <row r="34" spans="1:76" ht="15">
      <c r="A34" s="64" t="s">
        <v>235</v>
      </c>
      <c r="B34" s="65"/>
      <c r="C34" s="65" t="s">
        <v>64</v>
      </c>
      <c r="D34" s="66">
        <v>165.29091751551474</v>
      </c>
      <c r="E34" s="68"/>
      <c r="F34" s="100" t="s">
        <v>852</v>
      </c>
      <c r="G34" s="65"/>
      <c r="H34" s="69" t="s">
        <v>235</v>
      </c>
      <c r="I34" s="70"/>
      <c r="J34" s="70"/>
      <c r="K34" s="69" t="s">
        <v>2794</v>
      </c>
      <c r="L34" s="73">
        <v>1</v>
      </c>
      <c r="M34" s="74">
        <v>8031.05712890625</v>
      </c>
      <c r="N34" s="74">
        <v>1046.1234130859375</v>
      </c>
      <c r="O34" s="75"/>
      <c r="P34" s="76"/>
      <c r="Q34" s="76"/>
      <c r="R34" s="86"/>
      <c r="S34" s="48">
        <v>1</v>
      </c>
      <c r="T34" s="48">
        <v>2</v>
      </c>
      <c r="U34" s="49">
        <v>0</v>
      </c>
      <c r="V34" s="49">
        <v>0.00431</v>
      </c>
      <c r="W34" s="49">
        <v>0.009761</v>
      </c>
      <c r="X34" s="49">
        <v>0.666084</v>
      </c>
      <c r="Y34" s="49">
        <v>0.5</v>
      </c>
      <c r="Z34" s="49">
        <v>0.5</v>
      </c>
      <c r="AA34" s="71">
        <v>34</v>
      </c>
      <c r="AB34" s="71"/>
      <c r="AC34" s="72"/>
      <c r="AD34" s="78" t="s">
        <v>1830</v>
      </c>
      <c r="AE34" s="78">
        <v>437</v>
      </c>
      <c r="AF34" s="78">
        <v>524</v>
      </c>
      <c r="AG34" s="78">
        <v>14842</v>
      </c>
      <c r="AH34" s="78">
        <v>16586</v>
      </c>
      <c r="AI34" s="78"/>
      <c r="AJ34" s="78" t="s">
        <v>1994</v>
      </c>
      <c r="AK34" s="78" t="s">
        <v>2153</v>
      </c>
      <c r="AL34" s="82" t="s">
        <v>2271</v>
      </c>
      <c r="AM34" s="78"/>
      <c r="AN34" s="80">
        <v>41664.94384259259</v>
      </c>
      <c r="AO34" s="82" t="s">
        <v>2402</v>
      </c>
      <c r="AP34" s="78" t="b">
        <v>0</v>
      </c>
      <c r="AQ34" s="78" t="b">
        <v>0</v>
      </c>
      <c r="AR34" s="78" t="b">
        <v>1</v>
      </c>
      <c r="AS34" s="78" t="s">
        <v>1727</v>
      </c>
      <c r="AT34" s="78">
        <v>6</v>
      </c>
      <c r="AU34" s="82" t="s">
        <v>2539</v>
      </c>
      <c r="AV34" s="78" t="b">
        <v>0</v>
      </c>
      <c r="AW34" s="78" t="s">
        <v>2596</v>
      </c>
      <c r="AX34" s="82" t="s">
        <v>2628</v>
      </c>
      <c r="AY34" s="78" t="s">
        <v>66</v>
      </c>
      <c r="AZ34" s="78" t="str">
        <f>REPLACE(INDEX(GroupVertices[Group],MATCH(Vertices[[#This Row],[Vertex]],GroupVertices[Vertex],0)),1,1,"")</f>
        <v>6</v>
      </c>
      <c r="BA34" s="48"/>
      <c r="BB34" s="48"/>
      <c r="BC34" s="48"/>
      <c r="BD34" s="48"/>
      <c r="BE34" s="48" t="s">
        <v>745</v>
      </c>
      <c r="BF34" s="48" t="s">
        <v>745</v>
      </c>
      <c r="BG34" s="120" t="s">
        <v>3385</v>
      </c>
      <c r="BH34" s="120" t="s">
        <v>3464</v>
      </c>
      <c r="BI34" s="120" t="s">
        <v>3519</v>
      </c>
      <c r="BJ34" s="120" t="s">
        <v>3519</v>
      </c>
      <c r="BK34" s="120">
        <v>9</v>
      </c>
      <c r="BL34" s="123">
        <v>6.040268456375839</v>
      </c>
      <c r="BM34" s="120">
        <v>1</v>
      </c>
      <c r="BN34" s="123">
        <v>0.6711409395973155</v>
      </c>
      <c r="BO34" s="120">
        <v>0</v>
      </c>
      <c r="BP34" s="123">
        <v>0</v>
      </c>
      <c r="BQ34" s="120">
        <v>139</v>
      </c>
      <c r="BR34" s="123">
        <v>93.28859060402685</v>
      </c>
      <c r="BS34" s="120">
        <v>149</v>
      </c>
      <c r="BT34" s="2"/>
      <c r="BU34" s="3"/>
      <c r="BV34" s="3"/>
      <c r="BW34" s="3"/>
      <c r="BX34" s="3"/>
    </row>
    <row r="35" spans="1:76" ht="15">
      <c r="A35" s="64" t="s">
        <v>236</v>
      </c>
      <c r="B35" s="65"/>
      <c r="C35" s="65" t="s">
        <v>64</v>
      </c>
      <c r="D35" s="66">
        <v>162.21642397587524</v>
      </c>
      <c r="E35" s="68"/>
      <c r="F35" s="100" t="s">
        <v>853</v>
      </c>
      <c r="G35" s="65"/>
      <c r="H35" s="69" t="s">
        <v>236</v>
      </c>
      <c r="I35" s="70"/>
      <c r="J35" s="70"/>
      <c r="K35" s="69" t="s">
        <v>2795</v>
      </c>
      <c r="L35" s="73">
        <v>1</v>
      </c>
      <c r="M35" s="74">
        <v>3020.976318359375</v>
      </c>
      <c r="N35" s="74">
        <v>8425.353515625</v>
      </c>
      <c r="O35" s="75"/>
      <c r="P35" s="76"/>
      <c r="Q35" s="76"/>
      <c r="R35" s="86"/>
      <c r="S35" s="48">
        <v>1</v>
      </c>
      <c r="T35" s="48">
        <v>1</v>
      </c>
      <c r="U35" s="49">
        <v>0</v>
      </c>
      <c r="V35" s="49">
        <v>0.004237</v>
      </c>
      <c r="W35" s="49">
        <v>0.009287</v>
      </c>
      <c r="X35" s="49">
        <v>0.710484</v>
      </c>
      <c r="Y35" s="49">
        <v>0.5</v>
      </c>
      <c r="Z35" s="49">
        <v>0</v>
      </c>
      <c r="AA35" s="71">
        <v>35</v>
      </c>
      <c r="AB35" s="71"/>
      <c r="AC35" s="72"/>
      <c r="AD35" s="78" t="s">
        <v>1831</v>
      </c>
      <c r="AE35" s="78">
        <v>14</v>
      </c>
      <c r="AF35" s="78">
        <v>41</v>
      </c>
      <c r="AG35" s="78">
        <v>429</v>
      </c>
      <c r="AH35" s="78">
        <v>42</v>
      </c>
      <c r="AI35" s="78"/>
      <c r="AJ35" s="78" t="s">
        <v>1995</v>
      </c>
      <c r="AK35" s="78" t="s">
        <v>2154</v>
      </c>
      <c r="AL35" s="82" t="s">
        <v>2272</v>
      </c>
      <c r="AM35" s="78"/>
      <c r="AN35" s="80">
        <v>41799.52626157407</v>
      </c>
      <c r="AO35" s="82" t="s">
        <v>2403</v>
      </c>
      <c r="AP35" s="78" t="b">
        <v>0</v>
      </c>
      <c r="AQ35" s="78" t="b">
        <v>0</v>
      </c>
      <c r="AR35" s="78" t="b">
        <v>1</v>
      </c>
      <c r="AS35" s="78" t="s">
        <v>1727</v>
      </c>
      <c r="AT35" s="78">
        <v>0</v>
      </c>
      <c r="AU35" s="82" t="s">
        <v>2539</v>
      </c>
      <c r="AV35" s="78" t="b">
        <v>0</v>
      </c>
      <c r="AW35" s="78" t="s">
        <v>2596</v>
      </c>
      <c r="AX35" s="82" t="s">
        <v>2629</v>
      </c>
      <c r="AY35" s="78" t="s">
        <v>66</v>
      </c>
      <c r="AZ35" s="78" t="str">
        <f>REPLACE(INDEX(GroupVertices[Group],MATCH(Vertices[[#This Row],[Vertex]],GroupVertices[Vertex],0)),1,1,"")</f>
        <v>1</v>
      </c>
      <c r="BA35" s="48"/>
      <c r="BB35" s="48"/>
      <c r="BC35" s="48"/>
      <c r="BD35" s="48"/>
      <c r="BE35" s="48" t="s">
        <v>745</v>
      </c>
      <c r="BF35" s="48" t="s">
        <v>745</v>
      </c>
      <c r="BG35" s="120" t="s">
        <v>3386</v>
      </c>
      <c r="BH35" s="120" t="s">
        <v>3465</v>
      </c>
      <c r="BI35" s="120" t="s">
        <v>3520</v>
      </c>
      <c r="BJ35" s="120" t="s">
        <v>3592</v>
      </c>
      <c r="BK35" s="120">
        <v>6</v>
      </c>
      <c r="BL35" s="123">
        <v>4.545454545454546</v>
      </c>
      <c r="BM35" s="120">
        <v>5</v>
      </c>
      <c r="BN35" s="123">
        <v>3.787878787878788</v>
      </c>
      <c r="BO35" s="120">
        <v>0</v>
      </c>
      <c r="BP35" s="123">
        <v>0</v>
      </c>
      <c r="BQ35" s="120">
        <v>121</v>
      </c>
      <c r="BR35" s="123">
        <v>91.66666666666667</v>
      </c>
      <c r="BS35" s="120">
        <v>132</v>
      </c>
      <c r="BT35" s="2"/>
      <c r="BU35" s="3"/>
      <c r="BV35" s="3"/>
      <c r="BW35" s="3"/>
      <c r="BX35" s="3"/>
    </row>
    <row r="36" spans="1:76" ht="15">
      <c r="A36" s="64" t="s">
        <v>237</v>
      </c>
      <c r="B36" s="65"/>
      <c r="C36" s="65" t="s">
        <v>64</v>
      </c>
      <c r="D36" s="66">
        <v>165.21453258285288</v>
      </c>
      <c r="E36" s="68"/>
      <c r="F36" s="100" t="s">
        <v>854</v>
      </c>
      <c r="G36" s="65"/>
      <c r="H36" s="69" t="s">
        <v>237</v>
      </c>
      <c r="I36" s="70"/>
      <c r="J36" s="70"/>
      <c r="K36" s="69" t="s">
        <v>2796</v>
      </c>
      <c r="L36" s="73">
        <v>1</v>
      </c>
      <c r="M36" s="74">
        <v>3242.40283203125</v>
      </c>
      <c r="N36" s="74">
        <v>7968.29052734375</v>
      </c>
      <c r="O36" s="75"/>
      <c r="P36" s="76"/>
      <c r="Q36" s="76"/>
      <c r="R36" s="86"/>
      <c r="S36" s="48">
        <v>1</v>
      </c>
      <c r="T36" s="48">
        <v>3</v>
      </c>
      <c r="U36" s="49">
        <v>0</v>
      </c>
      <c r="V36" s="49">
        <v>0.004237</v>
      </c>
      <c r="W36" s="49">
        <v>0.01015</v>
      </c>
      <c r="X36" s="49">
        <v>1.012439</v>
      </c>
      <c r="Y36" s="49">
        <v>0.5</v>
      </c>
      <c r="Z36" s="49">
        <v>0</v>
      </c>
      <c r="AA36" s="71">
        <v>36</v>
      </c>
      <c r="AB36" s="71"/>
      <c r="AC36" s="72"/>
      <c r="AD36" s="78" t="s">
        <v>1832</v>
      </c>
      <c r="AE36" s="78">
        <v>558</v>
      </c>
      <c r="AF36" s="78">
        <v>512</v>
      </c>
      <c r="AG36" s="78">
        <v>6081</v>
      </c>
      <c r="AH36" s="78">
        <v>3202</v>
      </c>
      <c r="AI36" s="78"/>
      <c r="AJ36" s="78" t="s">
        <v>1996</v>
      </c>
      <c r="AK36" s="78" t="s">
        <v>2137</v>
      </c>
      <c r="AL36" s="78"/>
      <c r="AM36" s="78"/>
      <c r="AN36" s="80">
        <v>42638.73893518518</v>
      </c>
      <c r="AO36" s="82" t="s">
        <v>2404</v>
      </c>
      <c r="AP36" s="78" t="b">
        <v>0</v>
      </c>
      <c r="AQ36" s="78" t="b">
        <v>0</v>
      </c>
      <c r="AR36" s="78" t="b">
        <v>1</v>
      </c>
      <c r="AS36" s="78" t="s">
        <v>1727</v>
      </c>
      <c r="AT36" s="78">
        <v>22</v>
      </c>
      <c r="AU36" s="82" t="s">
        <v>2539</v>
      </c>
      <c r="AV36" s="78" t="b">
        <v>0</v>
      </c>
      <c r="AW36" s="78" t="s">
        <v>2596</v>
      </c>
      <c r="AX36" s="82" t="s">
        <v>2630</v>
      </c>
      <c r="AY36" s="78" t="s">
        <v>66</v>
      </c>
      <c r="AZ36" s="78" t="str">
        <f>REPLACE(INDEX(GroupVertices[Group],MATCH(Vertices[[#This Row],[Vertex]],GroupVertices[Vertex],0)),1,1,"")</f>
        <v>1</v>
      </c>
      <c r="BA36" s="48" t="s">
        <v>685</v>
      </c>
      <c r="BB36" s="48" t="s">
        <v>685</v>
      </c>
      <c r="BC36" s="48" t="s">
        <v>733</v>
      </c>
      <c r="BD36" s="48" t="s">
        <v>733</v>
      </c>
      <c r="BE36" s="48" t="s">
        <v>745</v>
      </c>
      <c r="BF36" s="48" t="s">
        <v>745</v>
      </c>
      <c r="BG36" s="120" t="s">
        <v>3387</v>
      </c>
      <c r="BH36" s="120" t="s">
        <v>3466</v>
      </c>
      <c r="BI36" s="120" t="s">
        <v>3521</v>
      </c>
      <c r="BJ36" s="120" t="s">
        <v>3521</v>
      </c>
      <c r="BK36" s="120">
        <v>2</v>
      </c>
      <c r="BL36" s="123">
        <v>6.25</v>
      </c>
      <c r="BM36" s="120">
        <v>2</v>
      </c>
      <c r="BN36" s="123">
        <v>6.25</v>
      </c>
      <c r="BO36" s="120">
        <v>0</v>
      </c>
      <c r="BP36" s="123">
        <v>0</v>
      </c>
      <c r="BQ36" s="120">
        <v>28</v>
      </c>
      <c r="BR36" s="123">
        <v>87.5</v>
      </c>
      <c r="BS36" s="120">
        <v>32</v>
      </c>
      <c r="BT36" s="2"/>
      <c r="BU36" s="3"/>
      <c r="BV36" s="3"/>
      <c r="BW36" s="3"/>
      <c r="BX36" s="3"/>
    </row>
    <row r="37" spans="1:76" ht="15">
      <c r="A37" s="64" t="s">
        <v>238</v>
      </c>
      <c r="B37" s="65"/>
      <c r="C37" s="65" t="s">
        <v>64</v>
      </c>
      <c r="D37" s="66">
        <v>202.8659389740902</v>
      </c>
      <c r="E37" s="68"/>
      <c r="F37" s="100" t="s">
        <v>855</v>
      </c>
      <c r="G37" s="65"/>
      <c r="H37" s="69" t="s">
        <v>238</v>
      </c>
      <c r="I37" s="70"/>
      <c r="J37" s="70"/>
      <c r="K37" s="69" t="s">
        <v>2797</v>
      </c>
      <c r="L37" s="73">
        <v>1</v>
      </c>
      <c r="M37" s="74">
        <v>1411.0748291015625</v>
      </c>
      <c r="N37" s="74">
        <v>8859.5419921875</v>
      </c>
      <c r="O37" s="75"/>
      <c r="P37" s="76"/>
      <c r="Q37" s="76"/>
      <c r="R37" s="86"/>
      <c r="S37" s="48">
        <v>0</v>
      </c>
      <c r="T37" s="48">
        <v>1</v>
      </c>
      <c r="U37" s="49">
        <v>0</v>
      </c>
      <c r="V37" s="49">
        <v>0.004219</v>
      </c>
      <c r="W37" s="49">
        <v>0.008344</v>
      </c>
      <c r="X37" s="49">
        <v>0.423626</v>
      </c>
      <c r="Y37" s="49">
        <v>0</v>
      </c>
      <c r="Z37" s="49">
        <v>0</v>
      </c>
      <c r="AA37" s="71">
        <v>37</v>
      </c>
      <c r="AB37" s="71"/>
      <c r="AC37" s="72"/>
      <c r="AD37" s="78" t="s">
        <v>1833</v>
      </c>
      <c r="AE37" s="78">
        <v>2268</v>
      </c>
      <c r="AF37" s="78">
        <v>6427</v>
      </c>
      <c r="AG37" s="78">
        <v>4037</v>
      </c>
      <c r="AH37" s="78">
        <v>5086</v>
      </c>
      <c r="AI37" s="78"/>
      <c r="AJ37" s="78" t="s">
        <v>1997</v>
      </c>
      <c r="AK37" s="78" t="s">
        <v>2155</v>
      </c>
      <c r="AL37" s="82" t="s">
        <v>2273</v>
      </c>
      <c r="AM37" s="78"/>
      <c r="AN37" s="80">
        <v>39729.958506944444</v>
      </c>
      <c r="AO37" s="82" t="s">
        <v>2405</v>
      </c>
      <c r="AP37" s="78" t="b">
        <v>0</v>
      </c>
      <c r="AQ37" s="78" t="b">
        <v>0</v>
      </c>
      <c r="AR37" s="78" t="b">
        <v>1</v>
      </c>
      <c r="AS37" s="78" t="s">
        <v>1727</v>
      </c>
      <c r="AT37" s="78">
        <v>309</v>
      </c>
      <c r="AU37" s="82" t="s">
        <v>2539</v>
      </c>
      <c r="AV37" s="78" t="b">
        <v>0</v>
      </c>
      <c r="AW37" s="78" t="s">
        <v>2596</v>
      </c>
      <c r="AX37" s="82" t="s">
        <v>2631</v>
      </c>
      <c r="AY37" s="78" t="s">
        <v>66</v>
      </c>
      <c r="AZ37" s="78" t="str">
        <f>REPLACE(INDEX(GroupVertices[Group],MATCH(Vertices[[#This Row],[Vertex]],GroupVertices[Vertex],0)),1,1,"")</f>
        <v>1</v>
      </c>
      <c r="BA37" s="48"/>
      <c r="BB37" s="48"/>
      <c r="BC37" s="48"/>
      <c r="BD37" s="48"/>
      <c r="BE37" s="48" t="s">
        <v>745</v>
      </c>
      <c r="BF37" s="48" t="s">
        <v>745</v>
      </c>
      <c r="BG37" s="120" t="s">
        <v>3388</v>
      </c>
      <c r="BH37" s="120" t="s">
        <v>3467</v>
      </c>
      <c r="BI37" s="120" t="s">
        <v>3522</v>
      </c>
      <c r="BJ37" s="120" t="s">
        <v>3522</v>
      </c>
      <c r="BK37" s="120">
        <v>3</v>
      </c>
      <c r="BL37" s="123">
        <v>4.615384615384615</v>
      </c>
      <c r="BM37" s="120">
        <v>1</v>
      </c>
      <c r="BN37" s="123">
        <v>1.5384615384615385</v>
      </c>
      <c r="BO37" s="120">
        <v>0</v>
      </c>
      <c r="BP37" s="123">
        <v>0</v>
      </c>
      <c r="BQ37" s="120">
        <v>61</v>
      </c>
      <c r="BR37" s="123">
        <v>93.84615384615384</v>
      </c>
      <c r="BS37" s="120">
        <v>65</v>
      </c>
      <c r="BT37" s="2"/>
      <c r="BU37" s="3"/>
      <c r="BV37" s="3"/>
      <c r="BW37" s="3"/>
      <c r="BX37" s="3"/>
    </row>
    <row r="38" spans="1:76" ht="15">
      <c r="A38" s="64" t="s">
        <v>239</v>
      </c>
      <c r="B38" s="65"/>
      <c r="C38" s="65" t="s">
        <v>64</v>
      </c>
      <c r="D38" s="66">
        <v>163.06302364621075</v>
      </c>
      <c r="E38" s="68"/>
      <c r="F38" s="100" t="s">
        <v>856</v>
      </c>
      <c r="G38" s="65"/>
      <c r="H38" s="69" t="s">
        <v>239</v>
      </c>
      <c r="I38" s="70"/>
      <c r="J38" s="70"/>
      <c r="K38" s="69" t="s">
        <v>2798</v>
      </c>
      <c r="L38" s="73">
        <v>1</v>
      </c>
      <c r="M38" s="74">
        <v>2817.968505859375</v>
      </c>
      <c r="N38" s="74">
        <v>2199.26025390625</v>
      </c>
      <c r="O38" s="75"/>
      <c r="P38" s="76"/>
      <c r="Q38" s="76"/>
      <c r="R38" s="86"/>
      <c r="S38" s="48">
        <v>0</v>
      </c>
      <c r="T38" s="48">
        <v>1</v>
      </c>
      <c r="U38" s="49">
        <v>0</v>
      </c>
      <c r="V38" s="49">
        <v>0.004219</v>
      </c>
      <c r="W38" s="49">
        <v>0.008344</v>
      </c>
      <c r="X38" s="49">
        <v>0.423626</v>
      </c>
      <c r="Y38" s="49">
        <v>0</v>
      </c>
      <c r="Z38" s="49">
        <v>0</v>
      </c>
      <c r="AA38" s="71">
        <v>38</v>
      </c>
      <c r="AB38" s="71"/>
      <c r="AC38" s="72"/>
      <c r="AD38" s="78" t="s">
        <v>1834</v>
      </c>
      <c r="AE38" s="78">
        <v>93</v>
      </c>
      <c r="AF38" s="78">
        <v>174</v>
      </c>
      <c r="AG38" s="78">
        <v>1419</v>
      </c>
      <c r="AH38" s="78">
        <v>414</v>
      </c>
      <c r="AI38" s="78"/>
      <c r="AJ38" s="78" t="s">
        <v>1998</v>
      </c>
      <c r="AK38" s="78" t="s">
        <v>2156</v>
      </c>
      <c r="AL38" s="82" t="s">
        <v>2274</v>
      </c>
      <c r="AM38" s="78"/>
      <c r="AN38" s="80">
        <v>42548.59462962963</v>
      </c>
      <c r="AO38" s="82" t="s">
        <v>2406</v>
      </c>
      <c r="AP38" s="78" t="b">
        <v>0</v>
      </c>
      <c r="AQ38" s="78" t="b">
        <v>0</v>
      </c>
      <c r="AR38" s="78" t="b">
        <v>1</v>
      </c>
      <c r="AS38" s="78" t="s">
        <v>2530</v>
      </c>
      <c r="AT38" s="78">
        <v>6</v>
      </c>
      <c r="AU38" s="82" t="s">
        <v>2539</v>
      </c>
      <c r="AV38" s="78" t="b">
        <v>0</v>
      </c>
      <c r="AW38" s="78" t="s">
        <v>2596</v>
      </c>
      <c r="AX38" s="82" t="s">
        <v>2632</v>
      </c>
      <c r="AY38" s="78" t="s">
        <v>66</v>
      </c>
      <c r="AZ38" s="78" t="str">
        <f>REPLACE(INDEX(GroupVertices[Group],MATCH(Vertices[[#This Row],[Vertex]],GroupVertices[Vertex],0)),1,1,"")</f>
        <v>1</v>
      </c>
      <c r="BA38" s="48"/>
      <c r="BB38" s="48"/>
      <c r="BC38" s="48"/>
      <c r="BD38" s="48"/>
      <c r="BE38" s="48"/>
      <c r="BF38" s="48"/>
      <c r="BG38" s="120" t="s">
        <v>3366</v>
      </c>
      <c r="BH38" s="120" t="s">
        <v>3366</v>
      </c>
      <c r="BI38" s="120" t="s">
        <v>3500</v>
      </c>
      <c r="BJ38" s="120" t="s">
        <v>3500</v>
      </c>
      <c r="BK38" s="120">
        <v>0</v>
      </c>
      <c r="BL38" s="123">
        <v>0</v>
      </c>
      <c r="BM38" s="120">
        <v>0</v>
      </c>
      <c r="BN38" s="123">
        <v>0</v>
      </c>
      <c r="BO38" s="120">
        <v>0</v>
      </c>
      <c r="BP38" s="123">
        <v>0</v>
      </c>
      <c r="BQ38" s="120">
        <v>20</v>
      </c>
      <c r="BR38" s="123">
        <v>100</v>
      </c>
      <c r="BS38" s="120">
        <v>20</v>
      </c>
      <c r="BT38" s="2"/>
      <c r="BU38" s="3"/>
      <c r="BV38" s="3"/>
      <c r="BW38" s="3"/>
      <c r="BX38" s="3"/>
    </row>
    <row r="39" spans="1:76" ht="15">
      <c r="A39" s="64" t="s">
        <v>240</v>
      </c>
      <c r="B39" s="65"/>
      <c r="C39" s="65" t="s">
        <v>64</v>
      </c>
      <c r="D39" s="66">
        <v>171.54811658273135</v>
      </c>
      <c r="E39" s="68"/>
      <c r="F39" s="100" t="s">
        <v>2563</v>
      </c>
      <c r="G39" s="65"/>
      <c r="H39" s="69" t="s">
        <v>240</v>
      </c>
      <c r="I39" s="70"/>
      <c r="J39" s="70"/>
      <c r="K39" s="69" t="s">
        <v>2799</v>
      </c>
      <c r="L39" s="73">
        <v>1</v>
      </c>
      <c r="M39" s="74">
        <v>3605.877197265625</v>
      </c>
      <c r="N39" s="74">
        <v>4776.33154296875</v>
      </c>
      <c r="O39" s="75"/>
      <c r="P39" s="76"/>
      <c r="Q39" s="76"/>
      <c r="R39" s="86"/>
      <c r="S39" s="48">
        <v>0</v>
      </c>
      <c r="T39" s="48">
        <v>1</v>
      </c>
      <c r="U39" s="49">
        <v>0</v>
      </c>
      <c r="V39" s="49">
        <v>0.004219</v>
      </c>
      <c r="W39" s="49">
        <v>0.008344</v>
      </c>
      <c r="X39" s="49">
        <v>0.423626</v>
      </c>
      <c r="Y39" s="49">
        <v>0</v>
      </c>
      <c r="Z39" s="49">
        <v>0</v>
      </c>
      <c r="AA39" s="71">
        <v>39</v>
      </c>
      <c r="AB39" s="71"/>
      <c r="AC39" s="72"/>
      <c r="AD39" s="78" t="s">
        <v>1835</v>
      </c>
      <c r="AE39" s="78">
        <v>715</v>
      </c>
      <c r="AF39" s="78">
        <v>1507</v>
      </c>
      <c r="AG39" s="78">
        <v>3937</v>
      </c>
      <c r="AH39" s="78">
        <v>23212</v>
      </c>
      <c r="AI39" s="78"/>
      <c r="AJ39" s="78" t="s">
        <v>1999</v>
      </c>
      <c r="AK39" s="78" t="s">
        <v>2157</v>
      </c>
      <c r="AL39" s="82" t="s">
        <v>2275</v>
      </c>
      <c r="AM39" s="78"/>
      <c r="AN39" s="80">
        <v>42899.43087962963</v>
      </c>
      <c r="AO39" s="82" t="s">
        <v>2407</v>
      </c>
      <c r="AP39" s="78" t="b">
        <v>0</v>
      </c>
      <c r="AQ39" s="78" t="b">
        <v>0</v>
      </c>
      <c r="AR39" s="78" t="b">
        <v>1</v>
      </c>
      <c r="AS39" s="78" t="s">
        <v>1727</v>
      </c>
      <c r="AT39" s="78">
        <v>3</v>
      </c>
      <c r="AU39" s="82" t="s">
        <v>2539</v>
      </c>
      <c r="AV39" s="78" t="b">
        <v>0</v>
      </c>
      <c r="AW39" s="78" t="s">
        <v>2596</v>
      </c>
      <c r="AX39" s="82" t="s">
        <v>2633</v>
      </c>
      <c r="AY39" s="78" t="s">
        <v>66</v>
      </c>
      <c r="AZ39" s="78" t="str">
        <f>REPLACE(INDEX(GroupVertices[Group],MATCH(Vertices[[#This Row],[Vertex]],GroupVertices[Vertex],0)),1,1,"")</f>
        <v>1</v>
      </c>
      <c r="BA39" s="48"/>
      <c r="BB39" s="48"/>
      <c r="BC39" s="48"/>
      <c r="BD39" s="48"/>
      <c r="BE39" s="48" t="s">
        <v>745</v>
      </c>
      <c r="BF39" s="48" t="s">
        <v>745</v>
      </c>
      <c r="BG39" s="120" t="s">
        <v>3389</v>
      </c>
      <c r="BH39" s="120" t="s">
        <v>3389</v>
      </c>
      <c r="BI39" s="120" t="s">
        <v>3523</v>
      </c>
      <c r="BJ39" s="120" t="s">
        <v>3523</v>
      </c>
      <c r="BK39" s="120">
        <v>1</v>
      </c>
      <c r="BL39" s="123">
        <v>6.25</v>
      </c>
      <c r="BM39" s="120">
        <v>0</v>
      </c>
      <c r="BN39" s="123">
        <v>0</v>
      </c>
      <c r="BO39" s="120">
        <v>0</v>
      </c>
      <c r="BP39" s="123">
        <v>0</v>
      </c>
      <c r="BQ39" s="120">
        <v>15</v>
      </c>
      <c r="BR39" s="123">
        <v>93.75</v>
      </c>
      <c r="BS39" s="120">
        <v>16</v>
      </c>
      <c r="BT39" s="2"/>
      <c r="BU39" s="3"/>
      <c r="BV39" s="3"/>
      <c r="BW39" s="3"/>
      <c r="BX39" s="3"/>
    </row>
    <row r="40" spans="1:76" ht="15">
      <c r="A40" s="64" t="s">
        <v>241</v>
      </c>
      <c r="B40" s="65"/>
      <c r="C40" s="65" t="s">
        <v>64</v>
      </c>
      <c r="D40" s="66">
        <v>170.93703712143656</v>
      </c>
      <c r="E40" s="68"/>
      <c r="F40" s="100" t="s">
        <v>857</v>
      </c>
      <c r="G40" s="65"/>
      <c r="H40" s="69" t="s">
        <v>241</v>
      </c>
      <c r="I40" s="70"/>
      <c r="J40" s="70"/>
      <c r="K40" s="69" t="s">
        <v>2800</v>
      </c>
      <c r="L40" s="73">
        <v>1</v>
      </c>
      <c r="M40" s="74">
        <v>523.3505859375</v>
      </c>
      <c r="N40" s="74">
        <v>7851.072265625</v>
      </c>
      <c r="O40" s="75"/>
      <c r="P40" s="76"/>
      <c r="Q40" s="76"/>
      <c r="R40" s="86"/>
      <c r="S40" s="48">
        <v>0</v>
      </c>
      <c r="T40" s="48">
        <v>1</v>
      </c>
      <c r="U40" s="49">
        <v>0</v>
      </c>
      <c r="V40" s="49">
        <v>0.004219</v>
      </c>
      <c r="W40" s="49">
        <v>0.008344</v>
      </c>
      <c r="X40" s="49">
        <v>0.423626</v>
      </c>
      <c r="Y40" s="49">
        <v>0</v>
      </c>
      <c r="Z40" s="49">
        <v>0</v>
      </c>
      <c r="AA40" s="71">
        <v>40</v>
      </c>
      <c r="AB40" s="71"/>
      <c r="AC40" s="72"/>
      <c r="AD40" s="78" t="s">
        <v>1836</v>
      </c>
      <c r="AE40" s="78">
        <v>668</v>
      </c>
      <c r="AF40" s="78">
        <v>1411</v>
      </c>
      <c r="AG40" s="78">
        <v>14543</v>
      </c>
      <c r="AH40" s="78">
        <v>6899</v>
      </c>
      <c r="AI40" s="78"/>
      <c r="AJ40" s="78" t="s">
        <v>2000</v>
      </c>
      <c r="AK40" s="78" t="s">
        <v>2158</v>
      </c>
      <c r="AL40" s="82" t="s">
        <v>2276</v>
      </c>
      <c r="AM40" s="78"/>
      <c r="AN40" s="80">
        <v>40725.75943287037</v>
      </c>
      <c r="AO40" s="82" t="s">
        <v>2408</v>
      </c>
      <c r="AP40" s="78" t="b">
        <v>0</v>
      </c>
      <c r="AQ40" s="78" t="b">
        <v>0</v>
      </c>
      <c r="AR40" s="78" t="b">
        <v>1</v>
      </c>
      <c r="AS40" s="78" t="s">
        <v>1727</v>
      </c>
      <c r="AT40" s="78">
        <v>30</v>
      </c>
      <c r="AU40" s="82" t="s">
        <v>2541</v>
      </c>
      <c r="AV40" s="78" t="b">
        <v>0</v>
      </c>
      <c r="AW40" s="78" t="s">
        <v>2596</v>
      </c>
      <c r="AX40" s="82" t="s">
        <v>2634</v>
      </c>
      <c r="AY40" s="78" t="s">
        <v>66</v>
      </c>
      <c r="AZ40" s="78" t="str">
        <f>REPLACE(INDEX(GroupVertices[Group],MATCH(Vertices[[#This Row],[Vertex]],GroupVertices[Vertex],0)),1,1,"")</f>
        <v>1</v>
      </c>
      <c r="BA40" s="48"/>
      <c r="BB40" s="48"/>
      <c r="BC40" s="48"/>
      <c r="BD40" s="48"/>
      <c r="BE40" s="48" t="s">
        <v>745</v>
      </c>
      <c r="BF40" s="48" t="s">
        <v>745</v>
      </c>
      <c r="BG40" s="120" t="s">
        <v>3390</v>
      </c>
      <c r="BH40" s="120" t="s">
        <v>3468</v>
      </c>
      <c r="BI40" s="120" t="s">
        <v>3524</v>
      </c>
      <c r="BJ40" s="120" t="s">
        <v>3593</v>
      </c>
      <c r="BK40" s="120">
        <v>0</v>
      </c>
      <c r="BL40" s="123">
        <v>0</v>
      </c>
      <c r="BM40" s="120">
        <v>0</v>
      </c>
      <c r="BN40" s="123">
        <v>0</v>
      </c>
      <c r="BO40" s="120">
        <v>0</v>
      </c>
      <c r="BP40" s="123">
        <v>0</v>
      </c>
      <c r="BQ40" s="120">
        <v>36</v>
      </c>
      <c r="BR40" s="123">
        <v>100</v>
      </c>
      <c r="BS40" s="120">
        <v>36</v>
      </c>
      <c r="BT40" s="2"/>
      <c r="BU40" s="3"/>
      <c r="BV40" s="3"/>
      <c r="BW40" s="3"/>
      <c r="BX40" s="3"/>
    </row>
    <row r="41" spans="1:76" ht="15">
      <c r="A41" s="64" t="s">
        <v>242</v>
      </c>
      <c r="B41" s="65"/>
      <c r="C41" s="65" t="s">
        <v>64</v>
      </c>
      <c r="D41" s="66">
        <v>162.94208083616283</v>
      </c>
      <c r="E41" s="68"/>
      <c r="F41" s="100" t="s">
        <v>858</v>
      </c>
      <c r="G41" s="65"/>
      <c r="H41" s="69" t="s">
        <v>242</v>
      </c>
      <c r="I41" s="70"/>
      <c r="J41" s="70"/>
      <c r="K41" s="69" t="s">
        <v>2801</v>
      </c>
      <c r="L41" s="73">
        <v>1</v>
      </c>
      <c r="M41" s="74">
        <v>2763.14404296875</v>
      </c>
      <c r="N41" s="74">
        <v>9089.869140625</v>
      </c>
      <c r="O41" s="75"/>
      <c r="P41" s="76"/>
      <c r="Q41" s="76"/>
      <c r="R41" s="86"/>
      <c r="S41" s="48">
        <v>0</v>
      </c>
      <c r="T41" s="48">
        <v>1</v>
      </c>
      <c r="U41" s="49">
        <v>0</v>
      </c>
      <c r="V41" s="49">
        <v>0.004219</v>
      </c>
      <c r="W41" s="49">
        <v>0.008344</v>
      </c>
      <c r="X41" s="49">
        <v>0.423626</v>
      </c>
      <c r="Y41" s="49">
        <v>0</v>
      </c>
      <c r="Z41" s="49">
        <v>0</v>
      </c>
      <c r="AA41" s="71">
        <v>41</v>
      </c>
      <c r="AB41" s="71"/>
      <c r="AC41" s="72"/>
      <c r="AD41" s="78" t="s">
        <v>1837</v>
      </c>
      <c r="AE41" s="78">
        <v>286</v>
      </c>
      <c r="AF41" s="78">
        <v>155</v>
      </c>
      <c r="AG41" s="78">
        <v>9609</v>
      </c>
      <c r="AH41" s="78">
        <v>21663</v>
      </c>
      <c r="AI41" s="78"/>
      <c r="AJ41" s="78" t="s">
        <v>2001</v>
      </c>
      <c r="AK41" s="78" t="s">
        <v>2159</v>
      </c>
      <c r="AL41" s="78"/>
      <c r="AM41" s="78"/>
      <c r="AN41" s="80">
        <v>40883.5627662037</v>
      </c>
      <c r="AO41" s="82" t="s">
        <v>2409</v>
      </c>
      <c r="AP41" s="78" t="b">
        <v>1</v>
      </c>
      <c r="AQ41" s="78" t="b">
        <v>0</v>
      </c>
      <c r="AR41" s="78" t="b">
        <v>0</v>
      </c>
      <c r="AS41" s="78" t="s">
        <v>2531</v>
      </c>
      <c r="AT41" s="78">
        <v>69</v>
      </c>
      <c r="AU41" s="82" t="s">
        <v>2539</v>
      </c>
      <c r="AV41" s="78" t="b">
        <v>0</v>
      </c>
      <c r="AW41" s="78" t="s">
        <v>2596</v>
      </c>
      <c r="AX41" s="82" t="s">
        <v>2635</v>
      </c>
      <c r="AY41" s="78" t="s">
        <v>66</v>
      </c>
      <c r="AZ41" s="78" t="str">
        <f>REPLACE(INDEX(GroupVertices[Group],MATCH(Vertices[[#This Row],[Vertex]],GroupVertices[Vertex],0)),1,1,"")</f>
        <v>1</v>
      </c>
      <c r="BA41" s="48"/>
      <c r="BB41" s="48"/>
      <c r="BC41" s="48"/>
      <c r="BD41" s="48"/>
      <c r="BE41" s="48"/>
      <c r="BF41" s="48"/>
      <c r="BG41" s="120" t="s">
        <v>3366</v>
      </c>
      <c r="BH41" s="120" t="s">
        <v>3366</v>
      </c>
      <c r="BI41" s="120" t="s">
        <v>3500</v>
      </c>
      <c r="BJ41" s="120" t="s">
        <v>3500</v>
      </c>
      <c r="BK41" s="120">
        <v>0</v>
      </c>
      <c r="BL41" s="123">
        <v>0</v>
      </c>
      <c r="BM41" s="120">
        <v>0</v>
      </c>
      <c r="BN41" s="123">
        <v>0</v>
      </c>
      <c r="BO41" s="120">
        <v>0</v>
      </c>
      <c r="BP41" s="123">
        <v>0</v>
      </c>
      <c r="BQ41" s="120">
        <v>20</v>
      </c>
      <c r="BR41" s="123">
        <v>100</v>
      </c>
      <c r="BS41" s="120">
        <v>20</v>
      </c>
      <c r="BT41" s="2"/>
      <c r="BU41" s="3"/>
      <c r="BV41" s="3"/>
      <c r="BW41" s="3"/>
      <c r="BX41" s="3"/>
    </row>
    <row r="42" spans="1:76" ht="15">
      <c r="A42" s="64" t="s">
        <v>243</v>
      </c>
      <c r="B42" s="65"/>
      <c r="C42" s="65" t="s">
        <v>64</v>
      </c>
      <c r="D42" s="66">
        <v>382.56149306109427</v>
      </c>
      <c r="E42" s="68"/>
      <c r="F42" s="100" t="s">
        <v>859</v>
      </c>
      <c r="G42" s="65"/>
      <c r="H42" s="69" t="s">
        <v>243</v>
      </c>
      <c r="I42" s="70"/>
      <c r="J42" s="70"/>
      <c r="K42" s="69" t="s">
        <v>2802</v>
      </c>
      <c r="L42" s="73">
        <v>1</v>
      </c>
      <c r="M42" s="74">
        <v>5606.32666015625</v>
      </c>
      <c r="N42" s="74">
        <v>3605.521728515625</v>
      </c>
      <c r="O42" s="75"/>
      <c r="P42" s="76"/>
      <c r="Q42" s="76"/>
      <c r="R42" s="86"/>
      <c r="S42" s="48">
        <v>1</v>
      </c>
      <c r="T42" s="48">
        <v>1</v>
      </c>
      <c r="U42" s="49">
        <v>0</v>
      </c>
      <c r="V42" s="49">
        <v>0</v>
      </c>
      <c r="W42" s="49">
        <v>0</v>
      </c>
      <c r="X42" s="49">
        <v>0.999997</v>
      </c>
      <c r="Y42" s="49">
        <v>0</v>
      </c>
      <c r="Z42" s="49" t="s">
        <v>4029</v>
      </c>
      <c r="AA42" s="71">
        <v>42</v>
      </c>
      <c r="AB42" s="71"/>
      <c r="AC42" s="72"/>
      <c r="AD42" s="78" t="s">
        <v>1838</v>
      </c>
      <c r="AE42" s="78">
        <v>6660</v>
      </c>
      <c r="AF42" s="78">
        <v>34657</v>
      </c>
      <c r="AG42" s="78">
        <v>90388</v>
      </c>
      <c r="AH42" s="78">
        <v>6749</v>
      </c>
      <c r="AI42" s="78"/>
      <c r="AJ42" s="78" t="s">
        <v>2002</v>
      </c>
      <c r="AK42" s="78" t="s">
        <v>2160</v>
      </c>
      <c r="AL42" s="82" t="s">
        <v>2277</v>
      </c>
      <c r="AM42" s="78"/>
      <c r="AN42" s="80">
        <v>39427.89832175926</v>
      </c>
      <c r="AO42" s="82" t="s">
        <v>2410</v>
      </c>
      <c r="AP42" s="78" t="b">
        <v>0</v>
      </c>
      <c r="AQ42" s="78" t="b">
        <v>0</v>
      </c>
      <c r="AR42" s="78" t="b">
        <v>1</v>
      </c>
      <c r="AS42" s="78" t="s">
        <v>1727</v>
      </c>
      <c r="AT42" s="78">
        <v>2084</v>
      </c>
      <c r="AU42" s="82" t="s">
        <v>2547</v>
      </c>
      <c r="AV42" s="78" t="b">
        <v>1</v>
      </c>
      <c r="AW42" s="78" t="s">
        <v>2596</v>
      </c>
      <c r="AX42" s="82" t="s">
        <v>2636</v>
      </c>
      <c r="AY42" s="78" t="s">
        <v>66</v>
      </c>
      <c r="AZ42" s="78" t="str">
        <f>REPLACE(INDEX(GroupVertices[Group],MATCH(Vertices[[#This Row],[Vertex]],GroupVertices[Vertex],0)),1,1,"")</f>
        <v>2</v>
      </c>
      <c r="BA42" s="48" t="s">
        <v>684</v>
      </c>
      <c r="BB42" s="48" t="s">
        <v>684</v>
      </c>
      <c r="BC42" s="48" t="s">
        <v>733</v>
      </c>
      <c r="BD42" s="48" t="s">
        <v>733</v>
      </c>
      <c r="BE42" s="48" t="s">
        <v>745</v>
      </c>
      <c r="BF42" s="48" t="s">
        <v>745</v>
      </c>
      <c r="BG42" s="120" t="s">
        <v>3391</v>
      </c>
      <c r="BH42" s="120" t="s">
        <v>3391</v>
      </c>
      <c r="BI42" s="120" t="s">
        <v>3525</v>
      </c>
      <c r="BJ42" s="120" t="s">
        <v>3525</v>
      </c>
      <c r="BK42" s="120">
        <v>1</v>
      </c>
      <c r="BL42" s="123">
        <v>9.090909090909092</v>
      </c>
      <c r="BM42" s="120">
        <v>0</v>
      </c>
      <c r="BN42" s="123">
        <v>0</v>
      </c>
      <c r="BO42" s="120">
        <v>0</v>
      </c>
      <c r="BP42" s="123">
        <v>0</v>
      </c>
      <c r="BQ42" s="120">
        <v>10</v>
      </c>
      <c r="BR42" s="123">
        <v>90.9090909090909</v>
      </c>
      <c r="BS42" s="120">
        <v>11</v>
      </c>
      <c r="BT42" s="2"/>
      <c r="BU42" s="3"/>
      <c r="BV42" s="3"/>
      <c r="BW42" s="3"/>
      <c r="BX42" s="3"/>
    </row>
    <row r="43" spans="1:76" ht="15">
      <c r="A43" s="64" t="s">
        <v>244</v>
      </c>
      <c r="B43" s="65"/>
      <c r="C43" s="65" t="s">
        <v>64</v>
      </c>
      <c r="D43" s="66">
        <v>169.84855183100518</v>
      </c>
      <c r="E43" s="68"/>
      <c r="F43" s="100" t="s">
        <v>860</v>
      </c>
      <c r="G43" s="65"/>
      <c r="H43" s="69" t="s">
        <v>244</v>
      </c>
      <c r="I43" s="70"/>
      <c r="J43" s="70"/>
      <c r="K43" s="69" t="s">
        <v>2803</v>
      </c>
      <c r="L43" s="73">
        <v>1.653850217828031</v>
      </c>
      <c r="M43" s="74">
        <v>9397.6796875</v>
      </c>
      <c r="N43" s="74">
        <v>6357.0263671875</v>
      </c>
      <c r="O43" s="75"/>
      <c r="P43" s="76"/>
      <c r="Q43" s="76"/>
      <c r="R43" s="86"/>
      <c r="S43" s="48">
        <v>0</v>
      </c>
      <c r="T43" s="48">
        <v>3</v>
      </c>
      <c r="U43" s="49">
        <v>0.666667</v>
      </c>
      <c r="V43" s="49">
        <v>0.004255</v>
      </c>
      <c r="W43" s="49">
        <v>0.010953</v>
      </c>
      <c r="X43" s="49">
        <v>0.914296</v>
      </c>
      <c r="Y43" s="49">
        <v>0.3333333333333333</v>
      </c>
      <c r="Z43" s="49">
        <v>0</v>
      </c>
      <c r="AA43" s="71">
        <v>43</v>
      </c>
      <c r="AB43" s="71"/>
      <c r="AC43" s="72"/>
      <c r="AD43" s="78" t="s">
        <v>1839</v>
      </c>
      <c r="AE43" s="78">
        <v>1173</v>
      </c>
      <c r="AF43" s="78">
        <v>1240</v>
      </c>
      <c r="AG43" s="78">
        <v>2612</v>
      </c>
      <c r="AH43" s="78">
        <v>4744</v>
      </c>
      <c r="AI43" s="78"/>
      <c r="AJ43" s="78" t="s">
        <v>2003</v>
      </c>
      <c r="AK43" s="78" t="s">
        <v>2161</v>
      </c>
      <c r="AL43" s="82" t="s">
        <v>2278</v>
      </c>
      <c r="AM43" s="78"/>
      <c r="AN43" s="80">
        <v>41516.976435185185</v>
      </c>
      <c r="AO43" s="82" t="s">
        <v>2411</v>
      </c>
      <c r="AP43" s="78" t="b">
        <v>0</v>
      </c>
      <c r="AQ43" s="78" t="b">
        <v>0</v>
      </c>
      <c r="AR43" s="78" t="b">
        <v>1</v>
      </c>
      <c r="AS43" s="78" t="s">
        <v>1727</v>
      </c>
      <c r="AT43" s="78">
        <v>101</v>
      </c>
      <c r="AU43" s="82" t="s">
        <v>2539</v>
      </c>
      <c r="AV43" s="78" t="b">
        <v>0</v>
      </c>
      <c r="AW43" s="78" t="s">
        <v>2596</v>
      </c>
      <c r="AX43" s="82" t="s">
        <v>2637</v>
      </c>
      <c r="AY43" s="78" t="s">
        <v>66</v>
      </c>
      <c r="AZ43" s="78" t="str">
        <f>REPLACE(INDEX(GroupVertices[Group],MATCH(Vertices[[#This Row],[Vertex]],GroupVertices[Vertex],0)),1,1,"")</f>
        <v>4</v>
      </c>
      <c r="BA43" s="48"/>
      <c r="BB43" s="48"/>
      <c r="BC43" s="48"/>
      <c r="BD43" s="48"/>
      <c r="BE43" s="48"/>
      <c r="BF43" s="48"/>
      <c r="BG43" s="120" t="s">
        <v>3392</v>
      </c>
      <c r="BH43" s="120" t="s">
        <v>3469</v>
      </c>
      <c r="BI43" s="120" t="s">
        <v>3526</v>
      </c>
      <c r="BJ43" s="120" t="s">
        <v>3594</v>
      </c>
      <c r="BK43" s="120">
        <v>0</v>
      </c>
      <c r="BL43" s="123">
        <v>0</v>
      </c>
      <c r="BM43" s="120">
        <v>0</v>
      </c>
      <c r="BN43" s="123">
        <v>0</v>
      </c>
      <c r="BO43" s="120">
        <v>0</v>
      </c>
      <c r="BP43" s="123">
        <v>0</v>
      </c>
      <c r="BQ43" s="120">
        <v>41</v>
      </c>
      <c r="BR43" s="123">
        <v>100</v>
      </c>
      <c r="BS43" s="120">
        <v>41</v>
      </c>
      <c r="BT43" s="2"/>
      <c r="BU43" s="3"/>
      <c r="BV43" s="3"/>
      <c r="BW43" s="3"/>
      <c r="BX43" s="3"/>
    </row>
    <row r="44" spans="1:76" ht="15">
      <c r="A44" s="64" t="s">
        <v>337</v>
      </c>
      <c r="B44" s="65"/>
      <c r="C44" s="65" t="s">
        <v>64</v>
      </c>
      <c r="D44" s="66">
        <v>170.5551124581273</v>
      </c>
      <c r="E44" s="68"/>
      <c r="F44" s="100" t="s">
        <v>933</v>
      </c>
      <c r="G44" s="65"/>
      <c r="H44" s="69" t="s">
        <v>337</v>
      </c>
      <c r="I44" s="70"/>
      <c r="J44" s="70"/>
      <c r="K44" s="69" t="s">
        <v>2804</v>
      </c>
      <c r="L44" s="73">
        <v>2.307699454881226</v>
      </c>
      <c r="M44" s="74">
        <v>9392.0185546875</v>
      </c>
      <c r="N44" s="74">
        <v>5505.33154296875</v>
      </c>
      <c r="O44" s="75"/>
      <c r="P44" s="76"/>
      <c r="Q44" s="76"/>
      <c r="R44" s="86"/>
      <c r="S44" s="48">
        <v>2</v>
      </c>
      <c r="T44" s="48">
        <v>1</v>
      </c>
      <c r="U44" s="49">
        <v>1.333333</v>
      </c>
      <c r="V44" s="49">
        <v>0.004292</v>
      </c>
      <c r="W44" s="49">
        <v>0.012197</v>
      </c>
      <c r="X44" s="49">
        <v>0.90056</v>
      </c>
      <c r="Y44" s="49">
        <v>0.3333333333333333</v>
      </c>
      <c r="Z44" s="49">
        <v>0</v>
      </c>
      <c r="AA44" s="71">
        <v>44</v>
      </c>
      <c r="AB44" s="71"/>
      <c r="AC44" s="72"/>
      <c r="AD44" s="78" t="s">
        <v>1840</v>
      </c>
      <c r="AE44" s="78">
        <v>3176</v>
      </c>
      <c r="AF44" s="78">
        <v>1351</v>
      </c>
      <c r="AG44" s="78">
        <v>9991</v>
      </c>
      <c r="AH44" s="78">
        <v>5595</v>
      </c>
      <c r="AI44" s="78"/>
      <c r="AJ44" s="78" t="s">
        <v>2004</v>
      </c>
      <c r="AK44" s="78" t="s">
        <v>2162</v>
      </c>
      <c r="AL44" s="82" t="s">
        <v>2279</v>
      </c>
      <c r="AM44" s="78"/>
      <c r="AN44" s="80">
        <v>39954.75951388889</v>
      </c>
      <c r="AO44" s="82" t="s">
        <v>2412</v>
      </c>
      <c r="AP44" s="78" t="b">
        <v>0</v>
      </c>
      <c r="AQ44" s="78" t="b">
        <v>0</v>
      </c>
      <c r="AR44" s="78" t="b">
        <v>1</v>
      </c>
      <c r="AS44" s="78" t="s">
        <v>1727</v>
      </c>
      <c r="AT44" s="78">
        <v>97</v>
      </c>
      <c r="AU44" s="82" t="s">
        <v>2542</v>
      </c>
      <c r="AV44" s="78" t="b">
        <v>0</v>
      </c>
      <c r="AW44" s="78" t="s">
        <v>2596</v>
      </c>
      <c r="AX44" s="82" t="s">
        <v>2638</v>
      </c>
      <c r="AY44" s="78" t="s">
        <v>66</v>
      </c>
      <c r="AZ44" s="78" t="str">
        <f>REPLACE(INDEX(GroupVertices[Group],MATCH(Vertices[[#This Row],[Vertex]],GroupVertices[Vertex],0)),1,1,"")</f>
        <v>4</v>
      </c>
      <c r="BA44" s="48"/>
      <c r="BB44" s="48"/>
      <c r="BC44" s="48"/>
      <c r="BD44" s="48"/>
      <c r="BE44" s="48" t="s">
        <v>745</v>
      </c>
      <c r="BF44" s="48" t="s">
        <v>745</v>
      </c>
      <c r="BG44" s="120" t="s">
        <v>3393</v>
      </c>
      <c r="BH44" s="120" t="s">
        <v>3393</v>
      </c>
      <c r="BI44" s="120" t="s">
        <v>3527</v>
      </c>
      <c r="BJ44" s="120" t="s">
        <v>3527</v>
      </c>
      <c r="BK44" s="120">
        <v>0</v>
      </c>
      <c r="BL44" s="123">
        <v>0</v>
      </c>
      <c r="BM44" s="120">
        <v>0</v>
      </c>
      <c r="BN44" s="123">
        <v>0</v>
      </c>
      <c r="BO44" s="120">
        <v>0</v>
      </c>
      <c r="BP44" s="123">
        <v>0</v>
      </c>
      <c r="BQ44" s="120">
        <v>28</v>
      </c>
      <c r="BR44" s="123">
        <v>100</v>
      </c>
      <c r="BS44" s="120">
        <v>28</v>
      </c>
      <c r="BT44" s="2"/>
      <c r="BU44" s="3"/>
      <c r="BV44" s="3"/>
      <c r="BW44" s="3"/>
      <c r="BX44" s="3"/>
    </row>
    <row r="45" spans="1:76" ht="15">
      <c r="A45" s="64" t="s">
        <v>245</v>
      </c>
      <c r="B45" s="65"/>
      <c r="C45" s="65" t="s">
        <v>64</v>
      </c>
      <c r="D45" s="66">
        <v>165.80651581098223</v>
      </c>
      <c r="E45" s="68"/>
      <c r="F45" s="100" t="s">
        <v>861</v>
      </c>
      <c r="G45" s="65"/>
      <c r="H45" s="69" t="s">
        <v>245</v>
      </c>
      <c r="I45" s="70"/>
      <c r="J45" s="70"/>
      <c r="K45" s="69" t="s">
        <v>2805</v>
      </c>
      <c r="L45" s="73">
        <v>1</v>
      </c>
      <c r="M45" s="74">
        <v>3218.0576171875</v>
      </c>
      <c r="N45" s="74">
        <v>5856.31103515625</v>
      </c>
      <c r="O45" s="75"/>
      <c r="P45" s="76"/>
      <c r="Q45" s="76"/>
      <c r="R45" s="86"/>
      <c r="S45" s="48">
        <v>0</v>
      </c>
      <c r="T45" s="48">
        <v>1</v>
      </c>
      <c r="U45" s="49">
        <v>0</v>
      </c>
      <c r="V45" s="49">
        <v>0.004219</v>
      </c>
      <c r="W45" s="49">
        <v>0.008344</v>
      </c>
      <c r="X45" s="49">
        <v>0.423626</v>
      </c>
      <c r="Y45" s="49">
        <v>0</v>
      </c>
      <c r="Z45" s="49">
        <v>0</v>
      </c>
      <c r="AA45" s="71">
        <v>45</v>
      </c>
      <c r="AB45" s="71"/>
      <c r="AC45" s="72"/>
      <c r="AD45" s="78" t="s">
        <v>1841</v>
      </c>
      <c r="AE45" s="78">
        <v>1150</v>
      </c>
      <c r="AF45" s="78">
        <v>605</v>
      </c>
      <c r="AG45" s="78">
        <v>5744</v>
      </c>
      <c r="AH45" s="78">
        <v>3460</v>
      </c>
      <c r="AI45" s="78"/>
      <c r="AJ45" s="78" t="s">
        <v>2005</v>
      </c>
      <c r="AK45" s="78" t="s">
        <v>2163</v>
      </c>
      <c r="AL45" s="82" t="s">
        <v>2280</v>
      </c>
      <c r="AM45" s="78"/>
      <c r="AN45" s="80">
        <v>41355.75570601852</v>
      </c>
      <c r="AO45" s="82" t="s">
        <v>2413</v>
      </c>
      <c r="AP45" s="78" t="b">
        <v>0</v>
      </c>
      <c r="AQ45" s="78" t="b">
        <v>0</v>
      </c>
      <c r="AR45" s="78" t="b">
        <v>1</v>
      </c>
      <c r="AS45" s="78" t="s">
        <v>1727</v>
      </c>
      <c r="AT45" s="78">
        <v>147</v>
      </c>
      <c r="AU45" s="82" t="s">
        <v>2548</v>
      </c>
      <c r="AV45" s="78" t="b">
        <v>0</v>
      </c>
      <c r="AW45" s="78" t="s">
        <v>2596</v>
      </c>
      <c r="AX45" s="82" t="s">
        <v>2639</v>
      </c>
      <c r="AY45" s="78" t="s">
        <v>66</v>
      </c>
      <c r="AZ45" s="78" t="str">
        <f>REPLACE(INDEX(GroupVertices[Group],MATCH(Vertices[[#This Row],[Vertex]],GroupVertices[Vertex],0)),1,1,"")</f>
        <v>1</v>
      </c>
      <c r="BA45" s="48"/>
      <c r="BB45" s="48"/>
      <c r="BC45" s="48"/>
      <c r="BD45" s="48"/>
      <c r="BE45" s="48" t="s">
        <v>745</v>
      </c>
      <c r="BF45" s="48" t="s">
        <v>745</v>
      </c>
      <c r="BG45" s="120" t="s">
        <v>3394</v>
      </c>
      <c r="BH45" s="120" t="s">
        <v>3394</v>
      </c>
      <c r="BI45" s="120" t="s">
        <v>3528</v>
      </c>
      <c r="BJ45" s="120" t="s">
        <v>3528</v>
      </c>
      <c r="BK45" s="120">
        <v>0</v>
      </c>
      <c r="BL45" s="123">
        <v>0</v>
      </c>
      <c r="BM45" s="120">
        <v>1</v>
      </c>
      <c r="BN45" s="123">
        <v>4.3478260869565215</v>
      </c>
      <c r="BO45" s="120">
        <v>0</v>
      </c>
      <c r="BP45" s="123">
        <v>0</v>
      </c>
      <c r="BQ45" s="120">
        <v>22</v>
      </c>
      <c r="BR45" s="123">
        <v>95.65217391304348</v>
      </c>
      <c r="BS45" s="120">
        <v>23</v>
      </c>
      <c r="BT45" s="2"/>
      <c r="BU45" s="3"/>
      <c r="BV45" s="3"/>
      <c r="BW45" s="3"/>
      <c r="BX45" s="3"/>
    </row>
    <row r="46" spans="1:76" ht="15">
      <c r="A46" s="64" t="s">
        <v>246</v>
      </c>
      <c r="B46" s="65"/>
      <c r="C46" s="65" t="s">
        <v>64</v>
      </c>
      <c r="D46" s="66">
        <v>170.61876656867884</v>
      </c>
      <c r="E46" s="68"/>
      <c r="F46" s="100" t="s">
        <v>862</v>
      </c>
      <c r="G46" s="65"/>
      <c r="H46" s="69" t="s">
        <v>246</v>
      </c>
      <c r="I46" s="70"/>
      <c r="J46" s="70"/>
      <c r="K46" s="69" t="s">
        <v>2806</v>
      </c>
      <c r="L46" s="73">
        <v>1</v>
      </c>
      <c r="M46" s="74">
        <v>892.0175170898438</v>
      </c>
      <c r="N46" s="74">
        <v>2632.988037109375</v>
      </c>
      <c r="O46" s="75"/>
      <c r="P46" s="76"/>
      <c r="Q46" s="76"/>
      <c r="R46" s="86"/>
      <c r="S46" s="48">
        <v>0</v>
      </c>
      <c r="T46" s="48">
        <v>1</v>
      </c>
      <c r="U46" s="49">
        <v>0</v>
      </c>
      <c r="V46" s="49">
        <v>0.004219</v>
      </c>
      <c r="W46" s="49">
        <v>0.008344</v>
      </c>
      <c r="X46" s="49">
        <v>0.423626</v>
      </c>
      <c r="Y46" s="49">
        <v>0</v>
      </c>
      <c r="Z46" s="49">
        <v>0</v>
      </c>
      <c r="AA46" s="71">
        <v>46</v>
      </c>
      <c r="AB46" s="71"/>
      <c r="AC46" s="72"/>
      <c r="AD46" s="78" t="s">
        <v>1842</v>
      </c>
      <c r="AE46" s="78">
        <v>897</v>
      </c>
      <c r="AF46" s="78">
        <v>1361</v>
      </c>
      <c r="AG46" s="78">
        <v>21071</v>
      </c>
      <c r="AH46" s="78">
        <v>7690</v>
      </c>
      <c r="AI46" s="78"/>
      <c r="AJ46" s="78" t="s">
        <v>2006</v>
      </c>
      <c r="AK46" s="78" t="s">
        <v>2158</v>
      </c>
      <c r="AL46" s="82" t="s">
        <v>2281</v>
      </c>
      <c r="AM46" s="78"/>
      <c r="AN46" s="80">
        <v>41895.319699074076</v>
      </c>
      <c r="AO46" s="82" t="s">
        <v>2414</v>
      </c>
      <c r="AP46" s="78" t="b">
        <v>1</v>
      </c>
      <c r="AQ46" s="78" t="b">
        <v>0</v>
      </c>
      <c r="AR46" s="78" t="b">
        <v>1</v>
      </c>
      <c r="AS46" s="78" t="s">
        <v>1727</v>
      </c>
      <c r="AT46" s="78">
        <v>6</v>
      </c>
      <c r="AU46" s="82" t="s">
        <v>2539</v>
      </c>
      <c r="AV46" s="78" t="b">
        <v>0</v>
      </c>
      <c r="AW46" s="78" t="s">
        <v>2596</v>
      </c>
      <c r="AX46" s="82" t="s">
        <v>2640</v>
      </c>
      <c r="AY46" s="78" t="s">
        <v>66</v>
      </c>
      <c r="AZ46" s="78" t="str">
        <f>REPLACE(INDEX(GroupVertices[Group],MATCH(Vertices[[#This Row],[Vertex]],GroupVertices[Vertex],0)),1,1,"")</f>
        <v>1</v>
      </c>
      <c r="BA46" s="48"/>
      <c r="BB46" s="48"/>
      <c r="BC46" s="48"/>
      <c r="BD46" s="48"/>
      <c r="BE46" s="48" t="s">
        <v>745</v>
      </c>
      <c r="BF46" s="48" t="s">
        <v>745</v>
      </c>
      <c r="BG46" s="120" t="s">
        <v>3395</v>
      </c>
      <c r="BH46" s="120" t="s">
        <v>3470</v>
      </c>
      <c r="BI46" s="120" t="s">
        <v>3529</v>
      </c>
      <c r="BJ46" s="120" t="s">
        <v>3595</v>
      </c>
      <c r="BK46" s="120">
        <v>1</v>
      </c>
      <c r="BL46" s="123">
        <v>2.5641025641025643</v>
      </c>
      <c r="BM46" s="120">
        <v>1</v>
      </c>
      <c r="BN46" s="123">
        <v>2.5641025641025643</v>
      </c>
      <c r="BO46" s="120">
        <v>0</v>
      </c>
      <c r="BP46" s="123">
        <v>0</v>
      </c>
      <c r="BQ46" s="120">
        <v>37</v>
      </c>
      <c r="BR46" s="123">
        <v>94.87179487179488</v>
      </c>
      <c r="BS46" s="120">
        <v>39</v>
      </c>
      <c r="BT46" s="2"/>
      <c r="BU46" s="3"/>
      <c r="BV46" s="3"/>
      <c r="BW46" s="3"/>
      <c r="BX46" s="3"/>
    </row>
    <row r="47" spans="1:76" ht="15">
      <c r="A47" s="64" t="s">
        <v>247</v>
      </c>
      <c r="B47" s="65"/>
      <c r="C47" s="65" t="s">
        <v>64</v>
      </c>
      <c r="D47" s="66">
        <v>189.982346998458</v>
      </c>
      <c r="E47" s="68"/>
      <c r="F47" s="100" t="s">
        <v>863</v>
      </c>
      <c r="G47" s="65"/>
      <c r="H47" s="69" t="s">
        <v>247</v>
      </c>
      <c r="I47" s="70"/>
      <c r="J47" s="70"/>
      <c r="K47" s="69" t="s">
        <v>2807</v>
      </c>
      <c r="L47" s="73">
        <v>1</v>
      </c>
      <c r="M47" s="74">
        <v>8036.8828125</v>
      </c>
      <c r="N47" s="74">
        <v>3943.290771484375</v>
      </c>
      <c r="O47" s="75"/>
      <c r="P47" s="76"/>
      <c r="Q47" s="76"/>
      <c r="R47" s="86"/>
      <c r="S47" s="48">
        <v>0</v>
      </c>
      <c r="T47" s="48">
        <v>2</v>
      </c>
      <c r="U47" s="49">
        <v>0</v>
      </c>
      <c r="V47" s="49">
        <v>0.002469</v>
      </c>
      <c r="W47" s="49">
        <v>0.000309</v>
      </c>
      <c r="X47" s="49">
        <v>0.633725</v>
      </c>
      <c r="Y47" s="49">
        <v>0.5</v>
      </c>
      <c r="Z47" s="49">
        <v>0</v>
      </c>
      <c r="AA47" s="71">
        <v>47</v>
      </c>
      <c r="AB47" s="71"/>
      <c r="AC47" s="72"/>
      <c r="AD47" s="78" t="s">
        <v>1843</v>
      </c>
      <c r="AE47" s="78">
        <v>2999</v>
      </c>
      <c r="AF47" s="78">
        <v>4403</v>
      </c>
      <c r="AG47" s="78">
        <v>17088</v>
      </c>
      <c r="AH47" s="78">
        <v>33034</v>
      </c>
      <c r="AI47" s="78"/>
      <c r="AJ47" s="78" t="s">
        <v>2007</v>
      </c>
      <c r="AK47" s="78" t="s">
        <v>2164</v>
      </c>
      <c r="AL47" s="78"/>
      <c r="AM47" s="78"/>
      <c r="AN47" s="80">
        <v>42819.741261574076</v>
      </c>
      <c r="AO47" s="82" t="s">
        <v>2415</v>
      </c>
      <c r="AP47" s="78" t="b">
        <v>1</v>
      </c>
      <c r="AQ47" s="78" t="b">
        <v>0</v>
      </c>
      <c r="AR47" s="78" t="b">
        <v>1</v>
      </c>
      <c r="AS47" s="78" t="s">
        <v>1727</v>
      </c>
      <c r="AT47" s="78">
        <v>9</v>
      </c>
      <c r="AU47" s="78"/>
      <c r="AV47" s="78" t="b">
        <v>0</v>
      </c>
      <c r="AW47" s="78" t="s">
        <v>2596</v>
      </c>
      <c r="AX47" s="82" t="s">
        <v>2641</v>
      </c>
      <c r="AY47" s="78" t="s">
        <v>66</v>
      </c>
      <c r="AZ47" s="78" t="str">
        <f>REPLACE(INDEX(GroupVertices[Group],MATCH(Vertices[[#This Row],[Vertex]],GroupVertices[Vertex],0)),1,1,"")</f>
        <v>5</v>
      </c>
      <c r="BA47" s="48"/>
      <c r="BB47" s="48"/>
      <c r="BC47" s="48"/>
      <c r="BD47" s="48"/>
      <c r="BE47" s="48" t="s">
        <v>746</v>
      </c>
      <c r="BF47" s="48" t="s">
        <v>746</v>
      </c>
      <c r="BG47" s="120" t="s">
        <v>3369</v>
      </c>
      <c r="BH47" s="120" t="s">
        <v>3369</v>
      </c>
      <c r="BI47" s="120" t="s">
        <v>3503</v>
      </c>
      <c r="BJ47" s="120" t="s">
        <v>3503</v>
      </c>
      <c r="BK47" s="120">
        <v>1</v>
      </c>
      <c r="BL47" s="123">
        <v>4.3478260869565215</v>
      </c>
      <c r="BM47" s="120">
        <v>0</v>
      </c>
      <c r="BN47" s="123">
        <v>0</v>
      </c>
      <c r="BO47" s="120">
        <v>0</v>
      </c>
      <c r="BP47" s="123">
        <v>0</v>
      </c>
      <c r="BQ47" s="120">
        <v>22</v>
      </c>
      <c r="BR47" s="123">
        <v>95.65217391304348</v>
      </c>
      <c r="BS47" s="120">
        <v>23</v>
      </c>
      <c r="BT47" s="2"/>
      <c r="BU47" s="3"/>
      <c r="BV47" s="3"/>
      <c r="BW47" s="3"/>
      <c r="BX47" s="3"/>
    </row>
    <row r="48" spans="1:76" ht="15">
      <c r="A48" s="64" t="s">
        <v>248</v>
      </c>
      <c r="B48" s="65"/>
      <c r="C48" s="65" t="s">
        <v>64</v>
      </c>
      <c r="D48" s="66">
        <v>173.64870223093226</v>
      </c>
      <c r="E48" s="68"/>
      <c r="F48" s="100" t="s">
        <v>864</v>
      </c>
      <c r="G48" s="65"/>
      <c r="H48" s="69" t="s">
        <v>248</v>
      </c>
      <c r="I48" s="70"/>
      <c r="J48" s="70"/>
      <c r="K48" s="69" t="s">
        <v>2808</v>
      </c>
      <c r="L48" s="73">
        <v>1</v>
      </c>
      <c r="M48" s="74">
        <v>8576.140625</v>
      </c>
      <c r="N48" s="74">
        <v>2517.395263671875</v>
      </c>
      <c r="O48" s="75"/>
      <c r="P48" s="76"/>
      <c r="Q48" s="76"/>
      <c r="R48" s="86"/>
      <c r="S48" s="48">
        <v>0</v>
      </c>
      <c r="T48" s="48">
        <v>1</v>
      </c>
      <c r="U48" s="49">
        <v>0</v>
      </c>
      <c r="V48" s="49">
        <v>1</v>
      </c>
      <c r="W48" s="49">
        <v>0</v>
      </c>
      <c r="X48" s="49">
        <v>0.999997</v>
      </c>
      <c r="Y48" s="49">
        <v>0</v>
      </c>
      <c r="Z48" s="49">
        <v>0</v>
      </c>
      <c r="AA48" s="71">
        <v>48</v>
      </c>
      <c r="AB48" s="71"/>
      <c r="AC48" s="72"/>
      <c r="AD48" s="78" t="s">
        <v>1844</v>
      </c>
      <c r="AE48" s="78">
        <v>847</v>
      </c>
      <c r="AF48" s="78">
        <v>1837</v>
      </c>
      <c r="AG48" s="78">
        <v>15517</v>
      </c>
      <c r="AH48" s="78">
        <v>1841</v>
      </c>
      <c r="AI48" s="78"/>
      <c r="AJ48" s="78" t="s">
        <v>2008</v>
      </c>
      <c r="AK48" s="78" t="s">
        <v>2165</v>
      </c>
      <c r="AL48" s="82" t="s">
        <v>2282</v>
      </c>
      <c r="AM48" s="78"/>
      <c r="AN48" s="80">
        <v>39476.80082175926</v>
      </c>
      <c r="AO48" s="82" t="s">
        <v>2416</v>
      </c>
      <c r="AP48" s="78" t="b">
        <v>0</v>
      </c>
      <c r="AQ48" s="78" t="b">
        <v>0</v>
      </c>
      <c r="AR48" s="78" t="b">
        <v>1</v>
      </c>
      <c r="AS48" s="78" t="s">
        <v>1727</v>
      </c>
      <c r="AT48" s="78">
        <v>101</v>
      </c>
      <c r="AU48" s="82" t="s">
        <v>2539</v>
      </c>
      <c r="AV48" s="78" t="b">
        <v>0</v>
      </c>
      <c r="AW48" s="78" t="s">
        <v>2596</v>
      </c>
      <c r="AX48" s="82" t="s">
        <v>2642</v>
      </c>
      <c r="AY48" s="78" t="s">
        <v>66</v>
      </c>
      <c r="AZ48" s="78" t="str">
        <f>REPLACE(INDEX(GroupVertices[Group],MATCH(Vertices[[#This Row],[Vertex]],GroupVertices[Vertex],0)),1,1,"")</f>
        <v>12</v>
      </c>
      <c r="BA48" s="48"/>
      <c r="BB48" s="48"/>
      <c r="BC48" s="48"/>
      <c r="BD48" s="48"/>
      <c r="BE48" s="48" t="s">
        <v>749</v>
      </c>
      <c r="BF48" s="48" t="s">
        <v>749</v>
      </c>
      <c r="BG48" s="120" t="s">
        <v>3396</v>
      </c>
      <c r="BH48" s="120" t="s">
        <v>3396</v>
      </c>
      <c r="BI48" s="120" t="s">
        <v>3530</v>
      </c>
      <c r="BJ48" s="120" t="s">
        <v>3530</v>
      </c>
      <c r="BK48" s="120">
        <v>1</v>
      </c>
      <c r="BL48" s="123">
        <v>9.090909090909092</v>
      </c>
      <c r="BM48" s="120">
        <v>0</v>
      </c>
      <c r="BN48" s="123">
        <v>0</v>
      </c>
      <c r="BO48" s="120">
        <v>0</v>
      </c>
      <c r="BP48" s="123">
        <v>0</v>
      </c>
      <c r="BQ48" s="120">
        <v>10</v>
      </c>
      <c r="BR48" s="123">
        <v>90.9090909090909</v>
      </c>
      <c r="BS48" s="120">
        <v>11</v>
      </c>
      <c r="BT48" s="2"/>
      <c r="BU48" s="3"/>
      <c r="BV48" s="3"/>
      <c r="BW48" s="3"/>
      <c r="BX48" s="3"/>
    </row>
    <row r="49" spans="1:76" ht="15">
      <c r="A49" s="64" t="s">
        <v>370</v>
      </c>
      <c r="B49" s="65"/>
      <c r="C49" s="65" t="s">
        <v>64</v>
      </c>
      <c r="D49" s="66">
        <v>162.0700195216067</v>
      </c>
      <c r="E49" s="68"/>
      <c r="F49" s="100" t="s">
        <v>2564</v>
      </c>
      <c r="G49" s="65"/>
      <c r="H49" s="69" t="s">
        <v>370</v>
      </c>
      <c r="I49" s="70"/>
      <c r="J49" s="70"/>
      <c r="K49" s="69" t="s">
        <v>2809</v>
      </c>
      <c r="L49" s="73">
        <v>1</v>
      </c>
      <c r="M49" s="74">
        <v>8576.140625</v>
      </c>
      <c r="N49" s="74">
        <v>2987.9365234375</v>
      </c>
      <c r="O49" s="75"/>
      <c r="P49" s="76"/>
      <c r="Q49" s="76"/>
      <c r="R49" s="86"/>
      <c r="S49" s="48">
        <v>1</v>
      </c>
      <c r="T49" s="48">
        <v>0</v>
      </c>
      <c r="U49" s="49">
        <v>0</v>
      </c>
      <c r="V49" s="49">
        <v>1</v>
      </c>
      <c r="W49" s="49">
        <v>0</v>
      </c>
      <c r="X49" s="49">
        <v>0.999997</v>
      </c>
      <c r="Y49" s="49">
        <v>0</v>
      </c>
      <c r="Z49" s="49">
        <v>0</v>
      </c>
      <c r="AA49" s="71">
        <v>49</v>
      </c>
      <c r="AB49" s="71"/>
      <c r="AC49" s="72"/>
      <c r="AD49" s="78" t="s">
        <v>1845</v>
      </c>
      <c r="AE49" s="78">
        <v>73</v>
      </c>
      <c r="AF49" s="78">
        <v>18</v>
      </c>
      <c r="AG49" s="78">
        <v>152</v>
      </c>
      <c r="AH49" s="78">
        <v>571</v>
      </c>
      <c r="AI49" s="78"/>
      <c r="AJ49" s="78" t="s">
        <v>2009</v>
      </c>
      <c r="AK49" s="78" t="s">
        <v>2166</v>
      </c>
      <c r="AL49" s="82" t="s">
        <v>2283</v>
      </c>
      <c r="AM49" s="78"/>
      <c r="AN49" s="80">
        <v>43454.98300925926</v>
      </c>
      <c r="AO49" s="78"/>
      <c r="AP49" s="78" t="b">
        <v>1</v>
      </c>
      <c r="AQ49" s="78" t="b">
        <v>0</v>
      </c>
      <c r="AR49" s="78" t="b">
        <v>0</v>
      </c>
      <c r="AS49" s="78" t="s">
        <v>1727</v>
      </c>
      <c r="AT49" s="78">
        <v>1</v>
      </c>
      <c r="AU49" s="78"/>
      <c r="AV49" s="78" t="b">
        <v>0</v>
      </c>
      <c r="AW49" s="78" t="s">
        <v>2596</v>
      </c>
      <c r="AX49" s="82" t="s">
        <v>2643</v>
      </c>
      <c r="AY49" s="78" t="s">
        <v>65</v>
      </c>
      <c r="AZ49" s="78" t="str">
        <f>REPLACE(INDEX(GroupVertices[Group],MATCH(Vertices[[#This Row],[Vertex]],GroupVertices[Vertex],0)),1,1,"")</f>
        <v>12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249</v>
      </c>
      <c r="B50" s="65"/>
      <c r="C50" s="65" t="s">
        <v>64</v>
      </c>
      <c r="D50" s="66">
        <v>177.72256530623096</v>
      </c>
      <c r="E50" s="68"/>
      <c r="F50" s="100" t="s">
        <v>865</v>
      </c>
      <c r="G50" s="65"/>
      <c r="H50" s="69" t="s">
        <v>249</v>
      </c>
      <c r="I50" s="70"/>
      <c r="J50" s="70"/>
      <c r="K50" s="69" t="s">
        <v>2810</v>
      </c>
      <c r="L50" s="73">
        <v>1</v>
      </c>
      <c r="M50" s="74">
        <v>6575.041015625</v>
      </c>
      <c r="N50" s="74">
        <v>1344.074462890625</v>
      </c>
      <c r="O50" s="75"/>
      <c r="P50" s="76"/>
      <c r="Q50" s="76"/>
      <c r="R50" s="86"/>
      <c r="S50" s="48">
        <v>0</v>
      </c>
      <c r="T50" s="48">
        <v>1</v>
      </c>
      <c r="U50" s="49">
        <v>0</v>
      </c>
      <c r="V50" s="49">
        <v>0.002387</v>
      </c>
      <c r="W50" s="49">
        <v>0.000332</v>
      </c>
      <c r="X50" s="49">
        <v>0.421532</v>
      </c>
      <c r="Y50" s="49">
        <v>0</v>
      </c>
      <c r="Z50" s="49">
        <v>0</v>
      </c>
      <c r="AA50" s="71">
        <v>50</v>
      </c>
      <c r="AB50" s="71"/>
      <c r="AC50" s="72"/>
      <c r="AD50" s="78" t="s">
        <v>1846</v>
      </c>
      <c r="AE50" s="78">
        <v>2294</v>
      </c>
      <c r="AF50" s="78">
        <v>2477</v>
      </c>
      <c r="AG50" s="78">
        <v>2375</v>
      </c>
      <c r="AH50" s="78">
        <v>473</v>
      </c>
      <c r="AI50" s="78"/>
      <c r="AJ50" s="78" t="s">
        <v>2010</v>
      </c>
      <c r="AK50" s="78" t="s">
        <v>2167</v>
      </c>
      <c r="AL50" s="82" t="s">
        <v>2284</v>
      </c>
      <c r="AM50" s="78"/>
      <c r="AN50" s="80">
        <v>40796.81916666667</v>
      </c>
      <c r="AO50" s="82" t="s">
        <v>2417</v>
      </c>
      <c r="AP50" s="78" t="b">
        <v>0</v>
      </c>
      <c r="AQ50" s="78" t="b">
        <v>0</v>
      </c>
      <c r="AR50" s="78" t="b">
        <v>1</v>
      </c>
      <c r="AS50" s="78" t="s">
        <v>1727</v>
      </c>
      <c r="AT50" s="78">
        <v>70</v>
      </c>
      <c r="AU50" s="82" t="s">
        <v>2540</v>
      </c>
      <c r="AV50" s="78" t="b">
        <v>0</v>
      </c>
      <c r="AW50" s="78" t="s">
        <v>2596</v>
      </c>
      <c r="AX50" s="82" t="s">
        <v>2644</v>
      </c>
      <c r="AY50" s="78" t="s">
        <v>66</v>
      </c>
      <c r="AZ50" s="78" t="str">
        <f>REPLACE(INDEX(GroupVertices[Group],MATCH(Vertices[[#This Row],[Vertex]],GroupVertices[Vertex],0)),1,1,"")</f>
        <v>6</v>
      </c>
      <c r="BA50" s="48"/>
      <c r="BB50" s="48"/>
      <c r="BC50" s="48"/>
      <c r="BD50" s="48"/>
      <c r="BE50" s="48"/>
      <c r="BF50" s="48"/>
      <c r="BG50" s="120" t="s">
        <v>3397</v>
      </c>
      <c r="BH50" s="120" t="s">
        <v>3397</v>
      </c>
      <c r="BI50" s="120" t="s">
        <v>3531</v>
      </c>
      <c r="BJ50" s="120" t="s">
        <v>3531</v>
      </c>
      <c r="BK50" s="120">
        <v>0</v>
      </c>
      <c r="BL50" s="123">
        <v>0</v>
      </c>
      <c r="BM50" s="120">
        <v>0</v>
      </c>
      <c r="BN50" s="123">
        <v>0</v>
      </c>
      <c r="BO50" s="120">
        <v>0</v>
      </c>
      <c r="BP50" s="123">
        <v>0</v>
      </c>
      <c r="BQ50" s="120">
        <v>24</v>
      </c>
      <c r="BR50" s="123">
        <v>100</v>
      </c>
      <c r="BS50" s="120">
        <v>24</v>
      </c>
      <c r="BT50" s="2"/>
      <c r="BU50" s="3"/>
      <c r="BV50" s="3"/>
      <c r="BW50" s="3"/>
      <c r="BX50" s="3"/>
    </row>
    <row r="51" spans="1:76" ht="15">
      <c r="A51" s="64" t="s">
        <v>257</v>
      </c>
      <c r="B51" s="65"/>
      <c r="C51" s="65" t="s">
        <v>64</v>
      </c>
      <c r="D51" s="66">
        <v>185.6729637141186</v>
      </c>
      <c r="E51" s="68"/>
      <c r="F51" s="100" t="s">
        <v>871</v>
      </c>
      <c r="G51" s="65"/>
      <c r="H51" s="69" t="s">
        <v>257</v>
      </c>
      <c r="I51" s="70"/>
      <c r="J51" s="70"/>
      <c r="K51" s="69" t="s">
        <v>2811</v>
      </c>
      <c r="L51" s="73">
        <v>412.27158105111596</v>
      </c>
      <c r="M51" s="74">
        <v>7112.11328125</v>
      </c>
      <c r="N51" s="74">
        <v>1149.0794677734375</v>
      </c>
      <c r="O51" s="75"/>
      <c r="P51" s="76"/>
      <c r="Q51" s="76"/>
      <c r="R51" s="86"/>
      <c r="S51" s="48">
        <v>5</v>
      </c>
      <c r="T51" s="48">
        <v>1</v>
      </c>
      <c r="U51" s="49">
        <v>419.333333</v>
      </c>
      <c r="V51" s="49">
        <v>0.003185</v>
      </c>
      <c r="W51" s="49">
        <v>0.003575</v>
      </c>
      <c r="X51" s="49">
        <v>1.59725</v>
      </c>
      <c r="Y51" s="49">
        <v>0</v>
      </c>
      <c r="Z51" s="49">
        <v>0</v>
      </c>
      <c r="AA51" s="71">
        <v>51</v>
      </c>
      <c r="AB51" s="71"/>
      <c r="AC51" s="72"/>
      <c r="AD51" s="78" t="s">
        <v>1847</v>
      </c>
      <c r="AE51" s="78">
        <v>2001</v>
      </c>
      <c r="AF51" s="78">
        <v>3726</v>
      </c>
      <c r="AG51" s="78">
        <v>7534</v>
      </c>
      <c r="AH51" s="78">
        <v>455</v>
      </c>
      <c r="AI51" s="78"/>
      <c r="AJ51" s="78" t="s">
        <v>2011</v>
      </c>
      <c r="AK51" s="78" t="s">
        <v>2167</v>
      </c>
      <c r="AL51" s="82" t="s">
        <v>2285</v>
      </c>
      <c r="AM51" s="78"/>
      <c r="AN51" s="80">
        <v>39180.52275462963</v>
      </c>
      <c r="AO51" s="82" t="s">
        <v>2418</v>
      </c>
      <c r="AP51" s="78" t="b">
        <v>0</v>
      </c>
      <c r="AQ51" s="78" t="b">
        <v>0</v>
      </c>
      <c r="AR51" s="78" t="b">
        <v>1</v>
      </c>
      <c r="AS51" s="78" t="s">
        <v>1727</v>
      </c>
      <c r="AT51" s="78">
        <v>307</v>
      </c>
      <c r="AU51" s="82" t="s">
        <v>2539</v>
      </c>
      <c r="AV51" s="78" t="b">
        <v>0</v>
      </c>
      <c r="AW51" s="78" t="s">
        <v>2596</v>
      </c>
      <c r="AX51" s="82" t="s">
        <v>2645</v>
      </c>
      <c r="AY51" s="78" t="s">
        <v>66</v>
      </c>
      <c r="AZ51" s="78" t="str">
        <f>REPLACE(INDEX(GroupVertices[Group],MATCH(Vertices[[#This Row],[Vertex]],GroupVertices[Vertex],0)),1,1,"")</f>
        <v>6</v>
      </c>
      <c r="BA51" s="48" t="s">
        <v>679</v>
      </c>
      <c r="BB51" s="48" t="s">
        <v>679</v>
      </c>
      <c r="BC51" s="48" t="s">
        <v>733</v>
      </c>
      <c r="BD51" s="48" t="s">
        <v>733</v>
      </c>
      <c r="BE51" s="48" t="s">
        <v>745</v>
      </c>
      <c r="BF51" s="48" t="s">
        <v>745</v>
      </c>
      <c r="BG51" s="120" t="s">
        <v>3398</v>
      </c>
      <c r="BH51" s="120" t="s">
        <v>3398</v>
      </c>
      <c r="BI51" s="120" t="s">
        <v>3532</v>
      </c>
      <c r="BJ51" s="120" t="s">
        <v>3532</v>
      </c>
      <c r="BK51" s="120">
        <v>0</v>
      </c>
      <c r="BL51" s="123">
        <v>0</v>
      </c>
      <c r="BM51" s="120">
        <v>0</v>
      </c>
      <c r="BN51" s="123">
        <v>0</v>
      </c>
      <c r="BO51" s="120">
        <v>0</v>
      </c>
      <c r="BP51" s="123">
        <v>0</v>
      </c>
      <c r="BQ51" s="120">
        <v>40</v>
      </c>
      <c r="BR51" s="123">
        <v>100</v>
      </c>
      <c r="BS51" s="120">
        <v>40</v>
      </c>
      <c r="BT51" s="2"/>
      <c r="BU51" s="3"/>
      <c r="BV51" s="3"/>
      <c r="BW51" s="3"/>
      <c r="BX51" s="3"/>
    </row>
    <row r="52" spans="1:76" ht="15">
      <c r="A52" s="64" t="s">
        <v>250</v>
      </c>
      <c r="B52" s="65"/>
      <c r="C52" s="65" t="s">
        <v>64</v>
      </c>
      <c r="D52" s="66">
        <v>248.03489582146466</v>
      </c>
      <c r="E52" s="68"/>
      <c r="F52" s="100" t="s">
        <v>866</v>
      </c>
      <c r="G52" s="65"/>
      <c r="H52" s="69" t="s">
        <v>250</v>
      </c>
      <c r="I52" s="70"/>
      <c r="J52" s="70"/>
      <c r="K52" s="69" t="s">
        <v>2812</v>
      </c>
      <c r="L52" s="73">
        <v>1</v>
      </c>
      <c r="M52" s="74">
        <v>7648.4423828125</v>
      </c>
      <c r="N52" s="74">
        <v>2764.429443359375</v>
      </c>
      <c r="O52" s="75"/>
      <c r="P52" s="76"/>
      <c r="Q52" s="76"/>
      <c r="R52" s="86"/>
      <c r="S52" s="48">
        <v>0</v>
      </c>
      <c r="T52" s="48">
        <v>2</v>
      </c>
      <c r="U52" s="49">
        <v>0</v>
      </c>
      <c r="V52" s="49">
        <v>0.002469</v>
      </c>
      <c r="W52" s="49">
        <v>0.000309</v>
      </c>
      <c r="X52" s="49">
        <v>0.633725</v>
      </c>
      <c r="Y52" s="49">
        <v>0.5</v>
      </c>
      <c r="Z52" s="49">
        <v>0</v>
      </c>
      <c r="AA52" s="71">
        <v>52</v>
      </c>
      <c r="AB52" s="71"/>
      <c r="AC52" s="72"/>
      <c r="AD52" s="78" t="s">
        <v>1848</v>
      </c>
      <c r="AE52" s="78">
        <v>6398</v>
      </c>
      <c r="AF52" s="78">
        <v>13523</v>
      </c>
      <c r="AG52" s="78">
        <v>105354</v>
      </c>
      <c r="AH52" s="78">
        <v>167744</v>
      </c>
      <c r="AI52" s="78"/>
      <c r="AJ52" s="78" t="s">
        <v>2012</v>
      </c>
      <c r="AK52" s="78" t="s">
        <v>2168</v>
      </c>
      <c r="AL52" s="82" t="s">
        <v>2286</v>
      </c>
      <c r="AM52" s="78"/>
      <c r="AN52" s="80">
        <v>42613.64716435185</v>
      </c>
      <c r="AO52" s="82" t="s">
        <v>2419</v>
      </c>
      <c r="AP52" s="78" t="b">
        <v>1</v>
      </c>
      <c r="AQ52" s="78" t="b">
        <v>0</v>
      </c>
      <c r="AR52" s="78" t="b">
        <v>0</v>
      </c>
      <c r="AS52" s="78" t="s">
        <v>1727</v>
      </c>
      <c r="AT52" s="78">
        <v>489</v>
      </c>
      <c r="AU52" s="78"/>
      <c r="AV52" s="78" t="b">
        <v>0</v>
      </c>
      <c r="AW52" s="78" t="s">
        <v>2596</v>
      </c>
      <c r="AX52" s="82" t="s">
        <v>2646</v>
      </c>
      <c r="AY52" s="78" t="s">
        <v>66</v>
      </c>
      <c r="AZ52" s="78" t="str">
        <f>REPLACE(INDEX(GroupVertices[Group],MATCH(Vertices[[#This Row],[Vertex]],GroupVertices[Vertex],0)),1,1,"")</f>
        <v>5</v>
      </c>
      <c r="BA52" s="48"/>
      <c r="BB52" s="48"/>
      <c r="BC52" s="48"/>
      <c r="BD52" s="48"/>
      <c r="BE52" s="48" t="s">
        <v>746</v>
      </c>
      <c r="BF52" s="48" t="s">
        <v>746</v>
      </c>
      <c r="BG52" s="120" t="s">
        <v>3369</v>
      </c>
      <c r="BH52" s="120" t="s">
        <v>3369</v>
      </c>
      <c r="BI52" s="120" t="s">
        <v>3503</v>
      </c>
      <c r="BJ52" s="120" t="s">
        <v>3503</v>
      </c>
      <c r="BK52" s="120">
        <v>1</v>
      </c>
      <c r="BL52" s="123">
        <v>4.3478260869565215</v>
      </c>
      <c r="BM52" s="120">
        <v>0</v>
      </c>
      <c r="BN52" s="123">
        <v>0</v>
      </c>
      <c r="BO52" s="120">
        <v>0</v>
      </c>
      <c r="BP52" s="123">
        <v>0</v>
      </c>
      <c r="BQ52" s="120">
        <v>22</v>
      </c>
      <c r="BR52" s="123">
        <v>95.65217391304348</v>
      </c>
      <c r="BS52" s="120">
        <v>23</v>
      </c>
      <c r="BT52" s="2"/>
      <c r="BU52" s="3"/>
      <c r="BV52" s="3"/>
      <c r="BW52" s="3"/>
      <c r="BX52" s="3"/>
    </row>
    <row r="53" spans="1:76" ht="15">
      <c r="A53" s="64" t="s">
        <v>251</v>
      </c>
      <c r="B53" s="65"/>
      <c r="C53" s="65" t="s">
        <v>64</v>
      </c>
      <c r="D53" s="66">
        <v>163.01846576882468</v>
      </c>
      <c r="E53" s="68"/>
      <c r="F53" s="100" t="s">
        <v>2565</v>
      </c>
      <c r="G53" s="65"/>
      <c r="H53" s="69" t="s">
        <v>251</v>
      </c>
      <c r="I53" s="70"/>
      <c r="J53" s="70"/>
      <c r="K53" s="69" t="s">
        <v>2813</v>
      </c>
      <c r="L53" s="73">
        <v>1</v>
      </c>
      <c r="M53" s="74">
        <v>254.66798400878906</v>
      </c>
      <c r="N53" s="74">
        <v>5322.73193359375</v>
      </c>
      <c r="O53" s="75"/>
      <c r="P53" s="76"/>
      <c r="Q53" s="76"/>
      <c r="R53" s="86"/>
      <c r="S53" s="48">
        <v>0</v>
      </c>
      <c r="T53" s="48">
        <v>1</v>
      </c>
      <c r="U53" s="49">
        <v>0</v>
      </c>
      <c r="V53" s="49">
        <v>0.004219</v>
      </c>
      <c r="W53" s="49">
        <v>0.008344</v>
      </c>
      <c r="X53" s="49">
        <v>0.423626</v>
      </c>
      <c r="Y53" s="49">
        <v>0</v>
      </c>
      <c r="Z53" s="49">
        <v>0</v>
      </c>
      <c r="AA53" s="71">
        <v>53</v>
      </c>
      <c r="AB53" s="71"/>
      <c r="AC53" s="72"/>
      <c r="AD53" s="78" t="s">
        <v>1849</v>
      </c>
      <c r="AE53" s="78">
        <v>217</v>
      </c>
      <c r="AF53" s="78">
        <v>167</v>
      </c>
      <c r="AG53" s="78">
        <v>4464</v>
      </c>
      <c r="AH53" s="78">
        <v>5395</v>
      </c>
      <c r="AI53" s="78"/>
      <c r="AJ53" s="78" t="s">
        <v>2013</v>
      </c>
      <c r="AK53" s="78" t="s">
        <v>2169</v>
      </c>
      <c r="AL53" s="82" t="s">
        <v>2287</v>
      </c>
      <c r="AM53" s="78"/>
      <c r="AN53" s="80">
        <v>39743.9841087963</v>
      </c>
      <c r="AO53" s="82" t="s">
        <v>2420</v>
      </c>
      <c r="AP53" s="78" t="b">
        <v>0</v>
      </c>
      <c r="AQ53" s="78" t="b">
        <v>0</v>
      </c>
      <c r="AR53" s="78" t="b">
        <v>1</v>
      </c>
      <c r="AS53" s="78" t="s">
        <v>1727</v>
      </c>
      <c r="AT53" s="78">
        <v>10</v>
      </c>
      <c r="AU53" s="82" t="s">
        <v>2549</v>
      </c>
      <c r="AV53" s="78" t="b">
        <v>0</v>
      </c>
      <c r="AW53" s="78" t="s">
        <v>2596</v>
      </c>
      <c r="AX53" s="82" t="s">
        <v>2647</v>
      </c>
      <c r="AY53" s="78" t="s">
        <v>66</v>
      </c>
      <c r="AZ53" s="78" t="str">
        <f>REPLACE(INDEX(GroupVertices[Group],MATCH(Vertices[[#This Row],[Vertex]],GroupVertices[Vertex],0)),1,1,"")</f>
        <v>1</v>
      </c>
      <c r="BA53" s="48"/>
      <c r="BB53" s="48"/>
      <c r="BC53" s="48"/>
      <c r="BD53" s="48"/>
      <c r="BE53" s="48" t="s">
        <v>745</v>
      </c>
      <c r="BF53" s="48" t="s">
        <v>745</v>
      </c>
      <c r="BG53" s="120" t="s">
        <v>3389</v>
      </c>
      <c r="BH53" s="120" t="s">
        <v>3389</v>
      </c>
      <c r="BI53" s="120" t="s">
        <v>3523</v>
      </c>
      <c r="BJ53" s="120" t="s">
        <v>3523</v>
      </c>
      <c r="BK53" s="120">
        <v>1</v>
      </c>
      <c r="BL53" s="123">
        <v>6.25</v>
      </c>
      <c r="BM53" s="120">
        <v>0</v>
      </c>
      <c r="BN53" s="123">
        <v>0</v>
      </c>
      <c r="BO53" s="120">
        <v>0</v>
      </c>
      <c r="BP53" s="123">
        <v>0</v>
      </c>
      <c r="BQ53" s="120">
        <v>15</v>
      </c>
      <c r="BR53" s="123">
        <v>93.75</v>
      </c>
      <c r="BS53" s="120">
        <v>16</v>
      </c>
      <c r="BT53" s="2"/>
      <c r="BU53" s="3"/>
      <c r="BV53" s="3"/>
      <c r="BW53" s="3"/>
      <c r="BX53" s="3"/>
    </row>
    <row r="54" spans="1:76" ht="15">
      <c r="A54" s="64" t="s">
        <v>252</v>
      </c>
      <c r="B54" s="65"/>
      <c r="C54" s="65" t="s">
        <v>64</v>
      </c>
      <c r="D54" s="66">
        <v>209.59417845938822</v>
      </c>
      <c r="E54" s="68"/>
      <c r="F54" s="100" t="s">
        <v>2566</v>
      </c>
      <c r="G54" s="65"/>
      <c r="H54" s="69" t="s">
        <v>252</v>
      </c>
      <c r="I54" s="70"/>
      <c r="J54" s="70"/>
      <c r="K54" s="69" t="s">
        <v>2814</v>
      </c>
      <c r="L54" s="73">
        <v>1</v>
      </c>
      <c r="M54" s="74">
        <v>2175.905517578125</v>
      </c>
      <c r="N54" s="74">
        <v>8194.6005859375</v>
      </c>
      <c r="O54" s="75"/>
      <c r="P54" s="76"/>
      <c r="Q54" s="76"/>
      <c r="R54" s="86"/>
      <c r="S54" s="48">
        <v>0</v>
      </c>
      <c r="T54" s="48">
        <v>1</v>
      </c>
      <c r="U54" s="49">
        <v>0</v>
      </c>
      <c r="V54" s="49">
        <v>0.004219</v>
      </c>
      <c r="W54" s="49">
        <v>0.008344</v>
      </c>
      <c r="X54" s="49">
        <v>0.423626</v>
      </c>
      <c r="Y54" s="49">
        <v>0</v>
      </c>
      <c r="Z54" s="49">
        <v>0</v>
      </c>
      <c r="AA54" s="71">
        <v>54</v>
      </c>
      <c r="AB54" s="71"/>
      <c r="AC54" s="72"/>
      <c r="AD54" s="78" t="s">
        <v>1850</v>
      </c>
      <c r="AE54" s="78">
        <v>7453</v>
      </c>
      <c r="AF54" s="78">
        <v>7484</v>
      </c>
      <c r="AG54" s="78">
        <v>9366</v>
      </c>
      <c r="AH54" s="78">
        <v>8814</v>
      </c>
      <c r="AI54" s="78"/>
      <c r="AJ54" s="78" t="s">
        <v>2014</v>
      </c>
      <c r="AK54" s="78" t="s">
        <v>2170</v>
      </c>
      <c r="AL54" s="78"/>
      <c r="AM54" s="78"/>
      <c r="AN54" s="80">
        <v>39913.77626157407</v>
      </c>
      <c r="AO54" s="78"/>
      <c r="AP54" s="78" t="b">
        <v>0</v>
      </c>
      <c r="AQ54" s="78" t="b">
        <v>0</v>
      </c>
      <c r="AR54" s="78" t="b">
        <v>1</v>
      </c>
      <c r="AS54" s="78" t="s">
        <v>1727</v>
      </c>
      <c r="AT54" s="78">
        <v>369</v>
      </c>
      <c r="AU54" s="82" t="s">
        <v>2543</v>
      </c>
      <c r="AV54" s="78" t="b">
        <v>0</v>
      </c>
      <c r="AW54" s="78" t="s">
        <v>2596</v>
      </c>
      <c r="AX54" s="82" t="s">
        <v>2648</v>
      </c>
      <c r="AY54" s="78" t="s">
        <v>66</v>
      </c>
      <c r="AZ54" s="78" t="str">
        <f>REPLACE(INDEX(GroupVertices[Group],MATCH(Vertices[[#This Row],[Vertex]],GroupVertices[Vertex],0)),1,1,"")</f>
        <v>1</v>
      </c>
      <c r="BA54" s="48"/>
      <c r="BB54" s="48"/>
      <c r="BC54" s="48"/>
      <c r="BD54" s="48"/>
      <c r="BE54" s="48" t="s">
        <v>745</v>
      </c>
      <c r="BF54" s="48" t="s">
        <v>745</v>
      </c>
      <c r="BG54" s="120" t="s">
        <v>3373</v>
      </c>
      <c r="BH54" s="120" t="s">
        <v>3373</v>
      </c>
      <c r="BI54" s="120" t="s">
        <v>3507</v>
      </c>
      <c r="BJ54" s="120" t="s">
        <v>3507</v>
      </c>
      <c r="BK54" s="120">
        <v>0</v>
      </c>
      <c r="BL54" s="123">
        <v>0</v>
      </c>
      <c r="BM54" s="120">
        <v>0</v>
      </c>
      <c r="BN54" s="123">
        <v>0</v>
      </c>
      <c r="BO54" s="120">
        <v>0</v>
      </c>
      <c r="BP54" s="123">
        <v>0</v>
      </c>
      <c r="BQ54" s="120">
        <v>17</v>
      </c>
      <c r="BR54" s="123">
        <v>100</v>
      </c>
      <c r="BS54" s="120">
        <v>17</v>
      </c>
      <c r="BT54" s="2"/>
      <c r="BU54" s="3"/>
      <c r="BV54" s="3"/>
      <c r="BW54" s="3"/>
      <c r="BX54" s="3"/>
    </row>
    <row r="55" spans="1:76" ht="15">
      <c r="A55" s="64" t="s">
        <v>253</v>
      </c>
      <c r="B55" s="65"/>
      <c r="C55" s="65" t="s">
        <v>64</v>
      </c>
      <c r="D55" s="66">
        <v>163.35583255474785</v>
      </c>
      <c r="E55" s="68"/>
      <c r="F55" s="100" t="s">
        <v>867</v>
      </c>
      <c r="G55" s="65"/>
      <c r="H55" s="69" t="s">
        <v>253</v>
      </c>
      <c r="I55" s="70"/>
      <c r="J55" s="70"/>
      <c r="K55" s="69" t="s">
        <v>2815</v>
      </c>
      <c r="L55" s="73">
        <v>1</v>
      </c>
      <c r="M55" s="74">
        <v>2792.660400390625</v>
      </c>
      <c r="N55" s="74">
        <v>6979.3212890625</v>
      </c>
      <c r="O55" s="75"/>
      <c r="P55" s="76"/>
      <c r="Q55" s="76"/>
      <c r="R55" s="86"/>
      <c r="S55" s="48">
        <v>0</v>
      </c>
      <c r="T55" s="48">
        <v>1</v>
      </c>
      <c r="U55" s="49">
        <v>0</v>
      </c>
      <c r="V55" s="49">
        <v>0.004219</v>
      </c>
      <c r="W55" s="49">
        <v>0.008344</v>
      </c>
      <c r="X55" s="49">
        <v>0.423626</v>
      </c>
      <c r="Y55" s="49">
        <v>0</v>
      </c>
      <c r="Z55" s="49">
        <v>0</v>
      </c>
      <c r="AA55" s="71">
        <v>55</v>
      </c>
      <c r="AB55" s="71"/>
      <c r="AC55" s="72"/>
      <c r="AD55" s="78" t="s">
        <v>1851</v>
      </c>
      <c r="AE55" s="78">
        <v>906</v>
      </c>
      <c r="AF55" s="78">
        <v>220</v>
      </c>
      <c r="AG55" s="78">
        <v>1501</v>
      </c>
      <c r="AH55" s="78">
        <v>3383</v>
      </c>
      <c r="AI55" s="78"/>
      <c r="AJ55" s="78" t="s">
        <v>2015</v>
      </c>
      <c r="AK55" s="78" t="s">
        <v>2134</v>
      </c>
      <c r="AL55" s="82" t="s">
        <v>2288</v>
      </c>
      <c r="AM55" s="78"/>
      <c r="AN55" s="80">
        <v>42782.1781712963</v>
      </c>
      <c r="AO55" s="82" t="s">
        <v>2421</v>
      </c>
      <c r="AP55" s="78" t="b">
        <v>0</v>
      </c>
      <c r="AQ55" s="78" t="b">
        <v>0</v>
      </c>
      <c r="AR55" s="78" t="b">
        <v>1</v>
      </c>
      <c r="AS55" s="78" t="s">
        <v>1727</v>
      </c>
      <c r="AT55" s="78">
        <v>6</v>
      </c>
      <c r="AU55" s="82" t="s">
        <v>2539</v>
      </c>
      <c r="AV55" s="78" t="b">
        <v>0</v>
      </c>
      <c r="AW55" s="78" t="s">
        <v>2596</v>
      </c>
      <c r="AX55" s="82" t="s">
        <v>2649</v>
      </c>
      <c r="AY55" s="78" t="s">
        <v>66</v>
      </c>
      <c r="AZ55" s="78" t="str">
        <f>REPLACE(INDEX(GroupVertices[Group],MATCH(Vertices[[#This Row],[Vertex]],GroupVertices[Vertex],0)),1,1,"")</f>
        <v>1</v>
      </c>
      <c r="BA55" s="48"/>
      <c r="BB55" s="48"/>
      <c r="BC55" s="48"/>
      <c r="BD55" s="48"/>
      <c r="BE55" s="48" t="s">
        <v>745</v>
      </c>
      <c r="BF55" s="48" t="s">
        <v>745</v>
      </c>
      <c r="BG55" s="120" t="s">
        <v>3399</v>
      </c>
      <c r="BH55" s="120" t="s">
        <v>3399</v>
      </c>
      <c r="BI55" s="120" t="s">
        <v>3533</v>
      </c>
      <c r="BJ55" s="120" t="s">
        <v>3533</v>
      </c>
      <c r="BK55" s="120">
        <v>0</v>
      </c>
      <c r="BL55" s="123">
        <v>0</v>
      </c>
      <c r="BM55" s="120">
        <v>0</v>
      </c>
      <c r="BN55" s="123">
        <v>0</v>
      </c>
      <c r="BO55" s="120">
        <v>0</v>
      </c>
      <c r="BP55" s="123">
        <v>0</v>
      </c>
      <c r="BQ55" s="120">
        <v>19</v>
      </c>
      <c r="BR55" s="123">
        <v>100</v>
      </c>
      <c r="BS55" s="120">
        <v>19</v>
      </c>
      <c r="BT55" s="2"/>
      <c r="BU55" s="3"/>
      <c r="BV55" s="3"/>
      <c r="BW55" s="3"/>
      <c r="BX55" s="3"/>
    </row>
    <row r="56" spans="1:76" ht="15">
      <c r="A56" s="64" t="s">
        <v>254</v>
      </c>
      <c r="B56" s="65"/>
      <c r="C56" s="65" t="s">
        <v>64</v>
      </c>
      <c r="D56" s="66">
        <v>203.30515233689584</v>
      </c>
      <c r="E56" s="68"/>
      <c r="F56" s="100" t="s">
        <v>868</v>
      </c>
      <c r="G56" s="65"/>
      <c r="H56" s="69" t="s">
        <v>254</v>
      </c>
      <c r="I56" s="70"/>
      <c r="J56" s="70"/>
      <c r="K56" s="69" t="s">
        <v>2816</v>
      </c>
      <c r="L56" s="73">
        <v>1</v>
      </c>
      <c r="M56" s="74">
        <v>1143.83740234375</v>
      </c>
      <c r="N56" s="74">
        <v>777.5496215820312</v>
      </c>
      <c r="O56" s="75"/>
      <c r="P56" s="76"/>
      <c r="Q56" s="76"/>
      <c r="R56" s="86"/>
      <c r="S56" s="48">
        <v>0</v>
      </c>
      <c r="T56" s="48">
        <v>1</v>
      </c>
      <c r="U56" s="49">
        <v>0</v>
      </c>
      <c r="V56" s="49">
        <v>0.004219</v>
      </c>
      <c r="W56" s="49">
        <v>0.008344</v>
      </c>
      <c r="X56" s="49">
        <v>0.423626</v>
      </c>
      <c r="Y56" s="49">
        <v>0</v>
      </c>
      <c r="Z56" s="49">
        <v>0</v>
      </c>
      <c r="AA56" s="71">
        <v>56</v>
      </c>
      <c r="AB56" s="71"/>
      <c r="AC56" s="72"/>
      <c r="AD56" s="78" t="s">
        <v>1852</v>
      </c>
      <c r="AE56" s="78">
        <v>5874</v>
      </c>
      <c r="AF56" s="78">
        <v>6496</v>
      </c>
      <c r="AG56" s="78">
        <v>2559</v>
      </c>
      <c r="AH56" s="78">
        <v>11</v>
      </c>
      <c r="AI56" s="78"/>
      <c r="AJ56" s="78" t="s">
        <v>2016</v>
      </c>
      <c r="AK56" s="78" t="s">
        <v>2171</v>
      </c>
      <c r="AL56" s="78"/>
      <c r="AM56" s="78"/>
      <c r="AN56" s="80">
        <v>42842.29079861111</v>
      </c>
      <c r="AO56" s="82" t="s">
        <v>2422</v>
      </c>
      <c r="AP56" s="78" t="b">
        <v>0</v>
      </c>
      <c r="AQ56" s="78" t="b">
        <v>0</v>
      </c>
      <c r="AR56" s="78" t="b">
        <v>0</v>
      </c>
      <c r="AS56" s="78" t="s">
        <v>1727</v>
      </c>
      <c r="AT56" s="78">
        <v>20</v>
      </c>
      <c r="AU56" s="82" t="s">
        <v>2539</v>
      </c>
      <c r="AV56" s="78" t="b">
        <v>0</v>
      </c>
      <c r="AW56" s="78" t="s">
        <v>2596</v>
      </c>
      <c r="AX56" s="82" t="s">
        <v>2650</v>
      </c>
      <c r="AY56" s="78" t="s">
        <v>66</v>
      </c>
      <c r="AZ56" s="78" t="str">
        <f>REPLACE(INDEX(GroupVertices[Group],MATCH(Vertices[[#This Row],[Vertex]],GroupVertices[Vertex],0)),1,1,"")</f>
        <v>1</v>
      </c>
      <c r="BA56" s="48"/>
      <c r="BB56" s="48"/>
      <c r="BC56" s="48"/>
      <c r="BD56" s="48"/>
      <c r="BE56" s="48"/>
      <c r="BF56" s="48"/>
      <c r="BG56" s="120" t="s">
        <v>3378</v>
      </c>
      <c r="BH56" s="120" t="s">
        <v>3378</v>
      </c>
      <c r="BI56" s="120" t="s">
        <v>3512</v>
      </c>
      <c r="BJ56" s="120" t="s">
        <v>3512</v>
      </c>
      <c r="BK56" s="120">
        <v>2</v>
      </c>
      <c r="BL56" s="123">
        <v>8.333333333333334</v>
      </c>
      <c r="BM56" s="120">
        <v>0</v>
      </c>
      <c r="BN56" s="123">
        <v>0</v>
      </c>
      <c r="BO56" s="120">
        <v>0</v>
      </c>
      <c r="BP56" s="123">
        <v>0</v>
      </c>
      <c r="BQ56" s="120">
        <v>22</v>
      </c>
      <c r="BR56" s="123">
        <v>91.66666666666667</v>
      </c>
      <c r="BS56" s="120">
        <v>24</v>
      </c>
      <c r="BT56" s="2"/>
      <c r="BU56" s="3"/>
      <c r="BV56" s="3"/>
      <c r="BW56" s="3"/>
      <c r="BX56" s="3"/>
    </row>
    <row r="57" spans="1:76" ht="15">
      <c r="A57" s="64" t="s">
        <v>255</v>
      </c>
      <c r="B57" s="65"/>
      <c r="C57" s="65" t="s">
        <v>64</v>
      </c>
      <c r="D57" s="66">
        <v>163.2221589225896</v>
      </c>
      <c r="E57" s="68"/>
      <c r="F57" s="100" t="s">
        <v>869</v>
      </c>
      <c r="G57" s="65"/>
      <c r="H57" s="69" t="s">
        <v>255</v>
      </c>
      <c r="I57" s="70"/>
      <c r="J57" s="70"/>
      <c r="K57" s="69" t="s">
        <v>2817</v>
      </c>
      <c r="L57" s="73">
        <v>9.009661490487746</v>
      </c>
      <c r="M57" s="74">
        <v>9253.6962890625</v>
      </c>
      <c r="N57" s="74">
        <v>7968.94287109375</v>
      </c>
      <c r="O57" s="75"/>
      <c r="P57" s="76"/>
      <c r="Q57" s="76"/>
      <c r="R57" s="86"/>
      <c r="S57" s="48">
        <v>0</v>
      </c>
      <c r="T57" s="48">
        <v>3</v>
      </c>
      <c r="U57" s="49">
        <v>8.166667</v>
      </c>
      <c r="V57" s="49">
        <v>0.004444</v>
      </c>
      <c r="W57" s="49">
        <v>0.01094</v>
      </c>
      <c r="X57" s="49">
        <v>0.935598</v>
      </c>
      <c r="Y57" s="49">
        <v>0.3333333333333333</v>
      </c>
      <c r="Z57" s="49">
        <v>0</v>
      </c>
      <c r="AA57" s="71">
        <v>57</v>
      </c>
      <c r="AB57" s="71"/>
      <c r="AC57" s="72"/>
      <c r="AD57" s="78" t="s">
        <v>1853</v>
      </c>
      <c r="AE57" s="78">
        <v>1412</v>
      </c>
      <c r="AF57" s="78">
        <v>199</v>
      </c>
      <c r="AG57" s="78">
        <v>8909</v>
      </c>
      <c r="AH57" s="78">
        <v>10831</v>
      </c>
      <c r="AI57" s="78"/>
      <c r="AJ57" s="78" t="s">
        <v>2017</v>
      </c>
      <c r="AK57" s="78" t="s">
        <v>2172</v>
      </c>
      <c r="AL57" s="78"/>
      <c r="AM57" s="78"/>
      <c r="AN57" s="80">
        <v>41498.669895833336</v>
      </c>
      <c r="AO57" s="82" t="s">
        <v>2423</v>
      </c>
      <c r="AP57" s="78" t="b">
        <v>0</v>
      </c>
      <c r="AQ57" s="78" t="b">
        <v>0</v>
      </c>
      <c r="AR57" s="78" t="b">
        <v>0</v>
      </c>
      <c r="AS57" s="78" t="s">
        <v>1727</v>
      </c>
      <c r="AT57" s="78">
        <v>11</v>
      </c>
      <c r="AU57" s="82" t="s">
        <v>2541</v>
      </c>
      <c r="AV57" s="78" t="b">
        <v>0</v>
      </c>
      <c r="AW57" s="78" t="s">
        <v>2596</v>
      </c>
      <c r="AX57" s="82" t="s">
        <v>2651</v>
      </c>
      <c r="AY57" s="78" t="s">
        <v>66</v>
      </c>
      <c r="AZ57" s="78" t="str">
        <f>REPLACE(INDEX(GroupVertices[Group],MATCH(Vertices[[#This Row],[Vertex]],GroupVertices[Vertex],0)),1,1,"")</f>
        <v>4</v>
      </c>
      <c r="BA57" s="48"/>
      <c r="BB57" s="48"/>
      <c r="BC57" s="48"/>
      <c r="BD57" s="48"/>
      <c r="BE57" s="48" t="s">
        <v>745</v>
      </c>
      <c r="BF57" s="48" t="s">
        <v>745</v>
      </c>
      <c r="BG57" s="120" t="s">
        <v>3400</v>
      </c>
      <c r="BH57" s="120" t="s">
        <v>3471</v>
      </c>
      <c r="BI57" s="120" t="s">
        <v>3534</v>
      </c>
      <c r="BJ57" s="120" t="s">
        <v>3596</v>
      </c>
      <c r="BK57" s="120">
        <v>2</v>
      </c>
      <c r="BL57" s="123">
        <v>3.0303030303030303</v>
      </c>
      <c r="BM57" s="120">
        <v>4</v>
      </c>
      <c r="BN57" s="123">
        <v>6.0606060606060606</v>
      </c>
      <c r="BO57" s="120">
        <v>0</v>
      </c>
      <c r="BP57" s="123">
        <v>0</v>
      </c>
      <c r="BQ57" s="120">
        <v>60</v>
      </c>
      <c r="BR57" s="123">
        <v>90.9090909090909</v>
      </c>
      <c r="BS57" s="120">
        <v>66</v>
      </c>
      <c r="BT57" s="2"/>
      <c r="BU57" s="3"/>
      <c r="BV57" s="3"/>
      <c r="BW57" s="3"/>
      <c r="BX57" s="3"/>
    </row>
    <row r="58" spans="1:76" ht="15">
      <c r="A58" s="64" t="s">
        <v>330</v>
      </c>
      <c r="B58" s="65"/>
      <c r="C58" s="65" t="s">
        <v>64</v>
      </c>
      <c r="D58" s="66">
        <v>164.1260472924215</v>
      </c>
      <c r="E58" s="68"/>
      <c r="F58" s="100" t="s">
        <v>926</v>
      </c>
      <c r="G58" s="65"/>
      <c r="H58" s="69" t="s">
        <v>330</v>
      </c>
      <c r="I58" s="70"/>
      <c r="J58" s="70"/>
      <c r="K58" s="69" t="s">
        <v>2818</v>
      </c>
      <c r="L58" s="73">
        <v>1285.2826151392244</v>
      </c>
      <c r="M58" s="74">
        <v>9075.3984375</v>
      </c>
      <c r="N58" s="74">
        <v>8730.7705078125</v>
      </c>
      <c r="O58" s="75"/>
      <c r="P58" s="76"/>
      <c r="Q58" s="76"/>
      <c r="R58" s="86"/>
      <c r="S58" s="48">
        <v>1</v>
      </c>
      <c r="T58" s="48">
        <v>7</v>
      </c>
      <c r="U58" s="49">
        <v>1309.457143</v>
      </c>
      <c r="V58" s="49">
        <v>0.004762</v>
      </c>
      <c r="W58" s="49">
        <v>0.012062</v>
      </c>
      <c r="X58" s="49">
        <v>2.601982</v>
      </c>
      <c r="Y58" s="49">
        <v>0.05357142857142857</v>
      </c>
      <c r="Z58" s="49">
        <v>0</v>
      </c>
      <c r="AA58" s="71">
        <v>58</v>
      </c>
      <c r="AB58" s="71"/>
      <c r="AC58" s="72"/>
      <c r="AD58" s="78" t="s">
        <v>1854</v>
      </c>
      <c r="AE58" s="78">
        <v>475</v>
      </c>
      <c r="AF58" s="78">
        <v>341</v>
      </c>
      <c r="AG58" s="78">
        <v>713</v>
      </c>
      <c r="AH58" s="78">
        <v>3739</v>
      </c>
      <c r="AI58" s="78"/>
      <c r="AJ58" s="78" t="s">
        <v>2018</v>
      </c>
      <c r="AK58" s="78" t="s">
        <v>1767</v>
      </c>
      <c r="AL58" s="82" t="s">
        <v>2289</v>
      </c>
      <c r="AM58" s="78"/>
      <c r="AN58" s="80">
        <v>41074.52054398148</v>
      </c>
      <c r="AO58" s="82" t="s">
        <v>2424</v>
      </c>
      <c r="AP58" s="78" t="b">
        <v>0</v>
      </c>
      <c r="AQ58" s="78" t="b">
        <v>0</v>
      </c>
      <c r="AR58" s="78" t="b">
        <v>1</v>
      </c>
      <c r="AS58" s="78" t="s">
        <v>1727</v>
      </c>
      <c r="AT58" s="78">
        <v>8</v>
      </c>
      <c r="AU58" s="82" t="s">
        <v>2539</v>
      </c>
      <c r="AV58" s="78" t="b">
        <v>0</v>
      </c>
      <c r="AW58" s="78" t="s">
        <v>2596</v>
      </c>
      <c r="AX58" s="82" t="s">
        <v>2652</v>
      </c>
      <c r="AY58" s="78" t="s">
        <v>66</v>
      </c>
      <c r="AZ58" s="78" t="str">
        <f>REPLACE(INDEX(GroupVertices[Group],MATCH(Vertices[[#This Row],[Vertex]],GroupVertices[Vertex],0)),1,1,"")</f>
        <v>4</v>
      </c>
      <c r="BA58" s="48"/>
      <c r="BB58" s="48"/>
      <c r="BC58" s="48"/>
      <c r="BD58" s="48"/>
      <c r="BE58" s="48" t="s">
        <v>3350</v>
      </c>
      <c r="BF58" s="48" t="s">
        <v>3356</v>
      </c>
      <c r="BG58" s="120" t="s">
        <v>3401</v>
      </c>
      <c r="BH58" s="120" t="s">
        <v>3472</v>
      </c>
      <c r="BI58" s="120" t="s">
        <v>3535</v>
      </c>
      <c r="BJ58" s="120" t="s">
        <v>3535</v>
      </c>
      <c r="BK58" s="120">
        <v>27</v>
      </c>
      <c r="BL58" s="123">
        <v>7.219251336898396</v>
      </c>
      <c r="BM58" s="120">
        <v>6</v>
      </c>
      <c r="BN58" s="123">
        <v>1.6042780748663101</v>
      </c>
      <c r="BO58" s="120">
        <v>0</v>
      </c>
      <c r="BP58" s="123">
        <v>0</v>
      </c>
      <c r="BQ58" s="120">
        <v>341</v>
      </c>
      <c r="BR58" s="123">
        <v>91.17647058823529</v>
      </c>
      <c r="BS58" s="120">
        <v>374</v>
      </c>
      <c r="BT58" s="2"/>
      <c r="BU58" s="3"/>
      <c r="BV58" s="3"/>
      <c r="BW58" s="3"/>
      <c r="BX58" s="3"/>
    </row>
    <row r="59" spans="1:76" ht="15">
      <c r="A59" s="64" t="s">
        <v>256</v>
      </c>
      <c r="B59" s="65"/>
      <c r="C59" s="65" t="s">
        <v>64</v>
      </c>
      <c r="D59" s="66">
        <v>162.1527698653237</v>
      </c>
      <c r="E59" s="68"/>
      <c r="F59" s="100" t="s">
        <v>870</v>
      </c>
      <c r="G59" s="65"/>
      <c r="H59" s="69" t="s">
        <v>256</v>
      </c>
      <c r="I59" s="70"/>
      <c r="J59" s="70"/>
      <c r="K59" s="69" t="s">
        <v>2819</v>
      </c>
      <c r="L59" s="73">
        <v>1</v>
      </c>
      <c r="M59" s="74">
        <v>3597.4638671875</v>
      </c>
      <c r="N59" s="74">
        <v>5659.578125</v>
      </c>
      <c r="O59" s="75"/>
      <c r="P59" s="76"/>
      <c r="Q59" s="76"/>
      <c r="R59" s="86"/>
      <c r="S59" s="48">
        <v>0</v>
      </c>
      <c r="T59" s="48">
        <v>1</v>
      </c>
      <c r="U59" s="49">
        <v>0</v>
      </c>
      <c r="V59" s="49">
        <v>0.004219</v>
      </c>
      <c r="W59" s="49">
        <v>0.008344</v>
      </c>
      <c r="X59" s="49">
        <v>0.423626</v>
      </c>
      <c r="Y59" s="49">
        <v>0</v>
      </c>
      <c r="Z59" s="49">
        <v>0</v>
      </c>
      <c r="AA59" s="71">
        <v>59</v>
      </c>
      <c r="AB59" s="71"/>
      <c r="AC59" s="72"/>
      <c r="AD59" s="78" t="s">
        <v>1855</v>
      </c>
      <c r="AE59" s="78">
        <v>71</v>
      </c>
      <c r="AF59" s="78">
        <v>31</v>
      </c>
      <c r="AG59" s="78">
        <v>208</v>
      </c>
      <c r="AH59" s="78">
        <v>36</v>
      </c>
      <c r="AI59" s="78"/>
      <c r="AJ59" s="78" t="s">
        <v>2019</v>
      </c>
      <c r="AK59" s="78" t="s">
        <v>2173</v>
      </c>
      <c r="AL59" s="78"/>
      <c r="AM59" s="78"/>
      <c r="AN59" s="80">
        <v>43598.32613425926</v>
      </c>
      <c r="AO59" s="78"/>
      <c r="AP59" s="78" t="b">
        <v>1</v>
      </c>
      <c r="AQ59" s="78" t="b">
        <v>0</v>
      </c>
      <c r="AR59" s="78" t="b">
        <v>0</v>
      </c>
      <c r="AS59" s="78" t="s">
        <v>1727</v>
      </c>
      <c r="AT59" s="78">
        <v>0</v>
      </c>
      <c r="AU59" s="78"/>
      <c r="AV59" s="78" t="b">
        <v>0</v>
      </c>
      <c r="AW59" s="78" t="s">
        <v>2596</v>
      </c>
      <c r="AX59" s="82" t="s">
        <v>2653</v>
      </c>
      <c r="AY59" s="78" t="s">
        <v>66</v>
      </c>
      <c r="AZ59" s="78" t="str">
        <f>REPLACE(INDEX(GroupVertices[Group],MATCH(Vertices[[#This Row],[Vertex]],GroupVertices[Vertex],0)),1,1,"")</f>
        <v>1</v>
      </c>
      <c r="BA59" s="48"/>
      <c r="BB59" s="48"/>
      <c r="BC59" s="48"/>
      <c r="BD59" s="48"/>
      <c r="BE59" s="48"/>
      <c r="BF59" s="48"/>
      <c r="BG59" s="120" t="s">
        <v>3366</v>
      </c>
      <c r="BH59" s="120" t="s">
        <v>3366</v>
      </c>
      <c r="BI59" s="120" t="s">
        <v>3500</v>
      </c>
      <c r="BJ59" s="120" t="s">
        <v>3500</v>
      </c>
      <c r="BK59" s="120">
        <v>0</v>
      </c>
      <c r="BL59" s="123">
        <v>0</v>
      </c>
      <c r="BM59" s="120">
        <v>0</v>
      </c>
      <c r="BN59" s="123">
        <v>0</v>
      </c>
      <c r="BO59" s="120">
        <v>0</v>
      </c>
      <c r="BP59" s="123">
        <v>0</v>
      </c>
      <c r="BQ59" s="120">
        <v>20</v>
      </c>
      <c r="BR59" s="123">
        <v>100</v>
      </c>
      <c r="BS59" s="120">
        <v>20</v>
      </c>
      <c r="BT59" s="2"/>
      <c r="BU59" s="3"/>
      <c r="BV59" s="3"/>
      <c r="BW59" s="3"/>
      <c r="BX59" s="3"/>
    </row>
    <row r="60" spans="1:76" ht="15">
      <c r="A60" s="64" t="s">
        <v>258</v>
      </c>
      <c r="B60" s="65"/>
      <c r="C60" s="65" t="s">
        <v>64</v>
      </c>
      <c r="D60" s="66">
        <v>163.34310173263754</v>
      </c>
      <c r="E60" s="68"/>
      <c r="F60" s="100" t="s">
        <v>872</v>
      </c>
      <c r="G60" s="65"/>
      <c r="H60" s="69" t="s">
        <v>258</v>
      </c>
      <c r="I60" s="70"/>
      <c r="J60" s="70"/>
      <c r="K60" s="69" t="s">
        <v>2820</v>
      </c>
      <c r="L60" s="73">
        <v>425.61945972508033</v>
      </c>
      <c r="M60" s="74">
        <v>8080.900390625</v>
      </c>
      <c r="N60" s="74">
        <v>7928.31982421875</v>
      </c>
      <c r="O60" s="75"/>
      <c r="P60" s="76"/>
      <c r="Q60" s="76"/>
      <c r="R60" s="86"/>
      <c r="S60" s="48">
        <v>1</v>
      </c>
      <c r="T60" s="48">
        <v>8</v>
      </c>
      <c r="U60" s="49">
        <v>432.942857</v>
      </c>
      <c r="V60" s="49">
        <v>0.004545</v>
      </c>
      <c r="W60" s="49">
        <v>0.019002</v>
      </c>
      <c r="X60" s="49">
        <v>2.293996</v>
      </c>
      <c r="Y60" s="49">
        <v>0.2222222222222222</v>
      </c>
      <c r="Z60" s="49">
        <v>0</v>
      </c>
      <c r="AA60" s="71">
        <v>60</v>
      </c>
      <c r="AB60" s="71"/>
      <c r="AC60" s="72"/>
      <c r="AD60" s="78" t="s">
        <v>1856</v>
      </c>
      <c r="AE60" s="78">
        <v>645</v>
      </c>
      <c r="AF60" s="78">
        <v>218</v>
      </c>
      <c r="AG60" s="78">
        <v>509</v>
      </c>
      <c r="AH60" s="78">
        <v>1355</v>
      </c>
      <c r="AI60" s="78"/>
      <c r="AJ60" s="78" t="s">
        <v>2020</v>
      </c>
      <c r="AK60" s="78" t="s">
        <v>2131</v>
      </c>
      <c r="AL60" s="78"/>
      <c r="AM60" s="78"/>
      <c r="AN60" s="80">
        <v>43507.36035879629</v>
      </c>
      <c r="AO60" s="82" t="s">
        <v>2425</v>
      </c>
      <c r="AP60" s="78" t="b">
        <v>0</v>
      </c>
      <c r="AQ60" s="78" t="b">
        <v>0</v>
      </c>
      <c r="AR60" s="78" t="b">
        <v>1</v>
      </c>
      <c r="AS60" s="78" t="s">
        <v>1727</v>
      </c>
      <c r="AT60" s="78">
        <v>3</v>
      </c>
      <c r="AU60" s="82" t="s">
        <v>2539</v>
      </c>
      <c r="AV60" s="78" t="b">
        <v>0</v>
      </c>
      <c r="AW60" s="78" t="s">
        <v>2596</v>
      </c>
      <c r="AX60" s="82" t="s">
        <v>2654</v>
      </c>
      <c r="AY60" s="78" t="s">
        <v>66</v>
      </c>
      <c r="AZ60" s="78" t="str">
        <f>REPLACE(INDEX(GroupVertices[Group],MATCH(Vertices[[#This Row],[Vertex]],GroupVertices[Vertex],0)),1,1,"")</f>
        <v>3</v>
      </c>
      <c r="BA60" s="48"/>
      <c r="BB60" s="48"/>
      <c r="BC60" s="48"/>
      <c r="BD60" s="48"/>
      <c r="BE60" s="48" t="s">
        <v>745</v>
      </c>
      <c r="BF60" s="48" t="s">
        <v>745</v>
      </c>
      <c r="BG60" s="120" t="s">
        <v>3402</v>
      </c>
      <c r="BH60" s="120" t="s">
        <v>3473</v>
      </c>
      <c r="BI60" s="120" t="s">
        <v>3536</v>
      </c>
      <c r="BJ60" s="120" t="s">
        <v>3536</v>
      </c>
      <c r="BK60" s="120">
        <v>6</v>
      </c>
      <c r="BL60" s="123">
        <v>2.3166023166023164</v>
      </c>
      <c r="BM60" s="120">
        <v>1</v>
      </c>
      <c r="BN60" s="123">
        <v>0.3861003861003861</v>
      </c>
      <c r="BO60" s="120">
        <v>0</v>
      </c>
      <c r="BP60" s="123">
        <v>0</v>
      </c>
      <c r="BQ60" s="120">
        <v>252</v>
      </c>
      <c r="BR60" s="123">
        <v>97.29729729729729</v>
      </c>
      <c r="BS60" s="120">
        <v>259</v>
      </c>
      <c r="BT60" s="2"/>
      <c r="BU60" s="3"/>
      <c r="BV60" s="3"/>
      <c r="BW60" s="3"/>
      <c r="BX60" s="3"/>
    </row>
    <row r="61" spans="1:76" ht="15">
      <c r="A61" s="64" t="s">
        <v>259</v>
      </c>
      <c r="B61" s="65"/>
      <c r="C61" s="65" t="s">
        <v>64</v>
      </c>
      <c r="D61" s="66">
        <v>163.01210035776953</v>
      </c>
      <c r="E61" s="68"/>
      <c r="F61" s="100" t="s">
        <v>873</v>
      </c>
      <c r="G61" s="65"/>
      <c r="H61" s="69" t="s">
        <v>259</v>
      </c>
      <c r="I61" s="70"/>
      <c r="J61" s="70"/>
      <c r="K61" s="69" t="s">
        <v>2821</v>
      </c>
      <c r="L61" s="73">
        <v>1</v>
      </c>
      <c r="M61" s="74">
        <v>6997.64892578125</v>
      </c>
      <c r="N61" s="74">
        <v>352.9058837890625</v>
      </c>
      <c r="O61" s="75"/>
      <c r="P61" s="76"/>
      <c r="Q61" s="76"/>
      <c r="R61" s="86"/>
      <c r="S61" s="48">
        <v>0</v>
      </c>
      <c r="T61" s="48">
        <v>1</v>
      </c>
      <c r="U61" s="49">
        <v>0</v>
      </c>
      <c r="V61" s="49">
        <v>0.002387</v>
      </c>
      <c r="W61" s="49">
        <v>0.000332</v>
      </c>
      <c r="X61" s="49">
        <v>0.421532</v>
      </c>
      <c r="Y61" s="49">
        <v>0</v>
      </c>
      <c r="Z61" s="49">
        <v>0</v>
      </c>
      <c r="AA61" s="71">
        <v>61</v>
      </c>
      <c r="AB61" s="71"/>
      <c r="AC61" s="72"/>
      <c r="AD61" s="78" t="s">
        <v>1857</v>
      </c>
      <c r="AE61" s="78">
        <v>429</v>
      </c>
      <c r="AF61" s="78">
        <v>166</v>
      </c>
      <c r="AG61" s="78">
        <v>5656</v>
      </c>
      <c r="AH61" s="78">
        <v>2594</v>
      </c>
      <c r="AI61" s="78"/>
      <c r="AJ61" s="78" t="s">
        <v>2021</v>
      </c>
      <c r="AK61" s="78" t="s">
        <v>2136</v>
      </c>
      <c r="AL61" s="78"/>
      <c r="AM61" s="78"/>
      <c r="AN61" s="80">
        <v>40138.79849537037</v>
      </c>
      <c r="AO61" s="82" t="s">
        <v>2426</v>
      </c>
      <c r="AP61" s="78" t="b">
        <v>0</v>
      </c>
      <c r="AQ61" s="78" t="b">
        <v>0</v>
      </c>
      <c r="AR61" s="78" t="b">
        <v>1</v>
      </c>
      <c r="AS61" s="78" t="s">
        <v>1727</v>
      </c>
      <c r="AT61" s="78">
        <v>3</v>
      </c>
      <c r="AU61" s="82" t="s">
        <v>2539</v>
      </c>
      <c r="AV61" s="78" t="b">
        <v>0</v>
      </c>
      <c r="AW61" s="78" t="s">
        <v>2596</v>
      </c>
      <c r="AX61" s="82" t="s">
        <v>2655</v>
      </c>
      <c r="AY61" s="78" t="s">
        <v>66</v>
      </c>
      <c r="AZ61" s="78" t="str">
        <f>REPLACE(INDEX(GroupVertices[Group],MATCH(Vertices[[#This Row],[Vertex]],GroupVertices[Vertex],0)),1,1,"")</f>
        <v>6</v>
      </c>
      <c r="BA61" s="48"/>
      <c r="BB61" s="48"/>
      <c r="BC61" s="48"/>
      <c r="BD61" s="48"/>
      <c r="BE61" s="48"/>
      <c r="BF61" s="48"/>
      <c r="BG61" s="120" t="s">
        <v>3397</v>
      </c>
      <c r="BH61" s="120" t="s">
        <v>3397</v>
      </c>
      <c r="BI61" s="120" t="s">
        <v>3531</v>
      </c>
      <c r="BJ61" s="120" t="s">
        <v>3531</v>
      </c>
      <c r="BK61" s="120">
        <v>0</v>
      </c>
      <c r="BL61" s="123">
        <v>0</v>
      </c>
      <c r="BM61" s="120">
        <v>0</v>
      </c>
      <c r="BN61" s="123">
        <v>0</v>
      </c>
      <c r="BO61" s="120">
        <v>0</v>
      </c>
      <c r="BP61" s="123">
        <v>0</v>
      </c>
      <c r="BQ61" s="120">
        <v>24</v>
      </c>
      <c r="BR61" s="123">
        <v>100</v>
      </c>
      <c r="BS61" s="120">
        <v>24</v>
      </c>
      <c r="BT61" s="2"/>
      <c r="BU61" s="3"/>
      <c r="BV61" s="3"/>
      <c r="BW61" s="3"/>
      <c r="BX61" s="3"/>
    </row>
    <row r="62" spans="1:76" ht="15">
      <c r="A62" s="64" t="s">
        <v>260</v>
      </c>
      <c r="B62" s="65"/>
      <c r="C62" s="65" t="s">
        <v>64</v>
      </c>
      <c r="D62" s="66">
        <v>167.40423398582595</v>
      </c>
      <c r="E62" s="68"/>
      <c r="F62" s="100" t="s">
        <v>874</v>
      </c>
      <c r="G62" s="65"/>
      <c r="H62" s="69" t="s">
        <v>260</v>
      </c>
      <c r="I62" s="70"/>
      <c r="J62" s="70"/>
      <c r="K62" s="69" t="s">
        <v>2822</v>
      </c>
      <c r="L62" s="73">
        <v>1</v>
      </c>
      <c r="M62" s="74">
        <v>776.2362670898438</v>
      </c>
      <c r="N62" s="74">
        <v>8579.2021484375</v>
      </c>
      <c r="O62" s="75"/>
      <c r="P62" s="76"/>
      <c r="Q62" s="76"/>
      <c r="R62" s="86"/>
      <c r="S62" s="48">
        <v>0</v>
      </c>
      <c r="T62" s="48">
        <v>1</v>
      </c>
      <c r="U62" s="49">
        <v>0</v>
      </c>
      <c r="V62" s="49">
        <v>0.004219</v>
      </c>
      <c r="W62" s="49">
        <v>0.008344</v>
      </c>
      <c r="X62" s="49">
        <v>0.423626</v>
      </c>
      <c r="Y62" s="49">
        <v>0</v>
      </c>
      <c r="Z62" s="49">
        <v>0</v>
      </c>
      <c r="AA62" s="71">
        <v>62</v>
      </c>
      <c r="AB62" s="71"/>
      <c r="AC62" s="72"/>
      <c r="AD62" s="78" t="s">
        <v>1858</v>
      </c>
      <c r="AE62" s="78">
        <v>663</v>
      </c>
      <c r="AF62" s="78">
        <v>856</v>
      </c>
      <c r="AG62" s="78">
        <v>7463</v>
      </c>
      <c r="AH62" s="78">
        <v>4263</v>
      </c>
      <c r="AI62" s="78"/>
      <c r="AJ62" s="78" t="s">
        <v>2022</v>
      </c>
      <c r="AK62" s="78" t="s">
        <v>2174</v>
      </c>
      <c r="AL62" s="78"/>
      <c r="AM62" s="78"/>
      <c r="AN62" s="80">
        <v>41558.50821759259</v>
      </c>
      <c r="AO62" s="82" t="s">
        <v>2427</v>
      </c>
      <c r="AP62" s="78" t="b">
        <v>0</v>
      </c>
      <c r="AQ62" s="78" t="b">
        <v>0</v>
      </c>
      <c r="AR62" s="78" t="b">
        <v>1</v>
      </c>
      <c r="AS62" s="78" t="s">
        <v>2532</v>
      </c>
      <c r="AT62" s="78">
        <v>269</v>
      </c>
      <c r="AU62" s="82" t="s">
        <v>2547</v>
      </c>
      <c r="AV62" s="78" t="b">
        <v>0</v>
      </c>
      <c r="AW62" s="78" t="s">
        <v>2596</v>
      </c>
      <c r="AX62" s="82" t="s">
        <v>2656</v>
      </c>
      <c r="AY62" s="78" t="s">
        <v>66</v>
      </c>
      <c r="AZ62" s="78" t="str">
        <f>REPLACE(INDEX(GroupVertices[Group],MATCH(Vertices[[#This Row],[Vertex]],GroupVertices[Vertex],0)),1,1,"")</f>
        <v>1</v>
      </c>
      <c r="BA62" s="48"/>
      <c r="BB62" s="48"/>
      <c r="BC62" s="48"/>
      <c r="BD62" s="48"/>
      <c r="BE62" s="48" t="s">
        <v>745</v>
      </c>
      <c r="BF62" s="48" t="s">
        <v>745</v>
      </c>
      <c r="BG62" s="120" t="s">
        <v>3394</v>
      </c>
      <c r="BH62" s="120" t="s">
        <v>3394</v>
      </c>
      <c r="BI62" s="120" t="s">
        <v>3528</v>
      </c>
      <c r="BJ62" s="120" t="s">
        <v>3528</v>
      </c>
      <c r="BK62" s="120">
        <v>0</v>
      </c>
      <c r="BL62" s="123">
        <v>0</v>
      </c>
      <c r="BM62" s="120">
        <v>1</v>
      </c>
      <c r="BN62" s="123">
        <v>4.3478260869565215</v>
      </c>
      <c r="BO62" s="120">
        <v>0</v>
      </c>
      <c r="BP62" s="123">
        <v>0</v>
      </c>
      <c r="BQ62" s="120">
        <v>22</v>
      </c>
      <c r="BR62" s="123">
        <v>95.65217391304348</v>
      </c>
      <c r="BS62" s="120">
        <v>23</v>
      </c>
      <c r="BT62" s="2"/>
      <c r="BU62" s="3"/>
      <c r="BV62" s="3"/>
      <c r="BW62" s="3"/>
      <c r="BX62" s="3"/>
    </row>
    <row r="63" spans="1:76" ht="15">
      <c r="A63" s="64" t="s">
        <v>261</v>
      </c>
      <c r="B63" s="65"/>
      <c r="C63" s="65" t="s">
        <v>64</v>
      </c>
      <c r="D63" s="66">
        <v>163.53406406429218</v>
      </c>
      <c r="E63" s="68"/>
      <c r="F63" s="100" t="s">
        <v>875</v>
      </c>
      <c r="G63" s="65"/>
      <c r="H63" s="69" t="s">
        <v>261</v>
      </c>
      <c r="I63" s="70"/>
      <c r="J63" s="70"/>
      <c r="K63" s="69" t="s">
        <v>2823</v>
      </c>
      <c r="L63" s="73">
        <v>1</v>
      </c>
      <c r="M63" s="74">
        <v>721.0270385742188</v>
      </c>
      <c r="N63" s="74">
        <v>7088.66162109375</v>
      </c>
      <c r="O63" s="75"/>
      <c r="P63" s="76"/>
      <c r="Q63" s="76"/>
      <c r="R63" s="86"/>
      <c r="S63" s="48">
        <v>0</v>
      </c>
      <c r="T63" s="48">
        <v>1</v>
      </c>
      <c r="U63" s="49">
        <v>0</v>
      </c>
      <c r="V63" s="49">
        <v>0.004219</v>
      </c>
      <c r="W63" s="49">
        <v>0.008344</v>
      </c>
      <c r="X63" s="49">
        <v>0.423626</v>
      </c>
      <c r="Y63" s="49">
        <v>0</v>
      </c>
      <c r="Z63" s="49">
        <v>0</v>
      </c>
      <c r="AA63" s="71">
        <v>63</v>
      </c>
      <c r="AB63" s="71"/>
      <c r="AC63" s="72"/>
      <c r="AD63" s="78" t="s">
        <v>1859</v>
      </c>
      <c r="AE63" s="78">
        <v>139</v>
      </c>
      <c r="AF63" s="78">
        <v>248</v>
      </c>
      <c r="AG63" s="78">
        <v>3276</v>
      </c>
      <c r="AH63" s="78">
        <v>1435</v>
      </c>
      <c r="AI63" s="78"/>
      <c r="AJ63" s="78" t="s">
        <v>2023</v>
      </c>
      <c r="AK63" s="78" t="s">
        <v>2175</v>
      </c>
      <c r="AL63" s="82" t="s">
        <v>2290</v>
      </c>
      <c r="AM63" s="78"/>
      <c r="AN63" s="80">
        <v>39758.014652777776</v>
      </c>
      <c r="AO63" s="82" t="s">
        <v>2428</v>
      </c>
      <c r="AP63" s="78" t="b">
        <v>0</v>
      </c>
      <c r="AQ63" s="78" t="b">
        <v>0</v>
      </c>
      <c r="AR63" s="78" t="b">
        <v>1</v>
      </c>
      <c r="AS63" s="78" t="s">
        <v>1727</v>
      </c>
      <c r="AT63" s="78">
        <v>58</v>
      </c>
      <c r="AU63" s="82" t="s">
        <v>2539</v>
      </c>
      <c r="AV63" s="78" t="b">
        <v>0</v>
      </c>
      <c r="AW63" s="78" t="s">
        <v>2596</v>
      </c>
      <c r="AX63" s="82" t="s">
        <v>2657</v>
      </c>
      <c r="AY63" s="78" t="s">
        <v>66</v>
      </c>
      <c r="AZ63" s="78" t="str">
        <f>REPLACE(INDEX(GroupVertices[Group],MATCH(Vertices[[#This Row],[Vertex]],GroupVertices[Vertex],0)),1,1,"")</f>
        <v>1</v>
      </c>
      <c r="BA63" s="48"/>
      <c r="BB63" s="48"/>
      <c r="BC63" s="48"/>
      <c r="BD63" s="48"/>
      <c r="BE63" s="48"/>
      <c r="BF63" s="48"/>
      <c r="BG63" s="120" t="s">
        <v>3366</v>
      </c>
      <c r="BH63" s="120" t="s">
        <v>3366</v>
      </c>
      <c r="BI63" s="120" t="s">
        <v>3500</v>
      </c>
      <c r="BJ63" s="120" t="s">
        <v>3500</v>
      </c>
      <c r="BK63" s="120">
        <v>0</v>
      </c>
      <c r="BL63" s="123">
        <v>0</v>
      </c>
      <c r="BM63" s="120">
        <v>0</v>
      </c>
      <c r="BN63" s="123">
        <v>0</v>
      </c>
      <c r="BO63" s="120">
        <v>0</v>
      </c>
      <c r="BP63" s="123">
        <v>0</v>
      </c>
      <c r="BQ63" s="120">
        <v>20</v>
      </c>
      <c r="BR63" s="123">
        <v>100</v>
      </c>
      <c r="BS63" s="120">
        <v>20</v>
      </c>
      <c r="BT63" s="2"/>
      <c r="BU63" s="3"/>
      <c r="BV63" s="3"/>
      <c r="BW63" s="3"/>
      <c r="BX63" s="3"/>
    </row>
    <row r="64" spans="1:76" ht="15">
      <c r="A64" s="64" t="s">
        <v>262</v>
      </c>
      <c r="B64" s="65"/>
      <c r="C64" s="65" t="s">
        <v>64</v>
      </c>
      <c r="D64" s="66">
        <v>163.69956475172617</v>
      </c>
      <c r="E64" s="68"/>
      <c r="F64" s="100" t="s">
        <v>2567</v>
      </c>
      <c r="G64" s="65"/>
      <c r="H64" s="69" t="s">
        <v>262</v>
      </c>
      <c r="I64" s="70"/>
      <c r="J64" s="70"/>
      <c r="K64" s="69" t="s">
        <v>2824</v>
      </c>
      <c r="L64" s="73">
        <v>1</v>
      </c>
      <c r="M64" s="74">
        <v>456.2132873535156</v>
      </c>
      <c r="N64" s="74">
        <v>2616.781982421875</v>
      </c>
      <c r="O64" s="75"/>
      <c r="P64" s="76"/>
      <c r="Q64" s="76"/>
      <c r="R64" s="86"/>
      <c r="S64" s="48">
        <v>0</v>
      </c>
      <c r="T64" s="48">
        <v>1</v>
      </c>
      <c r="U64" s="49">
        <v>0</v>
      </c>
      <c r="V64" s="49">
        <v>0.004219</v>
      </c>
      <c r="W64" s="49">
        <v>0.008344</v>
      </c>
      <c r="X64" s="49">
        <v>0.423626</v>
      </c>
      <c r="Y64" s="49">
        <v>0</v>
      </c>
      <c r="Z64" s="49">
        <v>0</v>
      </c>
      <c r="AA64" s="71">
        <v>64</v>
      </c>
      <c r="AB64" s="71"/>
      <c r="AC64" s="72"/>
      <c r="AD64" s="78" t="s">
        <v>1860</v>
      </c>
      <c r="AE64" s="78">
        <v>259</v>
      </c>
      <c r="AF64" s="78">
        <v>274</v>
      </c>
      <c r="AG64" s="78">
        <v>1286</v>
      </c>
      <c r="AH64" s="78">
        <v>242</v>
      </c>
      <c r="AI64" s="78"/>
      <c r="AJ64" s="78" t="s">
        <v>2024</v>
      </c>
      <c r="AK64" s="78" t="s">
        <v>2176</v>
      </c>
      <c r="AL64" s="78"/>
      <c r="AM64" s="78"/>
      <c r="AN64" s="80">
        <v>40959.59</v>
      </c>
      <c r="AO64" s="82" t="s">
        <v>2429</v>
      </c>
      <c r="AP64" s="78" t="b">
        <v>0</v>
      </c>
      <c r="AQ64" s="78" t="b">
        <v>0</v>
      </c>
      <c r="AR64" s="78" t="b">
        <v>1</v>
      </c>
      <c r="AS64" s="78" t="s">
        <v>1727</v>
      </c>
      <c r="AT64" s="78">
        <v>51</v>
      </c>
      <c r="AU64" s="82" t="s">
        <v>2550</v>
      </c>
      <c r="AV64" s="78" t="b">
        <v>0</v>
      </c>
      <c r="AW64" s="78" t="s">
        <v>2596</v>
      </c>
      <c r="AX64" s="82" t="s">
        <v>2658</v>
      </c>
      <c r="AY64" s="78" t="s">
        <v>66</v>
      </c>
      <c r="AZ64" s="78" t="str">
        <f>REPLACE(INDEX(GroupVertices[Group],MATCH(Vertices[[#This Row],[Vertex]],GroupVertices[Vertex],0)),1,1,"")</f>
        <v>1</v>
      </c>
      <c r="BA64" s="48"/>
      <c r="BB64" s="48"/>
      <c r="BC64" s="48"/>
      <c r="BD64" s="48"/>
      <c r="BE64" s="48" t="s">
        <v>745</v>
      </c>
      <c r="BF64" s="48" t="s">
        <v>745</v>
      </c>
      <c r="BG64" s="120" t="s">
        <v>3403</v>
      </c>
      <c r="BH64" s="120" t="s">
        <v>3403</v>
      </c>
      <c r="BI64" s="120" t="s">
        <v>3537</v>
      </c>
      <c r="BJ64" s="120" t="s">
        <v>3537</v>
      </c>
      <c r="BK64" s="120">
        <v>0</v>
      </c>
      <c r="BL64" s="123">
        <v>0</v>
      </c>
      <c r="BM64" s="120">
        <v>1</v>
      </c>
      <c r="BN64" s="123">
        <v>14.285714285714286</v>
      </c>
      <c r="BO64" s="120">
        <v>0</v>
      </c>
      <c r="BP64" s="123">
        <v>0</v>
      </c>
      <c r="BQ64" s="120">
        <v>6</v>
      </c>
      <c r="BR64" s="123">
        <v>85.71428571428571</v>
      </c>
      <c r="BS64" s="120">
        <v>7</v>
      </c>
      <c r="BT64" s="2"/>
      <c r="BU64" s="3"/>
      <c r="BV64" s="3"/>
      <c r="BW64" s="3"/>
      <c r="BX64" s="3"/>
    </row>
    <row r="65" spans="1:76" ht="15">
      <c r="A65" s="64" t="s">
        <v>263</v>
      </c>
      <c r="B65" s="65"/>
      <c r="C65" s="65" t="s">
        <v>64</v>
      </c>
      <c r="D65" s="66">
        <v>190.77165796929714</v>
      </c>
      <c r="E65" s="68"/>
      <c r="F65" s="100" t="s">
        <v>876</v>
      </c>
      <c r="G65" s="65"/>
      <c r="H65" s="69" t="s">
        <v>263</v>
      </c>
      <c r="I65" s="70"/>
      <c r="J65" s="70"/>
      <c r="K65" s="69" t="s">
        <v>2825</v>
      </c>
      <c r="L65" s="73">
        <v>1</v>
      </c>
      <c r="M65" s="74">
        <v>6931.11572265625</v>
      </c>
      <c r="N65" s="74">
        <v>2811.646484375</v>
      </c>
      <c r="O65" s="75"/>
      <c r="P65" s="76"/>
      <c r="Q65" s="76"/>
      <c r="R65" s="86"/>
      <c r="S65" s="48">
        <v>0</v>
      </c>
      <c r="T65" s="48">
        <v>2</v>
      </c>
      <c r="U65" s="49">
        <v>0</v>
      </c>
      <c r="V65" s="49">
        <v>0.002469</v>
      </c>
      <c r="W65" s="49">
        <v>0.000309</v>
      </c>
      <c r="X65" s="49">
        <v>0.633725</v>
      </c>
      <c r="Y65" s="49">
        <v>0.5</v>
      </c>
      <c r="Z65" s="49">
        <v>0</v>
      </c>
      <c r="AA65" s="71">
        <v>65</v>
      </c>
      <c r="AB65" s="71"/>
      <c r="AC65" s="72"/>
      <c r="AD65" s="78" t="s">
        <v>1861</v>
      </c>
      <c r="AE65" s="78">
        <v>3789</v>
      </c>
      <c r="AF65" s="78">
        <v>4527</v>
      </c>
      <c r="AG65" s="78">
        <v>39227</v>
      </c>
      <c r="AH65" s="78">
        <v>10047</v>
      </c>
      <c r="AI65" s="78"/>
      <c r="AJ65" s="78" t="s">
        <v>2025</v>
      </c>
      <c r="AK65" s="78" t="s">
        <v>2177</v>
      </c>
      <c r="AL65" s="82" t="s">
        <v>2291</v>
      </c>
      <c r="AM65" s="78"/>
      <c r="AN65" s="80">
        <v>40521.8908912037</v>
      </c>
      <c r="AO65" s="82" t="s">
        <v>2430</v>
      </c>
      <c r="AP65" s="78" t="b">
        <v>0</v>
      </c>
      <c r="AQ65" s="78" t="b">
        <v>0</v>
      </c>
      <c r="AR65" s="78" t="b">
        <v>1</v>
      </c>
      <c r="AS65" s="78" t="s">
        <v>1727</v>
      </c>
      <c r="AT65" s="78">
        <v>1231</v>
      </c>
      <c r="AU65" s="82" t="s">
        <v>2542</v>
      </c>
      <c r="AV65" s="78" t="b">
        <v>0</v>
      </c>
      <c r="AW65" s="78" t="s">
        <v>2596</v>
      </c>
      <c r="AX65" s="82" t="s">
        <v>2659</v>
      </c>
      <c r="AY65" s="78" t="s">
        <v>66</v>
      </c>
      <c r="AZ65" s="78" t="str">
        <f>REPLACE(INDEX(GroupVertices[Group],MATCH(Vertices[[#This Row],[Vertex]],GroupVertices[Vertex],0)),1,1,"")</f>
        <v>5</v>
      </c>
      <c r="BA65" s="48"/>
      <c r="BB65" s="48"/>
      <c r="BC65" s="48"/>
      <c r="BD65" s="48"/>
      <c r="BE65" s="48" t="s">
        <v>746</v>
      </c>
      <c r="BF65" s="48" t="s">
        <v>746</v>
      </c>
      <c r="BG65" s="120" t="s">
        <v>3369</v>
      </c>
      <c r="BH65" s="120" t="s">
        <v>3369</v>
      </c>
      <c r="BI65" s="120" t="s">
        <v>3503</v>
      </c>
      <c r="BJ65" s="120" t="s">
        <v>3503</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264</v>
      </c>
      <c r="B66" s="65"/>
      <c r="C66" s="65" t="s">
        <v>64</v>
      </c>
      <c r="D66" s="66">
        <v>171.28076931841488</v>
      </c>
      <c r="E66" s="68"/>
      <c r="F66" s="100" t="s">
        <v>2568</v>
      </c>
      <c r="G66" s="65"/>
      <c r="H66" s="69" t="s">
        <v>264</v>
      </c>
      <c r="I66" s="70"/>
      <c r="J66" s="70"/>
      <c r="K66" s="69" t="s">
        <v>2826</v>
      </c>
      <c r="L66" s="73">
        <v>1</v>
      </c>
      <c r="M66" s="74">
        <v>6122.19482421875</v>
      </c>
      <c r="N66" s="74">
        <v>4534.8408203125</v>
      </c>
      <c r="O66" s="75"/>
      <c r="P66" s="76"/>
      <c r="Q66" s="76"/>
      <c r="R66" s="86"/>
      <c r="S66" s="48">
        <v>1</v>
      </c>
      <c r="T66" s="48">
        <v>1</v>
      </c>
      <c r="U66" s="49">
        <v>0</v>
      </c>
      <c r="V66" s="49">
        <v>0</v>
      </c>
      <c r="W66" s="49">
        <v>0</v>
      </c>
      <c r="X66" s="49">
        <v>0.999997</v>
      </c>
      <c r="Y66" s="49">
        <v>0</v>
      </c>
      <c r="Z66" s="49" t="s">
        <v>4029</v>
      </c>
      <c r="AA66" s="71">
        <v>66</v>
      </c>
      <c r="AB66" s="71"/>
      <c r="AC66" s="72"/>
      <c r="AD66" s="78" t="s">
        <v>1862</v>
      </c>
      <c r="AE66" s="78">
        <v>1508</v>
      </c>
      <c r="AF66" s="78">
        <v>1465</v>
      </c>
      <c r="AG66" s="78">
        <v>296</v>
      </c>
      <c r="AH66" s="78">
        <v>348</v>
      </c>
      <c r="AI66" s="78"/>
      <c r="AJ66" s="78" t="s">
        <v>2026</v>
      </c>
      <c r="AK66" s="78"/>
      <c r="AL66" s="78"/>
      <c r="AM66" s="78"/>
      <c r="AN66" s="80">
        <v>40724.01148148148</v>
      </c>
      <c r="AO66" s="82" t="s">
        <v>2431</v>
      </c>
      <c r="AP66" s="78" t="b">
        <v>1</v>
      </c>
      <c r="AQ66" s="78" t="b">
        <v>0</v>
      </c>
      <c r="AR66" s="78" t="b">
        <v>1</v>
      </c>
      <c r="AS66" s="78" t="s">
        <v>1727</v>
      </c>
      <c r="AT66" s="78">
        <v>55</v>
      </c>
      <c r="AU66" s="82" t="s">
        <v>2539</v>
      </c>
      <c r="AV66" s="78" t="b">
        <v>0</v>
      </c>
      <c r="AW66" s="78" t="s">
        <v>2596</v>
      </c>
      <c r="AX66" s="82" t="s">
        <v>2660</v>
      </c>
      <c r="AY66" s="78" t="s">
        <v>66</v>
      </c>
      <c r="AZ66" s="78" t="str">
        <f>REPLACE(INDEX(GroupVertices[Group],MATCH(Vertices[[#This Row],[Vertex]],GroupVertices[Vertex],0)),1,1,"")</f>
        <v>2</v>
      </c>
      <c r="BA66" s="48"/>
      <c r="BB66" s="48"/>
      <c r="BC66" s="48"/>
      <c r="BD66" s="48"/>
      <c r="BE66" s="48" t="s">
        <v>745</v>
      </c>
      <c r="BF66" s="48" t="s">
        <v>745</v>
      </c>
      <c r="BG66" s="120" t="s">
        <v>3404</v>
      </c>
      <c r="BH66" s="120" t="s">
        <v>3404</v>
      </c>
      <c r="BI66" s="120" t="s">
        <v>3538</v>
      </c>
      <c r="BJ66" s="120" t="s">
        <v>3538</v>
      </c>
      <c r="BK66" s="120">
        <v>1</v>
      </c>
      <c r="BL66" s="123">
        <v>5</v>
      </c>
      <c r="BM66" s="120">
        <v>0</v>
      </c>
      <c r="BN66" s="123">
        <v>0</v>
      </c>
      <c r="BO66" s="120">
        <v>0</v>
      </c>
      <c r="BP66" s="123">
        <v>0</v>
      </c>
      <c r="BQ66" s="120">
        <v>19</v>
      </c>
      <c r="BR66" s="123">
        <v>95</v>
      </c>
      <c r="BS66" s="120">
        <v>20</v>
      </c>
      <c r="BT66" s="2"/>
      <c r="BU66" s="3"/>
      <c r="BV66" s="3"/>
      <c r="BW66" s="3"/>
      <c r="BX66" s="3"/>
    </row>
    <row r="67" spans="1:76" ht="15">
      <c r="A67" s="64" t="s">
        <v>265</v>
      </c>
      <c r="B67" s="65"/>
      <c r="C67" s="65" t="s">
        <v>64</v>
      </c>
      <c r="D67" s="66">
        <v>164.67347264316479</v>
      </c>
      <c r="E67" s="68"/>
      <c r="F67" s="100" t="s">
        <v>877</v>
      </c>
      <c r="G67" s="65"/>
      <c r="H67" s="69" t="s">
        <v>265</v>
      </c>
      <c r="I67" s="70"/>
      <c r="J67" s="70"/>
      <c r="K67" s="69" t="s">
        <v>2827</v>
      </c>
      <c r="L67" s="73">
        <v>1</v>
      </c>
      <c r="M67" s="74">
        <v>4058.7236328125</v>
      </c>
      <c r="N67" s="74">
        <v>4534.8408203125</v>
      </c>
      <c r="O67" s="75"/>
      <c r="P67" s="76"/>
      <c r="Q67" s="76"/>
      <c r="R67" s="86"/>
      <c r="S67" s="48">
        <v>1</v>
      </c>
      <c r="T67" s="48">
        <v>1</v>
      </c>
      <c r="U67" s="49">
        <v>0</v>
      </c>
      <c r="V67" s="49">
        <v>0</v>
      </c>
      <c r="W67" s="49">
        <v>0</v>
      </c>
      <c r="X67" s="49">
        <v>0.999997</v>
      </c>
      <c r="Y67" s="49">
        <v>0</v>
      </c>
      <c r="Z67" s="49" t="s">
        <v>4029</v>
      </c>
      <c r="AA67" s="71">
        <v>67</v>
      </c>
      <c r="AB67" s="71"/>
      <c r="AC67" s="72"/>
      <c r="AD67" s="78" t="s">
        <v>1863</v>
      </c>
      <c r="AE67" s="78">
        <v>254</v>
      </c>
      <c r="AF67" s="78">
        <v>427</v>
      </c>
      <c r="AG67" s="78">
        <v>19340</v>
      </c>
      <c r="AH67" s="78">
        <v>102</v>
      </c>
      <c r="AI67" s="78"/>
      <c r="AJ67" s="78" t="s">
        <v>2027</v>
      </c>
      <c r="AK67" s="78" t="s">
        <v>2178</v>
      </c>
      <c r="AL67" s="82" t="s">
        <v>2292</v>
      </c>
      <c r="AM67" s="78"/>
      <c r="AN67" s="80">
        <v>40223.59394675926</v>
      </c>
      <c r="AO67" s="82" t="s">
        <v>2432</v>
      </c>
      <c r="AP67" s="78" t="b">
        <v>0</v>
      </c>
      <c r="AQ67" s="78" t="b">
        <v>0</v>
      </c>
      <c r="AR67" s="78" t="b">
        <v>0</v>
      </c>
      <c r="AS67" s="78" t="s">
        <v>1727</v>
      </c>
      <c r="AT67" s="78">
        <v>53</v>
      </c>
      <c r="AU67" s="82" t="s">
        <v>2549</v>
      </c>
      <c r="AV67" s="78" t="b">
        <v>0</v>
      </c>
      <c r="AW67" s="78" t="s">
        <v>2596</v>
      </c>
      <c r="AX67" s="82" t="s">
        <v>2661</v>
      </c>
      <c r="AY67" s="78" t="s">
        <v>66</v>
      </c>
      <c r="AZ67" s="78" t="str">
        <f>REPLACE(INDEX(GroupVertices[Group],MATCH(Vertices[[#This Row],[Vertex]],GroupVertices[Vertex],0)),1,1,"")</f>
        <v>2</v>
      </c>
      <c r="BA67" s="48" t="s">
        <v>678</v>
      </c>
      <c r="BB67" s="48" t="s">
        <v>678</v>
      </c>
      <c r="BC67" s="48" t="s">
        <v>732</v>
      </c>
      <c r="BD67" s="48" t="s">
        <v>732</v>
      </c>
      <c r="BE67" s="48" t="s">
        <v>745</v>
      </c>
      <c r="BF67" s="48" t="s">
        <v>745</v>
      </c>
      <c r="BG67" s="120" t="s">
        <v>3405</v>
      </c>
      <c r="BH67" s="120" t="s">
        <v>3405</v>
      </c>
      <c r="BI67" s="120" t="s">
        <v>3539</v>
      </c>
      <c r="BJ67" s="120" t="s">
        <v>3539</v>
      </c>
      <c r="BK67" s="120">
        <v>0</v>
      </c>
      <c r="BL67" s="123">
        <v>0</v>
      </c>
      <c r="BM67" s="120">
        <v>0</v>
      </c>
      <c r="BN67" s="123">
        <v>0</v>
      </c>
      <c r="BO67" s="120">
        <v>0</v>
      </c>
      <c r="BP67" s="123">
        <v>0</v>
      </c>
      <c r="BQ67" s="120">
        <v>8</v>
      </c>
      <c r="BR67" s="123">
        <v>100</v>
      </c>
      <c r="BS67" s="120">
        <v>8</v>
      </c>
      <c r="BT67" s="2"/>
      <c r="BU67" s="3"/>
      <c r="BV67" s="3"/>
      <c r="BW67" s="3"/>
      <c r="BX67" s="3"/>
    </row>
    <row r="68" spans="1:76" ht="15">
      <c r="A68" s="64" t="s">
        <v>266</v>
      </c>
      <c r="B68" s="65"/>
      <c r="C68" s="65" t="s">
        <v>64</v>
      </c>
      <c r="D68" s="66">
        <v>168.8300860621805</v>
      </c>
      <c r="E68" s="68"/>
      <c r="F68" s="100" t="s">
        <v>2569</v>
      </c>
      <c r="G68" s="65"/>
      <c r="H68" s="69" t="s">
        <v>266</v>
      </c>
      <c r="I68" s="70"/>
      <c r="J68" s="70"/>
      <c r="K68" s="69" t="s">
        <v>2828</v>
      </c>
      <c r="L68" s="73">
        <v>1</v>
      </c>
      <c r="M68" s="74">
        <v>6122.19482421875</v>
      </c>
      <c r="N68" s="74">
        <v>5464.1591796875</v>
      </c>
      <c r="O68" s="75"/>
      <c r="P68" s="76"/>
      <c r="Q68" s="76"/>
      <c r="R68" s="86"/>
      <c r="S68" s="48">
        <v>1</v>
      </c>
      <c r="T68" s="48">
        <v>1</v>
      </c>
      <c r="U68" s="49">
        <v>0</v>
      </c>
      <c r="V68" s="49">
        <v>0</v>
      </c>
      <c r="W68" s="49">
        <v>0</v>
      </c>
      <c r="X68" s="49">
        <v>0.999997</v>
      </c>
      <c r="Y68" s="49">
        <v>0</v>
      </c>
      <c r="Z68" s="49" t="s">
        <v>4029</v>
      </c>
      <c r="AA68" s="71">
        <v>68</v>
      </c>
      <c r="AB68" s="71"/>
      <c r="AC68" s="72"/>
      <c r="AD68" s="78" t="s">
        <v>1864</v>
      </c>
      <c r="AE68" s="78">
        <v>782</v>
      </c>
      <c r="AF68" s="78">
        <v>1080</v>
      </c>
      <c r="AG68" s="78">
        <v>66452</v>
      </c>
      <c r="AH68" s="78">
        <v>1567</v>
      </c>
      <c r="AI68" s="78"/>
      <c r="AJ68" s="78" t="s">
        <v>2028</v>
      </c>
      <c r="AK68" s="78" t="s">
        <v>2179</v>
      </c>
      <c r="AL68" s="82" t="s">
        <v>2293</v>
      </c>
      <c r="AM68" s="78"/>
      <c r="AN68" s="80">
        <v>39933.51582175926</v>
      </c>
      <c r="AO68" s="82" t="s">
        <v>2433</v>
      </c>
      <c r="AP68" s="78" t="b">
        <v>0</v>
      </c>
      <c r="AQ68" s="78" t="b">
        <v>0</v>
      </c>
      <c r="AR68" s="78" t="b">
        <v>0</v>
      </c>
      <c r="AS68" s="78" t="s">
        <v>1727</v>
      </c>
      <c r="AT68" s="78">
        <v>50</v>
      </c>
      <c r="AU68" s="82" t="s">
        <v>2546</v>
      </c>
      <c r="AV68" s="78" t="b">
        <v>0</v>
      </c>
      <c r="AW68" s="78" t="s">
        <v>2596</v>
      </c>
      <c r="AX68" s="82" t="s">
        <v>2662</v>
      </c>
      <c r="AY68" s="78" t="s">
        <v>66</v>
      </c>
      <c r="AZ68" s="78" t="str">
        <f>REPLACE(INDEX(GroupVertices[Group],MATCH(Vertices[[#This Row],[Vertex]],GroupVertices[Vertex],0)),1,1,"")</f>
        <v>2</v>
      </c>
      <c r="BA68" s="48" t="s">
        <v>686</v>
      </c>
      <c r="BB68" s="48" t="s">
        <v>686</v>
      </c>
      <c r="BC68" s="48" t="s">
        <v>732</v>
      </c>
      <c r="BD68" s="48" t="s">
        <v>732</v>
      </c>
      <c r="BE68" s="48" t="s">
        <v>745</v>
      </c>
      <c r="BF68" s="48" t="s">
        <v>745</v>
      </c>
      <c r="BG68" s="120" t="s">
        <v>3406</v>
      </c>
      <c r="BH68" s="120" t="s">
        <v>3406</v>
      </c>
      <c r="BI68" s="120" t="s">
        <v>3540</v>
      </c>
      <c r="BJ68" s="120" t="s">
        <v>3540</v>
      </c>
      <c r="BK68" s="120">
        <v>0</v>
      </c>
      <c r="BL68" s="123">
        <v>0</v>
      </c>
      <c r="BM68" s="120">
        <v>0</v>
      </c>
      <c r="BN68" s="123">
        <v>0</v>
      </c>
      <c r="BO68" s="120">
        <v>0</v>
      </c>
      <c r="BP68" s="123">
        <v>0</v>
      </c>
      <c r="BQ68" s="120">
        <v>5</v>
      </c>
      <c r="BR68" s="123">
        <v>100</v>
      </c>
      <c r="BS68" s="120">
        <v>5</v>
      </c>
      <c r="BT68" s="2"/>
      <c r="BU68" s="3"/>
      <c r="BV68" s="3"/>
      <c r="BW68" s="3"/>
      <c r="BX68" s="3"/>
    </row>
    <row r="69" spans="1:76" ht="15">
      <c r="A69" s="64" t="s">
        <v>267</v>
      </c>
      <c r="B69" s="65"/>
      <c r="C69" s="65" t="s">
        <v>64</v>
      </c>
      <c r="D69" s="66">
        <v>305.01805558720537</v>
      </c>
      <c r="E69" s="68"/>
      <c r="F69" s="100" t="s">
        <v>878</v>
      </c>
      <c r="G69" s="65"/>
      <c r="H69" s="69" t="s">
        <v>267</v>
      </c>
      <c r="I69" s="70"/>
      <c r="J69" s="70"/>
      <c r="K69" s="69" t="s">
        <v>2829</v>
      </c>
      <c r="L69" s="73">
        <v>1</v>
      </c>
      <c r="M69" s="74">
        <v>4574.5908203125</v>
      </c>
      <c r="N69" s="74">
        <v>4534.8408203125</v>
      </c>
      <c r="O69" s="75"/>
      <c r="P69" s="76"/>
      <c r="Q69" s="76"/>
      <c r="R69" s="86"/>
      <c r="S69" s="48">
        <v>1</v>
      </c>
      <c r="T69" s="48">
        <v>1</v>
      </c>
      <c r="U69" s="49">
        <v>0</v>
      </c>
      <c r="V69" s="49">
        <v>0</v>
      </c>
      <c r="W69" s="49">
        <v>0</v>
      </c>
      <c r="X69" s="49">
        <v>0.999997</v>
      </c>
      <c r="Y69" s="49">
        <v>0</v>
      </c>
      <c r="Z69" s="49" t="s">
        <v>4029</v>
      </c>
      <c r="AA69" s="71">
        <v>69</v>
      </c>
      <c r="AB69" s="71"/>
      <c r="AC69" s="72"/>
      <c r="AD69" s="78" t="s">
        <v>1865</v>
      </c>
      <c r="AE69" s="78">
        <v>96</v>
      </c>
      <c r="AF69" s="78">
        <v>22475</v>
      </c>
      <c r="AG69" s="78">
        <v>10285</v>
      </c>
      <c r="AH69" s="78">
        <v>51</v>
      </c>
      <c r="AI69" s="78"/>
      <c r="AJ69" s="78" t="s">
        <v>2029</v>
      </c>
      <c r="AK69" s="78"/>
      <c r="AL69" s="82" t="s">
        <v>2294</v>
      </c>
      <c r="AM69" s="78"/>
      <c r="AN69" s="80">
        <v>39911.64063657408</v>
      </c>
      <c r="AO69" s="82" t="s">
        <v>2434</v>
      </c>
      <c r="AP69" s="78" t="b">
        <v>0</v>
      </c>
      <c r="AQ69" s="78" t="b">
        <v>0</v>
      </c>
      <c r="AR69" s="78" t="b">
        <v>0</v>
      </c>
      <c r="AS69" s="78" t="s">
        <v>1727</v>
      </c>
      <c r="AT69" s="78">
        <v>1283</v>
      </c>
      <c r="AU69" s="82" t="s">
        <v>2539</v>
      </c>
      <c r="AV69" s="78" t="b">
        <v>0</v>
      </c>
      <c r="AW69" s="78" t="s">
        <v>2596</v>
      </c>
      <c r="AX69" s="82" t="s">
        <v>2663</v>
      </c>
      <c r="AY69" s="78" t="s">
        <v>66</v>
      </c>
      <c r="AZ69" s="78" t="str">
        <f>REPLACE(INDEX(GroupVertices[Group],MATCH(Vertices[[#This Row],[Vertex]],GroupVertices[Vertex],0)),1,1,"")</f>
        <v>2</v>
      </c>
      <c r="BA69" s="48" t="s">
        <v>687</v>
      </c>
      <c r="BB69" s="48" t="s">
        <v>687</v>
      </c>
      <c r="BC69" s="48" t="s">
        <v>732</v>
      </c>
      <c r="BD69" s="48" t="s">
        <v>732</v>
      </c>
      <c r="BE69" s="48" t="s">
        <v>745</v>
      </c>
      <c r="BF69" s="48" t="s">
        <v>745</v>
      </c>
      <c r="BG69" s="120" t="s">
        <v>3406</v>
      </c>
      <c r="BH69" s="120" t="s">
        <v>3406</v>
      </c>
      <c r="BI69" s="120" t="s">
        <v>3540</v>
      </c>
      <c r="BJ69" s="120" t="s">
        <v>3540</v>
      </c>
      <c r="BK69" s="120">
        <v>0</v>
      </c>
      <c r="BL69" s="123">
        <v>0</v>
      </c>
      <c r="BM69" s="120">
        <v>0</v>
      </c>
      <c r="BN69" s="123">
        <v>0</v>
      </c>
      <c r="BO69" s="120">
        <v>0</v>
      </c>
      <c r="BP69" s="123">
        <v>0</v>
      </c>
      <c r="BQ69" s="120">
        <v>5</v>
      </c>
      <c r="BR69" s="123">
        <v>100</v>
      </c>
      <c r="BS69" s="120">
        <v>5</v>
      </c>
      <c r="BT69" s="2"/>
      <c r="BU69" s="3"/>
      <c r="BV69" s="3"/>
      <c r="BW69" s="3"/>
      <c r="BX69" s="3"/>
    </row>
    <row r="70" spans="1:76" ht="15">
      <c r="A70" s="64" t="s">
        <v>268</v>
      </c>
      <c r="B70" s="65"/>
      <c r="C70" s="65" t="s">
        <v>64</v>
      </c>
      <c r="D70" s="66">
        <v>163.0566582351556</v>
      </c>
      <c r="E70" s="68"/>
      <c r="F70" s="100" t="s">
        <v>2570</v>
      </c>
      <c r="G70" s="65"/>
      <c r="H70" s="69" t="s">
        <v>268</v>
      </c>
      <c r="I70" s="70"/>
      <c r="J70" s="70"/>
      <c r="K70" s="69" t="s">
        <v>2830</v>
      </c>
      <c r="L70" s="73">
        <v>1</v>
      </c>
      <c r="M70" s="74">
        <v>5606.32666015625</v>
      </c>
      <c r="N70" s="74">
        <v>4534.8408203125</v>
      </c>
      <c r="O70" s="75"/>
      <c r="P70" s="76"/>
      <c r="Q70" s="76"/>
      <c r="R70" s="86"/>
      <c r="S70" s="48">
        <v>1</v>
      </c>
      <c r="T70" s="48">
        <v>1</v>
      </c>
      <c r="U70" s="49">
        <v>0</v>
      </c>
      <c r="V70" s="49">
        <v>0</v>
      </c>
      <c r="W70" s="49">
        <v>0</v>
      </c>
      <c r="X70" s="49">
        <v>0.999997</v>
      </c>
      <c r="Y70" s="49">
        <v>0</v>
      </c>
      <c r="Z70" s="49" t="s">
        <v>4029</v>
      </c>
      <c r="AA70" s="71">
        <v>70</v>
      </c>
      <c r="AB70" s="71"/>
      <c r="AC70" s="72"/>
      <c r="AD70" s="78" t="s">
        <v>268</v>
      </c>
      <c r="AE70" s="78">
        <v>369</v>
      </c>
      <c r="AF70" s="78">
        <v>173</v>
      </c>
      <c r="AG70" s="78">
        <v>4363</v>
      </c>
      <c r="AH70" s="78">
        <v>8</v>
      </c>
      <c r="AI70" s="78"/>
      <c r="AJ70" s="78" t="s">
        <v>2030</v>
      </c>
      <c r="AK70" s="78" t="s">
        <v>2146</v>
      </c>
      <c r="AL70" s="82" t="s">
        <v>2295</v>
      </c>
      <c r="AM70" s="78"/>
      <c r="AN70" s="80">
        <v>40974.866215277776</v>
      </c>
      <c r="AO70" s="82" t="s">
        <v>2435</v>
      </c>
      <c r="AP70" s="78" t="b">
        <v>0</v>
      </c>
      <c r="AQ70" s="78" t="b">
        <v>0</v>
      </c>
      <c r="AR70" s="78" t="b">
        <v>0</v>
      </c>
      <c r="AS70" s="78" t="s">
        <v>1727</v>
      </c>
      <c r="AT70" s="78">
        <v>18</v>
      </c>
      <c r="AU70" s="82" t="s">
        <v>2543</v>
      </c>
      <c r="AV70" s="78" t="b">
        <v>0</v>
      </c>
      <c r="AW70" s="78" t="s">
        <v>2596</v>
      </c>
      <c r="AX70" s="82" t="s">
        <v>2664</v>
      </c>
      <c r="AY70" s="78" t="s">
        <v>66</v>
      </c>
      <c r="AZ70" s="78" t="str">
        <f>REPLACE(INDEX(GroupVertices[Group],MATCH(Vertices[[#This Row],[Vertex]],GroupVertices[Vertex],0)),1,1,"")</f>
        <v>2</v>
      </c>
      <c r="BA70" s="48" t="s">
        <v>686</v>
      </c>
      <c r="BB70" s="48" t="s">
        <v>686</v>
      </c>
      <c r="BC70" s="48" t="s">
        <v>732</v>
      </c>
      <c r="BD70" s="48" t="s">
        <v>732</v>
      </c>
      <c r="BE70" s="48" t="s">
        <v>745</v>
      </c>
      <c r="BF70" s="48" t="s">
        <v>745</v>
      </c>
      <c r="BG70" s="120" t="s">
        <v>3406</v>
      </c>
      <c r="BH70" s="120" t="s">
        <v>3406</v>
      </c>
      <c r="BI70" s="120" t="s">
        <v>3540</v>
      </c>
      <c r="BJ70" s="120" t="s">
        <v>3540</v>
      </c>
      <c r="BK70" s="120">
        <v>0</v>
      </c>
      <c r="BL70" s="123">
        <v>0</v>
      </c>
      <c r="BM70" s="120">
        <v>0</v>
      </c>
      <c r="BN70" s="123">
        <v>0</v>
      </c>
      <c r="BO70" s="120">
        <v>0</v>
      </c>
      <c r="BP70" s="123">
        <v>0</v>
      </c>
      <c r="BQ70" s="120">
        <v>5</v>
      </c>
      <c r="BR70" s="123">
        <v>100</v>
      </c>
      <c r="BS70" s="120">
        <v>5</v>
      </c>
      <c r="BT70" s="2"/>
      <c r="BU70" s="3"/>
      <c r="BV70" s="3"/>
      <c r="BW70" s="3"/>
      <c r="BX70" s="3"/>
    </row>
    <row r="71" spans="1:76" ht="15">
      <c r="A71" s="64" t="s">
        <v>269</v>
      </c>
      <c r="B71" s="65"/>
      <c r="C71" s="65" t="s">
        <v>64</v>
      </c>
      <c r="D71" s="66">
        <v>162.48377124019171</v>
      </c>
      <c r="E71" s="68"/>
      <c r="F71" s="100" t="s">
        <v>2571</v>
      </c>
      <c r="G71" s="65"/>
      <c r="H71" s="69" t="s">
        <v>269</v>
      </c>
      <c r="I71" s="70"/>
      <c r="J71" s="70"/>
      <c r="K71" s="69" t="s">
        <v>2831</v>
      </c>
      <c r="L71" s="73">
        <v>1</v>
      </c>
      <c r="M71" s="74">
        <v>5090.458984375</v>
      </c>
      <c r="N71" s="74">
        <v>4534.8408203125</v>
      </c>
      <c r="O71" s="75"/>
      <c r="P71" s="76"/>
      <c r="Q71" s="76"/>
      <c r="R71" s="86"/>
      <c r="S71" s="48">
        <v>1</v>
      </c>
      <c r="T71" s="48">
        <v>1</v>
      </c>
      <c r="U71" s="49">
        <v>0</v>
      </c>
      <c r="V71" s="49">
        <v>0</v>
      </c>
      <c r="W71" s="49">
        <v>0</v>
      </c>
      <c r="X71" s="49">
        <v>0.999997</v>
      </c>
      <c r="Y71" s="49">
        <v>0</v>
      </c>
      <c r="Z71" s="49" t="s">
        <v>4029</v>
      </c>
      <c r="AA71" s="71">
        <v>71</v>
      </c>
      <c r="AB71" s="71"/>
      <c r="AC71" s="72"/>
      <c r="AD71" s="78" t="s">
        <v>1866</v>
      </c>
      <c r="AE71" s="78">
        <v>62</v>
      </c>
      <c r="AF71" s="78">
        <v>83</v>
      </c>
      <c r="AG71" s="78">
        <v>34664</v>
      </c>
      <c r="AH71" s="78">
        <v>0</v>
      </c>
      <c r="AI71" s="78"/>
      <c r="AJ71" s="78" t="s">
        <v>2031</v>
      </c>
      <c r="AK71" s="78" t="s">
        <v>2143</v>
      </c>
      <c r="AL71" s="82" t="s">
        <v>2296</v>
      </c>
      <c r="AM71" s="78"/>
      <c r="AN71" s="80">
        <v>40085.68513888889</v>
      </c>
      <c r="AO71" s="82" t="s">
        <v>2436</v>
      </c>
      <c r="AP71" s="78" t="b">
        <v>0</v>
      </c>
      <c r="AQ71" s="78" t="b">
        <v>0</v>
      </c>
      <c r="AR71" s="78" t="b">
        <v>0</v>
      </c>
      <c r="AS71" s="78" t="s">
        <v>1727</v>
      </c>
      <c r="AT71" s="78">
        <v>47</v>
      </c>
      <c r="AU71" s="82" t="s">
        <v>2541</v>
      </c>
      <c r="AV71" s="78" t="b">
        <v>0</v>
      </c>
      <c r="AW71" s="78" t="s">
        <v>2596</v>
      </c>
      <c r="AX71" s="82" t="s">
        <v>2665</v>
      </c>
      <c r="AY71" s="78" t="s">
        <v>66</v>
      </c>
      <c r="AZ71" s="78" t="str">
        <f>REPLACE(INDEX(GroupVertices[Group],MATCH(Vertices[[#This Row],[Vertex]],GroupVertices[Vertex],0)),1,1,"")</f>
        <v>2</v>
      </c>
      <c r="BA71" s="48" t="s">
        <v>686</v>
      </c>
      <c r="BB71" s="48" t="s">
        <v>686</v>
      </c>
      <c r="BC71" s="48" t="s">
        <v>732</v>
      </c>
      <c r="BD71" s="48" t="s">
        <v>732</v>
      </c>
      <c r="BE71" s="48" t="s">
        <v>745</v>
      </c>
      <c r="BF71" s="48" t="s">
        <v>745</v>
      </c>
      <c r="BG71" s="120" t="s">
        <v>3406</v>
      </c>
      <c r="BH71" s="120" t="s">
        <v>3406</v>
      </c>
      <c r="BI71" s="120" t="s">
        <v>3540</v>
      </c>
      <c r="BJ71" s="120" t="s">
        <v>3540</v>
      </c>
      <c r="BK71" s="120">
        <v>0</v>
      </c>
      <c r="BL71" s="123">
        <v>0</v>
      </c>
      <c r="BM71" s="120">
        <v>0</v>
      </c>
      <c r="BN71" s="123">
        <v>0</v>
      </c>
      <c r="BO71" s="120">
        <v>0</v>
      </c>
      <c r="BP71" s="123">
        <v>0</v>
      </c>
      <c r="BQ71" s="120">
        <v>5</v>
      </c>
      <c r="BR71" s="123">
        <v>100</v>
      </c>
      <c r="BS71" s="120">
        <v>5</v>
      </c>
      <c r="BT71" s="2"/>
      <c r="BU71" s="3"/>
      <c r="BV71" s="3"/>
      <c r="BW71" s="3"/>
      <c r="BX71" s="3"/>
    </row>
    <row r="72" spans="1:76" ht="15">
      <c r="A72" s="64" t="s">
        <v>270</v>
      </c>
      <c r="B72" s="65"/>
      <c r="C72" s="65" t="s">
        <v>64</v>
      </c>
      <c r="D72" s="66">
        <v>175.22095876155535</v>
      </c>
      <c r="E72" s="68"/>
      <c r="F72" s="100" t="s">
        <v>2572</v>
      </c>
      <c r="G72" s="65"/>
      <c r="H72" s="69" t="s">
        <v>270</v>
      </c>
      <c r="I72" s="70"/>
      <c r="J72" s="70"/>
      <c r="K72" s="69" t="s">
        <v>2832</v>
      </c>
      <c r="L72" s="73">
        <v>1</v>
      </c>
      <c r="M72" s="74">
        <v>4058.7236328125</v>
      </c>
      <c r="N72" s="74">
        <v>2676.202880859375</v>
      </c>
      <c r="O72" s="75"/>
      <c r="P72" s="76"/>
      <c r="Q72" s="76"/>
      <c r="R72" s="86"/>
      <c r="S72" s="48">
        <v>1</v>
      </c>
      <c r="T72" s="48">
        <v>1</v>
      </c>
      <c r="U72" s="49">
        <v>0</v>
      </c>
      <c r="V72" s="49">
        <v>0</v>
      </c>
      <c r="W72" s="49">
        <v>0</v>
      </c>
      <c r="X72" s="49">
        <v>0.999997</v>
      </c>
      <c r="Y72" s="49">
        <v>0</v>
      </c>
      <c r="Z72" s="49" t="s">
        <v>4029</v>
      </c>
      <c r="AA72" s="71">
        <v>72</v>
      </c>
      <c r="AB72" s="71"/>
      <c r="AC72" s="72"/>
      <c r="AD72" s="78" t="s">
        <v>1867</v>
      </c>
      <c r="AE72" s="78">
        <v>2124</v>
      </c>
      <c r="AF72" s="78">
        <v>2084</v>
      </c>
      <c r="AG72" s="78">
        <v>4567</v>
      </c>
      <c r="AH72" s="78">
        <v>1065</v>
      </c>
      <c r="AI72" s="78"/>
      <c r="AJ72" s="78" t="s">
        <v>2032</v>
      </c>
      <c r="AK72" s="78"/>
      <c r="AL72" s="82" t="s">
        <v>2297</v>
      </c>
      <c r="AM72" s="78"/>
      <c r="AN72" s="80">
        <v>40173.48716435185</v>
      </c>
      <c r="AO72" s="82" t="s">
        <v>2437</v>
      </c>
      <c r="AP72" s="78" t="b">
        <v>0</v>
      </c>
      <c r="AQ72" s="78" t="b">
        <v>0</v>
      </c>
      <c r="AR72" s="78" t="b">
        <v>0</v>
      </c>
      <c r="AS72" s="78" t="s">
        <v>1727</v>
      </c>
      <c r="AT72" s="78">
        <v>115</v>
      </c>
      <c r="AU72" s="82" t="s">
        <v>2550</v>
      </c>
      <c r="AV72" s="78" t="b">
        <v>0</v>
      </c>
      <c r="AW72" s="78" t="s">
        <v>2596</v>
      </c>
      <c r="AX72" s="82" t="s">
        <v>2666</v>
      </c>
      <c r="AY72" s="78" t="s">
        <v>66</v>
      </c>
      <c r="AZ72" s="78" t="str">
        <f>REPLACE(INDEX(GroupVertices[Group],MATCH(Vertices[[#This Row],[Vertex]],GroupVertices[Vertex],0)),1,1,"")</f>
        <v>2</v>
      </c>
      <c r="BA72" s="48" t="s">
        <v>686</v>
      </c>
      <c r="BB72" s="48" t="s">
        <v>686</v>
      </c>
      <c r="BC72" s="48" t="s">
        <v>732</v>
      </c>
      <c r="BD72" s="48" t="s">
        <v>732</v>
      </c>
      <c r="BE72" s="48" t="s">
        <v>745</v>
      </c>
      <c r="BF72" s="48" t="s">
        <v>745</v>
      </c>
      <c r="BG72" s="120" t="s">
        <v>3406</v>
      </c>
      <c r="BH72" s="120" t="s">
        <v>3406</v>
      </c>
      <c r="BI72" s="120" t="s">
        <v>3540</v>
      </c>
      <c r="BJ72" s="120" t="s">
        <v>3540</v>
      </c>
      <c r="BK72" s="120">
        <v>0</v>
      </c>
      <c r="BL72" s="123">
        <v>0</v>
      </c>
      <c r="BM72" s="120">
        <v>0</v>
      </c>
      <c r="BN72" s="123">
        <v>0</v>
      </c>
      <c r="BO72" s="120">
        <v>0</v>
      </c>
      <c r="BP72" s="123">
        <v>0</v>
      </c>
      <c r="BQ72" s="120">
        <v>5</v>
      </c>
      <c r="BR72" s="123">
        <v>100</v>
      </c>
      <c r="BS72" s="120">
        <v>5</v>
      </c>
      <c r="BT72" s="2"/>
      <c r="BU72" s="3"/>
      <c r="BV72" s="3"/>
      <c r="BW72" s="3"/>
      <c r="BX72" s="3"/>
    </row>
    <row r="73" spans="1:76" ht="15">
      <c r="A73" s="64" t="s">
        <v>271</v>
      </c>
      <c r="B73" s="65"/>
      <c r="C73" s="65" t="s">
        <v>64</v>
      </c>
      <c r="D73" s="66">
        <v>177.32154440975626</v>
      </c>
      <c r="E73" s="68"/>
      <c r="F73" s="100" t="s">
        <v>2573</v>
      </c>
      <c r="G73" s="65"/>
      <c r="H73" s="69" t="s">
        <v>271</v>
      </c>
      <c r="I73" s="70"/>
      <c r="J73" s="70"/>
      <c r="K73" s="69" t="s">
        <v>2833</v>
      </c>
      <c r="L73" s="73">
        <v>1</v>
      </c>
      <c r="M73" s="74">
        <v>5606.32666015625</v>
      </c>
      <c r="N73" s="74">
        <v>1746.8841552734375</v>
      </c>
      <c r="O73" s="75"/>
      <c r="P73" s="76"/>
      <c r="Q73" s="76"/>
      <c r="R73" s="86"/>
      <c r="S73" s="48">
        <v>1</v>
      </c>
      <c r="T73" s="48">
        <v>1</v>
      </c>
      <c r="U73" s="49">
        <v>0</v>
      </c>
      <c r="V73" s="49">
        <v>0</v>
      </c>
      <c r="W73" s="49">
        <v>0</v>
      </c>
      <c r="X73" s="49">
        <v>0.999997</v>
      </c>
      <c r="Y73" s="49">
        <v>0</v>
      </c>
      <c r="Z73" s="49" t="s">
        <v>4029</v>
      </c>
      <c r="AA73" s="71">
        <v>73</v>
      </c>
      <c r="AB73" s="71"/>
      <c r="AC73" s="72"/>
      <c r="AD73" s="78" t="s">
        <v>1868</v>
      </c>
      <c r="AE73" s="78">
        <v>2180</v>
      </c>
      <c r="AF73" s="78">
        <v>2414</v>
      </c>
      <c r="AG73" s="78">
        <v>8025</v>
      </c>
      <c r="AH73" s="78">
        <v>1661</v>
      </c>
      <c r="AI73" s="78"/>
      <c r="AJ73" s="78" t="s">
        <v>2033</v>
      </c>
      <c r="AK73" s="78" t="s">
        <v>2180</v>
      </c>
      <c r="AL73" s="82" t="s">
        <v>2298</v>
      </c>
      <c r="AM73" s="78"/>
      <c r="AN73" s="80">
        <v>41036.60472222222</v>
      </c>
      <c r="AO73" s="82" t="s">
        <v>2438</v>
      </c>
      <c r="AP73" s="78" t="b">
        <v>0</v>
      </c>
      <c r="AQ73" s="78" t="b">
        <v>0</v>
      </c>
      <c r="AR73" s="78" t="b">
        <v>1</v>
      </c>
      <c r="AS73" s="78" t="s">
        <v>1727</v>
      </c>
      <c r="AT73" s="78">
        <v>335</v>
      </c>
      <c r="AU73" s="82" t="s">
        <v>2551</v>
      </c>
      <c r="AV73" s="78" t="b">
        <v>0</v>
      </c>
      <c r="AW73" s="78" t="s">
        <v>2596</v>
      </c>
      <c r="AX73" s="82" t="s">
        <v>2667</v>
      </c>
      <c r="AY73" s="78" t="s">
        <v>66</v>
      </c>
      <c r="AZ73" s="78" t="str">
        <f>REPLACE(INDEX(GroupVertices[Group],MATCH(Vertices[[#This Row],[Vertex]],GroupVertices[Vertex],0)),1,1,"")</f>
        <v>2</v>
      </c>
      <c r="BA73" s="48" t="s">
        <v>686</v>
      </c>
      <c r="BB73" s="48" t="s">
        <v>686</v>
      </c>
      <c r="BC73" s="48" t="s">
        <v>732</v>
      </c>
      <c r="BD73" s="48" t="s">
        <v>732</v>
      </c>
      <c r="BE73" s="48" t="s">
        <v>745</v>
      </c>
      <c r="BF73" s="48" t="s">
        <v>745</v>
      </c>
      <c r="BG73" s="120" t="s">
        <v>3406</v>
      </c>
      <c r="BH73" s="120" t="s">
        <v>3406</v>
      </c>
      <c r="BI73" s="120" t="s">
        <v>3540</v>
      </c>
      <c r="BJ73" s="120" t="s">
        <v>3540</v>
      </c>
      <c r="BK73" s="120">
        <v>0</v>
      </c>
      <c r="BL73" s="123">
        <v>0</v>
      </c>
      <c r="BM73" s="120">
        <v>0</v>
      </c>
      <c r="BN73" s="123">
        <v>0</v>
      </c>
      <c r="BO73" s="120">
        <v>0</v>
      </c>
      <c r="BP73" s="123">
        <v>0</v>
      </c>
      <c r="BQ73" s="120">
        <v>5</v>
      </c>
      <c r="BR73" s="123">
        <v>100</v>
      </c>
      <c r="BS73" s="120">
        <v>5</v>
      </c>
      <c r="BT73" s="2"/>
      <c r="BU73" s="3"/>
      <c r="BV73" s="3"/>
      <c r="BW73" s="3"/>
      <c r="BX73" s="3"/>
    </row>
    <row r="74" spans="1:76" ht="15">
      <c r="A74" s="64" t="s">
        <v>272</v>
      </c>
      <c r="B74" s="65"/>
      <c r="C74" s="65" t="s">
        <v>64</v>
      </c>
      <c r="D74" s="66">
        <v>242.33148751604645</v>
      </c>
      <c r="E74" s="68"/>
      <c r="F74" s="100" t="s">
        <v>879</v>
      </c>
      <c r="G74" s="65"/>
      <c r="H74" s="69" t="s">
        <v>272</v>
      </c>
      <c r="I74" s="70"/>
      <c r="J74" s="70"/>
      <c r="K74" s="69" t="s">
        <v>2834</v>
      </c>
      <c r="L74" s="73">
        <v>1</v>
      </c>
      <c r="M74" s="74">
        <v>1896.264404296875</v>
      </c>
      <c r="N74" s="74">
        <v>1587.7469482421875</v>
      </c>
      <c r="O74" s="75"/>
      <c r="P74" s="76"/>
      <c r="Q74" s="76"/>
      <c r="R74" s="86"/>
      <c r="S74" s="48">
        <v>0</v>
      </c>
      <c r="T74" s="48">
        <v>1</v>
      </c>
      <c r="U74" s="49">
        <v>0</v>
      </c>
      <c r="V74" s="49">
        <v>0.004219</v>
      </c>
      <c r="W74" s="49">
        <v>0.008344</v>
      </c>
      <c r="X74" s="49">
        <v>0.423626</v>
      </c>
      <c r="Y74" s="49">
        <v>0</v>
      </c>
      <c r="Z74" s="49">
        <v>0</v>
      </c>
      <c r="AA74" s="71">
        <v>74</v>
      </c>
      <c r="AB74" s="71"/>
      <c r="AC74" s="72"/>
      <c r="AD74" s="78" t="s">
        <v>1869</v>
      </c>
      <c r="AE74" s="78">
        <v>12167</v>
      </c>
      <c r="AF74" s="78">
        <v>12627</v>
      </c>
      <c r="AG74" s="78">
        <v>137081</v>
      </c>
      <c r="AH74" s="78">
        <v>75179</v>
      </c>
      <c r="AI74" s="78"/>
      <c r="AJ74" s="78" t="s">
        <v>2034</v>
      </c>
      <c r="AK74" s="78" t="s">
        <v>2181</v>
      </c>
      <c r="AL74" s="82" t="s">
        <v>2299</v>
      </c>
      <c r="AM74" s="78"/>
      <c r="AN74" s="80">
        <v>39948.66263888889</v>
      </c>
      <c r="AO74" s="82" t="s">
        <v>2439</v>
      </c>
      <c r="AP74" s="78" t="b">
        <v>0</v>
      </c>
      <c r="AQ74" s="78" t="b">
        <v>0</v>
      </c>
      <c r="AR74" s="78" t="b">
        <v>1</v>
      </c>
      <c r="AS74" s="78" t="s">
        <v>2533</v>
      </c>
      <c r="AT74" s="78">
        <v>4897</v>
      </c>
      <c r="AU74" s="82" t="s">
        <v>2540</v>
      </c>
      <c r="AV74" s="78" t="b">
        <v>0</v>
      </c>
      <c r="AW74" s="78" t="s">
        <v>2596</v>
      </c>
      <c r="AX74" s="82" t="s">
        <v>2668</v>
      </c>
      <c r="AY74" s="78" t="s">
        <v>66</v>
      </c>
      <c r="AZ74" s="78" t="str">
        <f>REPLACE(INDEX(GroupVertices[Group],MATCH(Vertices[[#This Row],[Vertex]],GroupVertices[Vertex],0)),1,1,"")</f>
        <v>1</v>
      </c>
      <c r="BA74" s="48"/>
      <c r="BB74" s="48"/>
      <c r="BC74" s="48"/>
      <c r="BD74" s="48"/>
      <c r="BE74" s="48" t="s">
        <v>745</v>
      </c>
      <c r="BF74" s="48" t="s">
        <v>745</v>
      </c>
      <c r="BG74" s="120" t="s">
        <v>3407</v>
      </c>
      <c r="BH74" s="120" t="s">
        <v>3407</v>
      </c>
      <c r="BI74" s="120" t="s">
        <v>3541</v>
      </c>
      <c r="BJ74" s="120" t="s">
        <v>3541</v>
      </c>
      <c r="BK74" s="120">
        <v>1</v>
      </c>
      <c r="BL74" s="123">
        <v>4</v>
      </c>
      <c r="BM74" s="120">
        <v>0</v>
      </c>
      <c r="BN74" s="123">
        <v>0</v>
      </c>
      <c r="BO74" s="120">
        <v>0</v>
      </c>
      <c r="BP74" s="123">
        <v>0</v>
      </c>
      <c r="BQ74" s="120">
        <v>24</v>
      </c>
      <c r="BR74" s="123">
        <v>96</v>
      </c>
      <c r="BS74" s="120">
        <v>25</v>
      </c>
      <c r="BT74" s="2"/>
      <c r="BU74" s="3"/>
      <c r="BV74" s="3"/>
      <c r="BW74" s="3"/>
      <c r="BX74" s="3"/>
    </row>
    <row r="75" spans="1:76" ht="15">
      <c r="A75" s="64" t="s">
        <v>273</v>
      </c>
      <c r="B75" s="65"/>
      <c r="C75" s="65" t="s">
        <v>64</v>
      </c>
      <c r="D75" s="66">
        <v>173.65506764198742</v>
      </c>
      <c r="E75" s="68"/>
      <c r="F75" s="100" t="s">
        <v>880</v>
      </c>
      <c r="G75" s="65"/>
      <c r="H75" s="69" t="s">
        <v>273</v>
      </c>
      <c r="I75" s="70"/>
      <c r="J75" s="70"/>
      <c r="K75" s="69" t="s">
        <v>2835</v>
      </c>
      <c r="L75" s="73">
        <v>1</v>
      </c>
      <c r="M75" s="74">
        <v>5090.458984375</v>
      </c>
      <c r="N75" s="74">
        <v>1746.8841552734375</v>
      </c>
      <c r="O75" s="75"/>
      <c r="P75" s="76"/>
      <c r="Q75" s="76"/>
      <c r="R75" s="86"/>
      <c r="S75" s="48">
        <v>1</v>
      </c>
      <c r="T75" s="48">
        <v>1</v>
      </c>
      <c r="U75" s="49">
        <v>0</v>
      </c>
      <c r="V75" s="49">
        <v>0</v>
      </c>
      <c r="W75" s="49">
        <v>0</v>
      </c>
      <c r="X75" s="49">
        <v>0.999997</v>
      </c>
      <c r="Y75" s="49">
        <v>0</v>
      </c>
      <c r="Z75" s="49" t="s">
        <v>4029</v>
      </c>
      <c r="AA75" s="71">
        <v>75</v>
      </c>
      <c r="AB75" s="71"/>
      <c r="AC75" s="72"/>
      <c r="AD75" s="78" t="s">
        <v>1870</v>
      </c>
      <c r="AE75" s="78">
        <v>1597</v>
      </c>
      <c r="AF75" s="78">
        <v>1838</v>
      </c>
      <c r="AG75" s="78">
        <v>333667</v>
      </c>
      <c r="AH75" s="78">
        <v>128</v>
      </c>
      <c r="AI75" s="78"/>
      <c r="AJ75" s="78" t="s">
        <v>2035</v>
      </c>
      <c r="AK75" s="78" t="s">
        <v>2182</v>
      </c>
      <c r="AL75" s="82" t="s">
        <v>2300</v>
      </c>
      <c r="AM75" s="78"/>
      <c r="AN75" s="80">
        <v>39984.02711805556</v>
      </c>
      <c r="AO75" s="82" t="s">
        <v>2440</v>
      </c>
      <c r="AP75" s="78" t="b">
        <v>0</v>
      </c>
      <c r="AQ75" s="78" t="b">
        <v>0</v>
      </c>
      <c r="AR75" s="78" t="b">
        <v>1</v>
      </c>
      <c r="AS75" s="78" t="s">
        <v>1727</v>
      </c>
      <c r="AT75" s="78">
        <v>202</v>
      </c>
      <c r="AU75" s="82" t="s">
        <v>2539</v>
      </c>
      <c r="AV75" s="78" t="b">
        <v>0</v>
      </c>
      <c r="AW75" s="78" t="s">
        <v>2596</v>
      </c>
      <c r="AX75" s="82" t="s">
        <v>2669</v>
      </c>
      <c r="AY75" s="78" t="s">
        <v>66</v>
      </c>
      <c r="AZ75" s="78" t="str">
        <f>REPLACE(INDEX(GroupVertices[Group],MATCH(Vertices[[#This Row],[Vertex]],GroupVertices[Vertex],0)),1,1,"")</f>
        <v>2</v>
      </c>
      <c r="BA75" s="48" t="s">
        <v>687</v>
      </c>
      <c r="BB75" s="48" t="s">
        <v>687</v>
      </c>
      <c r="BC75" s="48" t="s">
        <v>732</v>
      </c>
      <c r="BD75" s="48" t="s">
        <v>732</v>
      </c>
      <c r="BE75" s="48" t="s">
        <v>745</v>
      </c>
      <c r="BF75" s="48" t="s">
        <v>745</v>
      </c>
      <c r="BG75" s="120" t="s">
        <v>3406</v>
      </c>
      <c r="BH75" s="120" t="s">
        <v>3406</v>
      </c>
      <c r="BI75" s="120" t="s">
        <v>3540</v>
      </c>
      <c r="BJ75" s="120" t="s">
        <v>3540</v>
      </c>
      <c r="BK75" s="120">
        <v>0</v>
      </c>
      <c r="BL75" s="123">
        <v>0</v>
      </c>
      <c r="BM75" s="120">
        <v>0</v>
      </c>
      <c r="BN75" s="123">
        <v>0</v>
      </c>
      <c r="BO75" s="120">
        <v>0</v>
      </c>
      <c r="BP75" s="123">
        <v>0</v>
      </c>
      <c r="BQ75" s="120">
        <v>5</v>
      </c>
      <c r="BR75" s="123">
        <v>100</v>
      </c>
      <c r="BS75" s="120">
        <v>5</v>
      </c>
      <c r="BT75" s="2"/>
      <c r="BU75" s="3"/>
      <c r="BV75" s="3"/>
      <c r="BW75" s="3"/>
      <c r="BX75" s="3"/>
    </row>
    <row r="76" spans="1:76" ht="15">
      <c r="A76" s="64" t="s">
        <v>274</v>
      </c>
      <c r="B76" s="65"/>
      <c r="C76" s="65" t="s">
        <v>64</v>
      </c>
      <c r="D76" s="66">
        <v>170.6951515013407</v>
      </c>
      <c r="E76" s="68"/>
      <c r="F76" s="100" t="s">
        <v>881</v>
      </c>
      <c r="G76" s="65"/>
      <c r="H76" s="69" t="s">
        <v>274</v>
      </c>
      <c r="I76" s="70"/>
      <c r="J76" s="70"/>
      <c r="K76" s="69" t="s">
        <v>2836</v>
      </c>
      <c r="L76" s="73">
        <v>1</v>
      </c>
      <c r="M76" s="74">
        <v>6122.19482421875</v>
      </c>
      <c r="N76" s="74">
        <v>1746.8841552734375</v>
      </c>
      <c r="O76" s="75"/>
      <c r="P76" s="76"/>
      <c r="Q76" s="76"/>
      <c r="R76" s="86"/>
      <c r="S76" s="48">
        <v>1</v>
      </c>
      <c r="T76" s="48">
        <v>1</v>
      </c>
      <c r="U76" s="49">
        <v>0</v>
      </c>
      <c r="V76" s="49">
        <v>0</v>
      </c>
      <c r="W76" s="49">
        <v>0</v>
      </c>
      <c r="X76" s="49">
        <v>0.999997</v>
      </c>
      <c r="Y76" s="49">
        <v>0</v>
      </c>
      <c r="Z76" s="49" t="s">
        <v>4029</v>
      </c>
      <c r="AA76" s="71">
        <v>76</v>
      </c>
      <c r="AB76" s="71"/>
      <c r="AC76" s="72"/>
      <c r="AD76" s="78" t="s">
        <v>1871</v>
      </c>
      <c r="AE76" s="78">
        <v>211</v>
      </c>
      <c r="AF76" s="78">
        <v>1373</v>
      </c>
      <c r="AG76" s="78">
        <v>20441</v>
      </c>
      <c r="AH76" s="78">
        <v>546</v>
      </c>
      <c r="AI76" s="78"/>
      <c r="AJ76" s="78" t="s">
        <v>2036</v>
      </c>
      <c r="AK76" s="78" t="s">
        <v>2183</v>
      </c>
      <c r="AL76" s="82" t="s">
        <v>2301</v>
      </c>
      <c r="AM76" s="78"/>
      <c r="AN76" s="80">
        <v>40734.92767361111</v>
      </c>
      <c r="AO76" s="82" t="s">
        <v>2441</v>
      </c>
      <c r="AP76" s="78" t="b">
        <v>0</v>
      </c>
      <c r="AQ76" s="78" t="b">
        <v>0</v>
      </c>
      <c r="AR76" s="78" t="b">
        <v>1</v>
      </c>
      <c r="AS76" s="78" t="s">
        <v>1727</v>
      </c>
      <c r="AT76" s="78">
        <v>208</v>
      </c>
      <c r="AU76" s="82" t="s">
        <v>2549</v>
      </c>
      <c r="AV76" s="78" t="b">
        <v>0</v>
      </c>
      <c r="AW76" s="78" t="s">
        <v>2596</v>
      </c>
      <c r="AX76" s="82" t="s">
        <v>2670</v>
      </c>
      <c r="AY76" s="78" t="s">
        <v>66</v>
      </c>
      <c r="AZ76" s="78" t="str">
        <f>REPLACE(INDEX(GroupVertices[Group],MATCH(Vertices[[#This Row],[Vertex]],GroupVertices[Vertex],0)),1,1,"")</f>
        <v>2</v>
      </c>
      <c r="BA76" s="48" t="s">
        <v>688</v>
      </c>
      <c r="BB76" s="48" t="s">
        <v>688</v>
      </c>
      <c r="BC76" s="48" t="s">
        <v>732</v>
      </c>
      <c r="BD76" s="48" t="s">
        <v>732</v>
      </c>
      <c r="BE76" s="48" t="s">
        <v>750</v>
      </c>
      <c r="BF76" s="48" t="s">
        <v>750</v>
      </c>
      <c r="BG76" s="120" t="s">
        <v>3408</v>
      </c>
      <c r="BH76" s="120" t="s">
        <v>3408</v>
      </c>
      <c r="BI76" s="120" t="s">
        <v>3542</v>
      </c>
      <c r="BJ76" s="120" t="s">
        <v>3542</v>
      </c>
      <c r="BK76" s="120">
        <v>0</v>
      </c>
      <c r="BL76" s="123">
        <v>0</v>
      </c>
      <c r="BM76" s="120">
        <v>0</v>
      </c>
      <c r="BN76" s="123">
        <v>0</v>
      </c>
      <c r="BO76" s="120">
        <v>0</v>
      </c>
      <c r="BP76" s="123">
        <v>0</v>
      </c>
      <c r="BQ76" s="120">
        <v>8</v>
      </c>
      <c r="BR76" s="123">
        <v>100</v>
      </c>
      <c r="BS76" s="120">
        <v>8</v>
      </c>
      <c r="BT76" s="2"/>
      <c r="BU76" s="3"/>
      <c r="BV76" s="3"/>
      <c r="BW76" s="3"/>
      <c r="BX76" s="3"/>
    </row>
    <row r="77" spans="1:76" ht="15">
      <c r="A77" s="64" t="s">
        <v>275</v>
      </c>
      <c r="B77" s="65"/>
      <c r="C77" s="65" t="s">
        <v>64</v>
      </c>
      <c r="D77" s="66">
        <v>706.732781866934</v>
      </c>
      <c r="E77" s="68"/>
      <c r="F77" s="100" t="s">
        <v>882</v>
      </c>
      <c r="G77" s="65"/>
      <c r="H77" s="69" t="s">
        <v>275</v>
      </c>
      <c r="I77" s="70"/>
      <c r="J77" s="70"/>
      <c r="K77" s="69" t="s">
        <v>2837</v>
      </c>
      <c r="L77" s="73">
        <v>1</v>
      </c>
      <c r="M77" s="74">
        <v>9605.9267578125</v>
      </c>
      <c r="N77" s="74">
        <v>4758.34765625</v>
      </c>
      <c r="O77" s="75"/>
      <c r="P77" s="76"/>
      <c r="Q77" s="76"/>
      <c r="R77" s="86"/>
      <c r="S77" s="48">
        <v>0</v>
      </c>
      <c r="T77" s="48">
        <v>1</v>
      </c>
      <c r="U77" s="49">
        <v>0</v>
      </c>
      <c r="V77" s="49">
        <v>1</v>
      </c>
      <c r="W77" s="49">
        <v>0</v>
      </c>
      <c r="X77" s="49">
        <v>0.701752</v>
      </c>
      <c r="Y77" s="49">
        <v>0</v>
      </c>
      <c r="Z77" s="49">
        <v>0</v>
      </c>
      <c r="AA77" s="71">
        <v>77</v>
      </c>
      <c r="AB77" s="71"/>
      <c r="AC77" s="72"/>
      <c r="AD77" s="78" t="s">
        <v>1872</v>
      </c>
      <c r="AE77" s="78">
        <v>56058</v>
      </c>
      <c r="AF77" s="78">
        <v>85584</v>
      </c>
      <c r="AG77" s="78">
        <v>157463</v>
      </c>
      <c r="AH77" s="78">
        <v>254992</v>
      </c>
      <c r="AI77" s="78"/>
      <c r="AJ77" s="78" t="s">
        <v>2037</v>
      </c>
      <c r="AK77" s="78"/>
      <c r="AL77" s="82" t="s">
        <v>2302</v>
      </c>
      <c r="AM77" s="78"/>
      <c r="AN77" s="80">
        <v>41584.66806712963</v>
      </c>
      <c r="AO77" s="82" t="s">
        <v>2442</v>
      </c>
      <c r="AP77" s="78" t="b">
        <v>0</v>
      </c>
      <c r="AQ77" s="78" t="b">
        <v>0</v>
      </c>
      <c r="AR77" s="78" t="b">
        <v>0</v>
      </c>
      <c r="AS77" s="78" t="s">
        <v>1727</v>
      </c>
      <c r="AT77" s="78">
        <v>2879</v>
      </c>
      <c r="AU77" s="82" t="s">
        <v>2539</v>
      </c>
      <c r="AV77" s="78" t="b">
        <v>0</v>
      </c>
      <c r="AW77" s="78" t="s">
        <v>2596</v>
      </c>
      <c r="AX77" s="82" t="s">
        <v>2671</v>
      </c>
      <c r="AY77" s="78" t="s">
        <v>66</v>
      </c>
      <c r="AZ77" s="78" t="str">
        <f>REPLACE(INDEX(GroupVertices[Group],MATCH(Vertices[[#This Row],[Vertex]],GroupVertices[Vertex],0)),1,1,"")</f>
        <v>11</v>
      </c>
      <c r="BA77" s="48" t="s">
        <v>687</v>
      </c>
      <c r="BB77" s="48" t="s">
        <v>687</v>
      </c>
      <c r="BC77" s="48" t="s">
        <v>732</v>
      </c>
      <c r="BD77" s="48" t="s">
        <v>732</v>
      </c>
      <c r="BE77" s="48" t="s">
        <v>745</v>
      </c>
      <c r="BF77" s="48" t="s">
        <v>745</v>
      </c>
      <c r="BG77" s="120" t="s">
        <v>3409</v>
      </c>
      <c r="BH77" s="120" t="s">
        <v>3409</v>
      </c>
      <c r="BI77" s="120" t="s">
        <v>3543</v>
      </c>
      <c r="BJ77" s="120" t="s">
        <v>3543</v>
      </c>
      <c r="BK77" s="120">
        <v>0</v>
      </c>
      <c r="BL77" s="123">
        <v>0</v>
      </c>
      <c r="BM77" s="120">
        <v>0</v>
      </c>
      <c r="BN77" s="123">
        <v>0</v>
      </c>
      <c r="BO77" s="120">
        <v>0</v>
      </c>
      <c r="BP77" s="123">
        <v>0</v>
      </c>
      <c r="BQ77" s="120">
        <v>7</v>
      </c>
      <c r="BR77" s="123">
        <v>100</v>
      </c>
      <c r="BS77" s="120">
        <v>7</v>
      </c>
      <c r="BT77" s="2"/>
      <c r="BU77" s="3"/>
      <c r="BV77" s="3"/>
      <c r="BW77" s="3"/>
      <c r="BX77" s="3"/>
    </row>
    <row r="78" spans="1:76" ht="15">
      <c r="A78" s="64" t="s">
        <v>326</v>
      </c>
      <c r="B78" s="65"/>
      <c r="C78" s="65" t="s">
        <v>64</v>
      </c>
      <c r="D78" s="66">
        <v>259.8172716845551</v>
      </c>
      <c r="E78" s="68"/>
      <c r="F78" s="100" t="s">
        <v>922</v>
      </c>
      <c r="G78" s="65"/>
      <c r="H78" s="69" t="s">
        <v>326</v>
      </c>
      <c r="I78" s="70"/>
      <c r="J78" s="70"/>
      <c r="K78" s="69" t="s">
        <v>2838</v>
      </c>
      <c r="L78" s="73">
        <v>1</v>
      </c>
      <c r="M78" s="74">
        <v>9605.9267578125</v>
      </c>
      <c r="N78" s="74">
        <v>3970.191162109375</v>
      </c>
      <c r="O78" s="75"/>
      <c r="P78" s="76"/>
      <c r="Q78" s="76"/>
      <c r="R78" s="86"/>
      <c r="S78" s="48">
        <v>2</v>
      </c>
      <c r="T78" s="48">
        <v>1</v>
      </c>
      <c r="U78" s="49">
        <v>0</v>
      </c>
      <c r="V78" s="49">
        <v>1</v>
      </c>
      <c r="W78" s="49">
        <v>0</v>
      </c>
      <c r="X78" s="49">
        <v>1.298241</v>
      </c>
      <c r="Y78" s="49">
        <v>0</v>
      </c>
      <c r="Z78" s="49">
        <v>0</v>
      </c>
      <c r="AA78" s="71">
        <v>78</v>
      </c>
      <c r="AB78" s="71"/>
      <c r="AC78" s="72"/>
      <c r="AD78" s="78" t="s">
        <v>1873</v>
      </c>
      <c r="AE78" s="78">
        <v>5848</v>
      </c>
      <c r="AF78" s="78">
        <v>15374</v>
      </c>
      <c r="AG78" s="78">
        <v>35074</v>
      </c>
      <c r="AH78" s="78">
        <v>14788</v>
      </c>
      <c r="AI78" s="78"/>
      <c r="AJ78" s="78" t="s">
        <v>2038</v>
      </c>
      <c r="AK78" s="78" t="s">
        <v>2184</v>
      </c>
      <c r="AL78" s="78"/>
      <c r="AM78" s="78"/>
      <c r="AN78" s="80">
        <v>41801.52831018518</v>
      </c>
      <c r="AO78" s="82" t="s">
        <v>2443</v>
      </c>
      <c r="AP78" s="78" t="b">
        <v>0</v>
      </c>
      <c r="AQ78" s="78" t="b">
        <v>0</v>
      </c>
      <c r="AR78" s="78" t="b">
        <v>0</v>
      </c>
      <c r="AS78" s="78" t="s">
        <v>1727</v>
      </c>
      <c r="AT78" s="78">
        <v>156</v>
      </c>
      <c r="AU78" s="82" t="s">
        <v>2539</v>
      </c>
      <c r="AV78" s="78" t="b">
        <v>0</v>
      </c>
      <c r="AW78" s="78" t="s">
        <v>2596</v>
      </c>
      <c r="AX78" s="82" t="s">
        <v>2672</v>
      </c>
      <c r="AY78" s="78" t="s">
        <v>66</v>
      </c>
      <c r="AZ78" s="78" t="str">
        <f>REPLACE(INDEX(GroupVertices[Group],MATCH(Vertices[[#This Row],[Vertex]],GroupVertices[Vertex],0)),1,1,"")</f>
        <v>11</v>
      </c>
      <c r="BA78" s="48" t="s">
        <v>3330</v>
      </c>
      <c r="BB78" s="48" t="s">
        <v>3330</v>
      </c>
      <c r="BC78" s="48" t="s">
        <v>732</v>
      </c>
      <c r="BD78" s="48" t="s">
        <v>732</v>
      </c>
      <c r="BE78" s="48" t="s">
        <v>745</v>
      </c>
      <c r="BF78" s="48" t="s">
        <v>745</v>
      </c>
      <c r="BG78" s="120" t="s">
        <v>3410</v>
      </c>
      <c r="BH78" s="120" t="s">
        <v>3474</v>
      </c>
      <c r="BI78" s="120" t="s">
        <v>3544</v>
      </c>
      <c r="BJ78" s="120" t="s">
        <v>3597</v>
      </c>
      <c r="BK78" s="120">
        <v>2</v>
      </c>
      <c r="BL78" s="123">
        <v>8.333333333333334</v>
      </c>
      <c r="BM78" s="120">
        <v>0</v>
      </c>
      <c r="BN78" s="123">
        <v>0</v>
      </c>
      <c r="BO78" s="120">
        <v>0</v>
      </c>
      <c r="BP78" s="123">
        <v>0</v>
      </c>
      <c r="BQ78" s="120">
        <v>22</v>
      </c>
      <c r="BR78" s="123">
        <v>91.66666666666667</v>
      </c>
      <c r="BS78" s="120">
        <v>24</v>
      </c>
      <c r="BT78" s="2"/>
      <c r="BU78" s="3"/>
      <c r="BV78" s="3"/>
      <c r="BW78" s="3"/>
      <c r="BX78" s="3"/>
    </row>
    <row r="79" spans="1:76" ht="15">
      <c r="A79" s="64" t="s">
        <v>276</v>
      </c>
      <c r="B79" s="65"/>
      <c r="C79" s="65" t="s">
        <v>64</v>
      </c>
      <c r="D79" s="66">
        <v>174.50166731232292</v>
      </c>
      <c r="E79" s="68"/>
      <c r="F79" s="100" t="s">
        <v>2574</v>
      </c>
      <c r="G79" s="65"/>
      <c r="H79" s="69" t="s">
        <v>276</v>
      </c>
      <c r="I79" s="70"/>
      <c r="J79" s="70"/>
      <c r="K79" s="69" t="s">
        <v>2839</v>
      </c>
      <c r="L79" s="73">
        <v>1</v>
      </c>
      <c r="M79" s="74">
        <v>4574.5908203125</v>
      </c>
      <c r="N79" s="74">
        <v>817.5653076171875</v>
      </c>
      <c r="O79" s="75"/>
      <c r="P79" s="76"/>
      <c r="Q79" s="76"/>
      <c r="R79" s="86"/>
      <c r="S79" s="48">
        <v>1</v>
      </c>
      <c r="T79" s="48">
        <v>1</v>
      </c>
      <c r="U79" s="49">
        <v>0</v>
      </c>
      <c r="V79" s="49">
        <v>0</v>
      </c>
      <c r="W79" s="49">
        <v>0</v>
      </c>
      <c r="X79" s="49">
        <v>0.999997</v>
      </c>
      <c r="Y79" s="49">
        <v>0</v>
      </c>
      <c r="Z79" s="49" t="s">
        <v>4029</v>
      </c>
      <c r="AA79" s="71">
        <v>79</v>
      </c>
      <c r="AB79" s="71"/>
      <c r="AC79" s="72"/>
      <c r="AD79" s="78" t="s">
        <v>1874</v>
      </c>
      <c r="AE79" s="78">
        <v>2515</v>
      </c>
      <c r="AF79" s="78">
        <v>1971</v>
      </c>
      <c r="AG79" s="78">
        <v>17064</v>
      </c>
      <c r="AH79" s="78">
        <v>1621</v>
      </c>
      <c r="AI79" s="78"/>
      <c r="AJ79" s="78" t="s">
        <v>2039</v>
      </c>
      <c r="AK79" s="78" t="s">
        <v>2185</v>
      </c>
      <c r="AL79" s="82" t="s">
        <v>2303</v>
      </c>
      <c r="AM79" s="78"/>
      <c r="AN79" s="80">
        <v>39888.97375</v>
      </c>
      <c r="AO79" s="82" t="s">
        <v>2444</v>
      </c>
      <c r="AP79" s="78" t="b">
        <v>0</v>
      </c>
      <c r="AQ79" s="78" t="b">
        <v>0</v>
      </c>
      <c r="AR79" s="78" t="b">
        <v>1</v>
      </c>
      <c r="AS79" s="78" t="s">
        <v>1727</v>
      </c>
      <c r="AT79" s="78">
        <v>328</v>
      </c>
      <c r="AU79" s="82" t="s">
        <v>2540</v>
      </c>
      <c r="AV79" s="78" t="b">
        <v>0</v>
      </c>
      <c r="AW79" s="78" t="s">
        <v>2596</v>
      </c>
      <c r="AX79" s="82" t="s">
        <v>2673</v>
      </c>
      <c r="AY79" s="78" t="s">
        <v>66</v>
      </c>
      <c r="AZ79" s="78" t="str">
        <f>REPLACE(INDEX(GroupVertices[Group],MATCH(Vertices[[#This Row],[Vertex]],GroupVertices[Vertex],0)),1,1,"")</f>
        <v>2</v>
      </c>
      <c r="BA79" s="48" t="s">
        <v>686</v>
      </c>
      <c r="BB79" s="48" t="s">
        <v>686</v>
      </c>
      <c r="BC79" s="48" t="s">
        <v>732</v>
      </c>
      <c r="BD79" s="48" t="s">
        <v>732</v>
      </c>
      <c r="BE79" s="48" t="s">
        <v>745</v>
      </c>
      <c r="BF79" s="48" t="s">
        <v>745</v>
      </c>
      <c r="BG79" s="120" t="s">
        <v>3406</v>
      </c>
      <c r="BH79" s="120" t="s">
        <v>3406</v>
      </c>
      <c r="BI79" s="120" t="s">
        <v>3540</v>
      </c>
      <c r="BJ79" s="120" t="s">
        <v>3540</v>
      </c>
      <c r="BK79" s="120">
        <v>0</v>
      </c>
      <c r="BL79" s="123">
        <v>0</v>
      </c>
      <c r="BM79" s="120">
        <v>0</v>
      </c>
      <c r="BN79" s="123">
        <v>0</v>
      </c>
      <c r="BO79" s="120">
        <v>0</v>
      </c>
      <c r="BP79" s="123">
        <v>0</v>
      </c>
      <c r="BQ79" s="120">
        <v>5</v>
      </c>
      <c r="BR79" s="123">
        <v>100</v>
      </c>
      <c r="BS79" s="120">
        <v>5</v>
      </c>
      <c r="BT79" s="2"/>
      <c r="BU79" s="3"/>
      <c r="BV79" s="3"/>
      <c r="BW79" s="3"/>
      <c r="BX79" s="3"/>
    </row>
    <row r="80" spans="1:76" ht="15">
      <c r="A80" s="64" t="s">
        <v>277</v>
      </c>
      <c r="B80" s="65"/>
      <c r="C80" s="65" t="s">
        <v>64</v>
      </c>
      <c r="D80" s="66">
        <v>172.94214160381014</v>
      </c>
      <c r="E80" s="68"/>
      <c r="F80" s="100" t="s">
        <v>2575</v>
      </c>
      <c r="G80" s="65"/>
      <c r="H80" s="69" t="s">
        <v>277</v>
      </c>
      <c r="I80" s="70"/>
      <c r="J80" s="70"/>
      <c r="K80" s="69" t="s">
        <v>2840</v>
      </c>
      <c r="L80" s="73">
        <v>1</v>
      </c>
      <c r="M80" s="74">
        <v>9605.9267578125</v>
      </c>
      <c r="N80" s="74">
        <v>1535.140625</v>
      </c>
      <c r="O80" s="75"/>
      <c r="P80" s="76"/>
      <c r="Q80" s="76"/>
      <c r="R80" s="86"/>
      <c r="S80" s="48">
        <v>2</v>
      </c>
      <c r="T80" s="48">
        <v>1</v>
      </c>
      <c r="U80" s="49">
        <v>0</v>
      </c>
      <c r="V80" s="49">
        <v>1</v>
      </c>
      <c r="W80" s="49">
        <v>0</v>
      </c>
      <c r="X80" s="49">
        <v>1.298241</v>
      </c>
      <c r="Y80" s="49">
        <v>0</v>
      </c>
      <c r="Z80" s="49">
        <v>0</v>
      </c>
      <c r="AA80" s="71">
        <v>80</v>
      </c>
      <c r="AB80" s="71"/>
      <c r="AC80" s="72"/>
      <c r="AD80" s="78" t="s">
        <v>1875</v>
      </c>
      <c r="AE80" s="78">
        <v>725</v>
      </c>
      <c r="AF80" s="78">
        <v>1726</v>
      </c>
      <c r="AG80" s="78">
        <v>3998</v>
      </c>
      <c r="AH80" s="78">
        <v>754</v>
      </c>
      <c r="AI80" s="78"/>
      <c r="AJ80" s="78" t="s">
        <v>2040</v>
      </c>
      <c r="AK80" s="78" t="s">
        <v>2186</v>
      </c>
      <c r="AL80" s="82" t="s">
        <v>2304</v>
      </c>
      <c r="AM80" s="78"/>
      <c r="AN80" s="80">
        <v>41122.300474537034</v>
      </c>
      <c r="AO80" s="82" t="s">
        <v>2445</v>
      </c>
      <c r="AP80" s="78" t="b">
        <v>0</v>
      </c>
      <c r="AQ80" s="78" t="b">
        <v>0</v>
      </c>
      <c r="AR80" s="78" t="b">
        <v>1</v>
      </c>
      <c r="AS80" s="78" t="s">
        <v>1727</v>
      </c>
      <c r="AT80" s="78">
        <v>348</v>
      </c>
      <c r="AU80" s="82" t="s">
        <v>2539</v>
      </c>
      <c r="AV80" s="78" t="b">
        <v>0</v>
      </c>
      <c r="AW80" s="78" t="s">
        <v>2596</v>
      </c>
      <c r="AX80" s="82" t="s">
        <v>2674</v>
      </c>
      <c r="AY80" s="78" t="s">
        <v>66</v>
      </c>
      <c r="AZ80" s="78" t="str">
        <f>REPLACE(INDEX(GroupVertices[Group],MATCH(Vertices[[#This Row],[Vertex]],GroupVertices[Vertex],0)),1,1,"")</f>
        <v>10</v>
      </c>
      <c r="BA80" s="48" t="s">
        <v>687</v>
      </c>
      <c r="BB80" s="48" t="s">
        <v>687</v>
      </c>
      <c r="BC80" s="48" t="s">
        <v>732</v>
      </c>
      <c r="BD80" s="48" t="s">
        <v>732</v>
      </c>
      <c r="BE80" s="48" t="s">
        <v>3109</v>
      </c>
      <c r="BF80" s="48" t="s">
        <v>3109</v>
      </c>
      <c r="BG80" s="120" t="s">
        <v>3178</v>
      </c>
      <c r="BH80" s="120" t="s">
        <v>3178</v>
      </c>
      <c r="BI80" s="120" t="s">
        <v>3263</v>
      </c>
      <c r="BJ80" s="120" t="s">
        <v>3263</v>
      </c>
      <c r="BK80" s="120">
        <v>0</v>
      </c>
      <c r="BL80" s="123">
        <v>0</v>
      </c>
      <c r="BM80" s="120">
        <v>0</v>
      </c>
      <c r="BN80" s="123">
        <v>0</v>
      </c>
      <c r="BO80" s="120">
        <v>0</v>
      </c>
      <c r="BP80" s="123">
        <v>0</v>
      </c>
      <c r="BQ80" s="120">
        <v>35</v>
      </c>
      <c r="BR80" s="123">
        <v>100</v>
      </c>
      <c r="BS80" s="120">
        <v>35</v>
      </c>
      <c r="BT80" s="2"/>
      <c r="BU80" s="3"/>
      <c r="BV80" s="3"/>
      <c r="BW80" s="3"/>
      <c r="BX80" s="3"/>
    </row>
    <row r="81" spans="1:76" ht="15">
      <c r="A81" s="64" t="s">
        <v>278</v>
      </c>
      <c r="B81" s="65"/>
      <c r="C81" s="65" t="s">
        <v>64</v>
      </c>
      <c r="D81" s="66">
        <v>174.97270773040432</v>
      </c>
      <c r="E81" s="68"/>
      <c r="F81" s="100" t="s">
        <v>883</v>
      </c>
      <c r="G81" s="65"/>
      <c r="H81" s="69" t="s">
        <v>278</v>
      </c>
      <c r="I81" s="70"/>
      <c r="J81" s="70"/>
      <c r="K81" s="69" t="s">
        <v>2841</v>
      </c>
      <c r="L81" s="73">
        <v>1</v>
      </c>
      <c r="M81" s="74">
        <v>9605.9267578125</v>
      </c>
      <c r="N81" s="74">
        <v>746.984130859375</v>
      </c>
      <c r="O81" s="75"/>
      <c r="P81" s="76"/>
      <c r="Q81" s="76"/>
      <c r="R81" s="86"/>
      <c r="S81" s="48">
        <v>0</v>
      </c>
      <c r="T81" s="48">
        <v>1</v>
      </c>
      <c r="U81" s="49">
        <v>0</v>
      </c>
      <c r="V81" s="49">
        <v>1</v>
      </c>
      <c r="W81" s="49">
        <v>0</v>
      </c>
      <c r="X81" s="49">
        <v>0.701752</v>
      </c>
      <c r="Y81" s="49">
        <v>0</v>
      </c>
      <c r="Z81" s="49">
        <v>0</v>
      </c>
      <c r="AA81" s="71">
        <v>81</v>
      </c>
      <c r="AB81" s="71"/>
      <c r="AC81" s="72"/>
      <c r="AD81" s="78" t="s">
        <v>1876</v>
      </c>
      <c r="AE81" s="78">
        <v>945</v>
      </c>
      <c r="AF81" s="78">
        <v>2045</v>
      </c>
      <c r="AG81" s="78">
        <v>7390</v>
      </c>
      <c r="AH81" s="78">
        <v>1199</v>
      </c>
      <c r="AI81" s="78"/>
      <c r="AJ81" s="78" t="s">
        <v>2041</v>
      </c>
      <c r="AK81" s="78" t="s">
        <v>2187</v>
      </c>
      <c r="AL81" s="82" t="s">
        <v>2305</v>
      </c>
      <c r="AM81" s="78"/>
      <c r="AN81" s="80">
        <v>39979.62594907408</v>
      </c>
      <c r="AO81" s="82" t="s">
        <v>2446</v>
      </c>
      <c r="AP81" s="78" t="b">
        <v>0</v>
      </c>
      <c r="AQ81" s="78" t="b">
        <v>0</v>
      </c>
      <c r="AR81" s="78" t="b">
        <v>1</v>
      </c>
      <c r="AS81" s="78" t="s">
        <v>1727</v>
      </c>
      <c r="AT81" s="78">
        <v>253</v>
      </c>
      <c r="AU81" s="82" t="s">
        <v>2545</v>
      </c>
      <c r="AV81" s="78" t="b">
        <v>0</v>
      </c>
      <c r="AW81" s="78" t="s">
        <v>2596</v>
      </c>
      <c r="AX81" s="82" t="s">
        <v>2675</v>
      </c>
      <c r="AY81" s="78" t="s">
        <v>66</v>
      </c>
      <c r="AZ81" s="78" t="str">
        <f>REPLACE(INDEX(GroupVertices[Group],MATCH(Vertices[[#This Row],[Vertex]],GroupVertices[Vertex],0)),1,1,"")</f>
        <v>10</v>
      </c>
      <c r="BA81" s="48"/>
      <c r="BB81" s="48"/>
      <c r="BC81" s="48"/>
      <c r="BD81" s="48"/>
      <c r="BE81" s="48" t="s">
        <v>752</v>
      </c>
      <c r="BF81" s="48" t="s">
        <v>752</v>
      </c>
      <c r="BG81" s="120" t="s">
        <v>3411</v>
      </c>
      <c r="BH81" s="120" t="s">
        <v>3411</v>
      </c>
      <c r="BI81" s="120" t="s">
        <v>3545</v>
      </c>
      <c r="BJ81" s="120" t="s">
        <v>3545</v>
      </c>
      <c r="BK81" s="120">
        <v>0</v>
      </c>
      <c r="BL81" s="123">
        <v>0</v>
      </c>
      <c r="BM81" s="120">
        <v>0</v>
      </c>
      <c r="BN81" s="123">
        <v>0</v>
      </c>
      <c r="BO81" s="120">
        <v>0</v>
      </c>
      <c r="BP81" s="123">
        <v>0</v>
      </c>
      <c r="BQ81" s="120">
        <v>23</v>
      </c>
      <c r="BR81" s="123">
        <v>100</v>
      </c>
      <c r="BS81" s="120">
        <v>23</v>
      </c>
      <c r="BT81" s="2"/>
      <c r="BU81" s="3"/>
      <c r="BV81" s="3"/>
      <c r="BW81" s="3"/>
      <c r="BX81" s="3"/>
    </row>
    <row r="82" spans="1:76" ht="15">
      <c r="A82" s="64" t="s">
        <v>279</v>
      </c>
      <c r="B82" s="65"/>
      <c r="C82" s="65" t="s">
        <v>64</v>
      </c>
      <c r="D82" s="66">
        <v>167.4233302189914</v>
      </c>
      <c r="E82" s="68"/>
      <c r="F82" s="100" t="s">
        <v>884</v>
      </c>
      <c r="G82" s="65"/>
      <c r="H82" s="69" t="s">
        <v>279</v>
      </c>
      <c r="I82" s="70"/>
      <c r="J82" s="70"/>
      <c r="K82" s="69" t="s">
        <v>2842</v>
      </c>
      <c r="L82" s="73">
        <v>1</v>
      </c>
      <c r="M82" s="74">
        <v>4058.7236328125</v>
      </c>
      <c r="N82" s="74">
        <v>817.5653076171875</v>
      </c>
      <c r="O82" s="75"/>
      <c r="P82" s="76"/>
      <c r="Q82" s="76"/>
      <c r="R82" s="86"/>
      <c r="S82" s="48">
        <v>1</v>
      </c>
      <c r="T82" s="48">
        <v>1</v>
      </c>
      <c r="U82" s="49">
        <v>0</v>
      </c>
      <c r="V82" s="49">
        <v>0</v>
      </c>
      <c r="W82" s="49">
        <v>0</v>
      </c>
      <c r="X82" s="49">
        <v>0.999997</v>
      </c>
      <c r="Y82" s="49">
        <v>0</v>
      </c>
      <c r="Z82" s="49" t="s">
        <v>4029</v>
      </c>
      <c r="AA82" s="71">
        <v>82</v>
      </c>
      <c r="AB82" s="71"/>
      <c r="AC82" s="72"/>
      <c r="AD82" s="78" t="s">
        <v>1877</v>
      </c>
      <c r="AE82" s="78">
        <v>31</v>
      </c>
      <c r="AF82" s="78">
        <v>859</v>
      </c>
      <c r="AG82" s="78">
        <v>28735</v>
      </c>
      <c r="AH82" s="78">
        <v>0</v>
      </c>
      <c r="AI82" s="78"/>
      <c r="AJ82" s="78" t="s">
        <v>2042</v>
      </c>
      <c r="AK82" s="78" t="s">
        <v>2188</v>
      </c>
      <c r="AL82" s="82" t="s">
        <v>2306</v>
      </c>
      <c r="AM82" s="78"/>
      <c r="AN82" s="80">
        <v>41359.911944444444</v>
      </c>
      <c r="AO82" s="78"/>
      <c r="AP82" s="78" t="b">
        <v>1</v>
      </c>
      <c r="AQ82" s="78" t="b">
        <v>0</v>
      </c>
      <c r="AR82" s="78" t="b">
        <v>0</v>
      </c>
      <c r="AS82" s="78" t="s">
        <v>1727</v>
      </c>
      <c r="AT82" s="78">
        <v>55</v>
      </c>
      <c r="AU82" s="82" t="s">
        <v>2539</v>
      </c>
      <c r="AV82" s="78" t="b">
        <v>0</v>
      </c>
      <c r="AW82" s="78" t="s">
        <v>2596</v>
      </c>
      <c r="AX82" s="82" t="s">
        <v>2676</v>
      </c>
      <c r="AY82" s="78" t="s">
        <v>66</v>
      </c>
      <c r="AZ82" s="78" t="str">
        <f>REPLACE(INDEX(GroupVertices[Group],MATCH(Vertices[[#This Row],[Vertex]],GroupVertices[Vertex],0)),1,1,"")</f>
        <v>2</v>
      </c>
      <c r="BA82" s="48" t="s">
        <v>689</v>
      </c>
      <c r="BB82" s="48" t="s">
        <v>689</v>
      </c>
      <c r="BC82" s="48" t="s">
        <v>734</v>
      </c>
      <c r="BD82" s="48" t="s">
        <v>734</v>
      </c>
      <c r="BE82" s="48" t="s">
        <v>745</v>
      </c>
      <c r="BF82" s="48" t="s">
        <v>745</v>
      </c>
      <c r="BG82" s="120" t="s">
        <v>3412</v>
      </c>
      <c r="BH82" s="120" t="s">
        <v>3412</v>
      </c>
      <c r="BI82" s="120" t="s">
        <v>3546</v>
      </c>
      <c r="BJ82" s="120" t="s">
        <v>3546</v>
      </c>
      <c r="BK82" s="120">
        <v>1</v>
      </c>
      <c r="BL82" s="123">
        <v>8.333333333333334</v>
      </c>
      <c r="BM82" s="120">
        <v>0</v>
      </c>
      <c r="BN82" s="123">
        <v>0</v>
      </c>
      <c r="BO82" s="120">
        <v>0</v>
      </c>
      <c r="BP82" s="123">
        <v>0</v>
      </c>
      <c r="BQ82" s="120">
        <v>11</v>
      </c>
      <c r="BR82" s="123">
        <v>91.66666666666667</v>
      </c>
      <c r="BS82" s="120">
        <v>12</v>
      </c>
      <c r="BT82" s="2"/>
      <c r="BU82" s="3"/>
      <c r="BV82" s="3"/>
      <c r="BW82" s="3"/>
      <c r="BX82" s="3"/>
    </row>
    <row r="83" spans="1:76" ht="15">
      <c r="A83" s="64" t="s">
        <v>280</v>
      </c>
      <c r="B83" s="65"/>
      <c r="C83" s="65" t="s">
        <v>64</v>
      </c>
      <c r="D83" s="66">
        <v>219.81066320291077</v>
      </c>
      <c r="E83" s="68"/>
      <c r="F83" s="100" t="s">
        <v>2576</v>
      </c>
      <c r="G83" s="65"/>
      <c r="H83" s="69" t="s">
        <v>280</v>
      </c>
      <c r="I83" s="70"/>
      <c r="J83" s="70"/>
      <c r="K83" s="69" t="s">
        <v>2843</v>
      </c>
      <c r="L83" s="73">
        <v>1</v>
      </c>
      <c r="M83" s="74">
        <v>758.1510620117188</v>
      </c>
      <c r="N83" s="74">
        <v>4851.9443359375</v>
      </c>
      <c r="O83" s="75"/>
      <c r="P83" s="76"/>
      <c r="Q83" s="76"/>
      <c r="R83" s="86"/>
      <c r="S83" s="48">
        <v>0</v>
      </c>
      <c r="T83" s="48">
        <v>1</v>
      </c>
      <c r="U83" s="49">
        <v>0</v>
      </c>
      <c r="V83" s="49">
        <v>0.004219</v>
      </c>
      <c r="W83" s="49">
        <v>0.008344</v>
      </c>
      <c r="X83" s="49">
        <v>0.423626</v>
      </c>
      <c r="Y83" s="49">
        <v>0</v>
      </c>
      <c r="Z83" s="49">
        <v>0</v>
      </c>
      <c r="AA83" s="71">
        <v>83</v>
      </c>
      <c r="AB83" s="71"/>
      <c r="AC83" s="72"/>
      <c r="AD83" s="78" t="s">
        <v>1878</v>
      </c>
      <c r="AE83" s="78">
        <v>6050</v>
      </c>
      <c r="AF83" s="78">
        <v>9089</v>
      </c>
      <c r="AG83" s="78">
        <v>52165</v>
      </c>
      <c r="AH83" s="78">
        <v>22752</v>
      </c>
      <c r="AI83" s="78"/>
      <c r="AJ83" s="78" t="s">
        <v>2043</v>
      </c>
      <c r="AK83" s="78" t="s">
        <v>2189</v>
      </c>
      <c r="AL83" s="82" t="s">
        <v>2307</v>
      </c>
      <c r="AM83" s="78"/>
      <c r="AN83" s="80">
        <v>40494.75443287037</v>
      </c>
      <c r="AO83" s="82" t="s">
        <v>2447</v>
      </c>
      <c r="AP83" s="78" t="b">
        <v>0</v>
      </c>
      <c r="AQ83" s="78" t="b">
        <v>0</v>
      </c>
      <c r="AR83" s="78" t="b">
        <v>1</v>
      </c>
      <c r="AS83" s="78" t="s">
        <v>1727</v>
      </c>
      <c r="AT83" s="78">
        <v>2296</v>
      </c>
      <c r="AU83" s="82" t="s">
        <v>2545</v>
      </c>
      <c r="AV83" s="78" t="b">
        <v>0</v>
      </c>
      <c r="AW83" s="78" t="s">
        <v>2596</v>
      </c>
      <c r="AX83" s="82" t="s">
        <v>2677</v>
      </c>
      <c r="AY83" s="78" t="s">
        <v>66</v>
      </c>
      <c r="AZ83" s="78" t="str">
        <f>REPLACE(INDEX(GroupVertices[Group],MATCH(Vertices[[#This Row],[Vertex]],GroupVertices[Vertex],0)),1,1,"")</f>
        <v>1</v>
      </c>
      <c r="BA83" s="48" t="s">
        <v>687</v>
      </c>
      <c r="BB83" s="48" t="s">
        <v>687</v>
      </c>
      <c r="BC83" s="48" t="s">
        <v>732</v>
      </c>
      <c r="BD83" s="48" t="s">
        <v>732</v>
      </c>
      <c r="BE83" s="48" t="s">
        <v>753</v>
      </c>
      <c r="BF83" s="48" t="s">
        <v>753</v>
      </c>
      <c r="BG83" s="120" t="s">
        <v>3413</v>
      </c>
      <c r="BH83" s="120" t="s">
        <v>3413</v>
      </c>
      <c r="BI83" s="120" t="s">
        <v>3547</v>
      </c>
      <c r="BJ83" s="120" t="s">
        <v>3547</v>
      </c>
      <c r="BK83" s="120">
        <v>0</v>
      </c>
      <c r="BL83" s="123">
        <v>0</v>
      </c>
      <c r="BM83" s="120">
        <v>0</v>
      </c>
      <c r="BN83" s="123">
        <v>0</v>
      </c>
      <c r="BO83" s="120">
        <v>0</v>
      </c>
      <c r="BP83" s="123">
        <v>0</v>
      </c>
      <c r="BQ83" s="120">
        <v>6</v>
      </c>
      <c r="BR83" s="123">
        <v>100</v>
      </c>
      <c r="BS83" s="120">
        <v>6</v>
      </c>
      <c r="BT83" s="2"/>
      <c r="BU83" s="3"/>
      <c r="BV83" s="3"/>
      <c r="BW83" s="3"/>
      <c r="BX83" s="3"/>
    </row>
    <row r="84" spans="1:76" ht="15">
      <c r="A84" s="64" t="s">
        <v>281</v>
      </c>
      <c r="B84" s="65"/>
      <c r="C84" s="65" t="s">
        <v>64</v>
      </c>
      <c r="D84" s="66">
        <v>189.5113065803766</v>
      </c>
      <c r="E84" s="68"/>
      <c r="F84" s="100" t="s">
        <v>885</v>
      </c>
      <c r="G84" s="65"/>
      <c r="H84" s="69" t="s">
        <v>281</v>
      </c>
      <c r="I84" s="70"/>
      <c r="J84" s="70"/>
      <c r="K84" s="69" t="s">
        <v>2844</v>
      </c>
      <c r="L84" s="73">
        <v>1</v>
      </c>
      <c r="M84" s="74">
        <v>2926.851806640625</v>
      </c>
      <c r="N84" s="74">
        <v>1217.037109375</v>
      </c>
      <c r="O84" s="75"/>
      <c r="P84" s="76"/>
      <c r="Q84" s="76"/>
      <c r="R84" s="86"/>
      <c r="S84" s="48">
        <v>0</v>
      </c>
      <c r="T84" s="48">
        <v>1</v>
      </c>
      <c r="U84" s="49">
        <v>0</v>
      </c>
      <c r="V84" s="49">
        <v>0.004219</v>
      </c>
      <c r="W84" s="49">
        <v>0.008344</v>
      </c>
      <c r="X84" s="49">
        <v>0.423626</v>
      </c>
      <c r="Y84" s="49">
        <v>0</v>
      </c>
      <c r="Z84" s="49">
        <v>0</v>
      </c>
      <c r="AA84" s="71">
        <v>84</v>
      </c>
      <c r="AB84" s="71"/>
      <c r="AC84" s="72"/>
      <c r="AD84" s="78" t="s">
        <v>1879</v>
      </c>
      <c r="AE84" s="78">
        <v>4282</v>
      </c>
      <c r="AF84" s="78">
        <v>4329</v>
      </c>
      <c r="AG84" s="78">
        <v>42417</v>
      </c>
      <c r="AH84" s="78">
        <v>24397</v>
      </c>
      <c r="AI84" s="78"/>
      <c r="AJ84" s="78" t="s">
        <v>2044</v>
      </c>
      <c r="AK84" s="78"/>
      <c r="AL84" s="82" t="s">
        <v>2308</v>
      </c>
      <c r="AM84" s="78"/>
      <c r="AN84" s="80">
        <v>42733.93771990741</v>
      </c>
      <c r="AO84" s="82" t="s">
        <v>2448</v>
      </c>
      <c r="AP84" s="78" t="b">
        <v>1</v>
      </c>
      <c r="AQ84" s="78" t="b">
        <v>0</v>
      </c>
      <c r="AR84" s="78" t="b">
        <v>0</v>
      </c>
      <c r="AS84" s="78" t="s">
        <v>1727</v>
      </c>
      <c r="AT84" s="78">
        <v>14</v>
      </c>
      <c r="AU84" s="78"/>
      <c r="AV84" s="78" t="b">
        <v>0</v>
      </c>
      <c r="AW84" s="78" t="s">
        <v>2596</v>
      </c>
      <c r="AX84" s="82" t="s">
        <v>2678</v>
      </c>
      <c r="AY84" s="78" t="s">
        <v>66</v>
      </c>
      <c r="AZ84" s="78" t="str">
        <f>REPLACE(INDEX(GroupVertices[Group],MATCH(Vertices[[#This Row],[Vertex]],GroupVertices[Vertex],0)),1,1,"")</f>
        <v>1</v>
      </c>
      <c r="BA84" s="48"/>
      <c r="BB84" s="48"/>
      <c r="BC84" s="48"/>
      <c r="BD84" s="48"/>
      <c r="BE84" s="48" t="s">
        <v>745</v>
      </c>
      <c r="BF84" s="48" t="s">
        <v>745</v>
      </c>
      <c r="BG84" s="120" t="s">
        <v>3407</v>
      </c>
      <c r="BH84" s="120" t="s">
        <v>3407</v>
      </c>
      <c r="BI84" s="120" t="s">
        <v>3541</v>
      </c>
      <c r="BJ84" s="120" t="s">
        <v>3541</v>
      </c>
      <c r="BK84" s="120">
        <v>1</v>
      </c>
      <c r="BL84" s="123">
        <v>4</v>
      </c>
      <c r="BM84" s="120">
        <v>0</v>
      </c>
      <c r="BN84" s="123">
        <v>0</v>
      </c>
      <c r="BO84" s="120">
        <v>0</v>
      </c>
      <c r="BP84" s="123">
        <v>0</v>
      </c>
      <c r="BQ84" s="120">
        <v>24</v>
      </c>
      <c r="BR84" s="123">
        <v>96</v>
      </c>
      <c r="BS84" s="120">
        <v>25</v>
      </c>
      <c r="BT84" s="2"/>
      <c r="BU84" s="3"/>
      <c r="BV84" s="3"/>
      <c r="BW84" s="3"/>
      <c r="BX84" s="3"/>
    </row>
    <row r="85" spans="1:76" ht="15">
      <c r="A85" s="64" t="s">
        <v>282</v>
      </c>
      <c r="B85" s="65"/>
      <c r="C85" s="65" t="s">
        <v>64</v>
      </c>
      <c r="D85" s="66">
        <v>572.931841487592</v>
      </c>
      <c r="E85" s="68"/>
      <c r="F85" s="100" t="s">
        <v>886</v>
      </c>
      <c r="G85" s="65"/>
      <c r="H85" s="69" t="s">
        <v>282</v>
      </c>
      <c r="I85" s="70"/>
      <c r="J85" s="70"/>
      <c r="K85" s="69" t="s">
        <v>2845</v>
      </c>
      <c r="L85" s="73">
        <v>1</v>
      </c>
      <c r="M85" s="74">
        <v>4574.5908203125</v>
      </c>
      <c r="N85" s="74">
        <v>1746.8841552734375</v>
      </c>
      <c r="O85" s="75"/>
      <c r="P85" s="76"/>
      <c r="Q85" s="76"/>
      <c r="R85" s="86"/>
      <c r="S85" s="48">
        <v>1</v>
      </c>
      <c r="T85" s="48">
        <v>1</v>
      </c>
      <c r="U85" s="49">
        <v>0</v>
      </c>
      <c r="V85" s="49">
        <v>0</v>
      </c>
      <c r="W85" s="49">
        <v>0</v>
      </c>
      <c r="X85" s="49">
        <v>0.999997</v>
      </c>
      <c r="Y85" s="49">
        <v>0</v>
      </c>
      <c r="Z85" s="49" t="s">
        <v>4029</v>
      </c>
      <c r="AA85" s="71">
        <v>85</v>
      </c>
      <c r="AB85" s="71"/>
      <c r="AC85" s="72"/>
      <c r="AD85" s="78" t="s">
        <v>1880</v>
      </c>
      <c r="AE85" s="78">
        <v>2</v>
      </c>
      <c r="AF85" s="78">
        <v>64564</v>
      </c>
      <c r="AG85" s="78">
        <v>15216</v>
      </c>
      <c r="AH85" s="78">
        <v>2896</v>
      </c>
      <c r="AI85" s="78"/>
      <c r="AJ85" s="78" t="s">
        <v>2045</v>
      </c>
      <c r="AK85" s="78" t="s">
        <v>2190</v>
      </c>
      <c r="AL85" s="78"/>
      <c r="AM85" s="78"/>
      <c r="AN85" s="80">
        <v>39995.84590277778</v>
      </c>
      <c r="AO85" s="82" t="s">
        <v>2449</v>
      </c>
      <c r="AP85" s="78" t="b">
        <v>0</v>
      </c>
      <c r="AQ85" s="78" t="b">
        <v>0</v>
      </c>
      <c r="AR85" s="78" t="b">
        <v>1</v>
      </c>
      <c r="AS85" s="78" t="s">
        <v>1727</v>
      </c>
      <c r="AT85" s="78">
        <v>95</v>
      </c>
      <c r="AU85" s="82" t="s">
        <v>2540</v>
      </c>
      <c r="AV85" s="78" t="b">
        <v>1</v>
      </c>
      <c r="AW85" s="78" t="s">
        <v>2596</v>
      </c>
      <c r="AX85" s="82" t="s">
        <v>2679</v>
      </c>
      <c r="AY85" s="78" t="s">
        <v>66</v>
      </c>
      <c r="AZ85" s="78" t="str">
        <f>REPLACE(INDEX(GroupVertices[Group],MATCH(Vertices[[#This Row],[Vertex]],GroupVertices[Vertex],0)),1,1,"")</f>
        <v>2</v>
      </c>
      <c r="BA85" s="48" t="s">
        <v>690</v>
      </c>
      <c r="BB85" s="48" t="s">
        <v>690</v>
      </c>
      <c r="BC85" s="48" t="s">
        <v>735</v>
      </c>
      <c r="BD85" s="48" t="s">
        <v>735</v>
      </c>
      <c r="BE85" s="48" t="s">
        <v>754</v>
      </c>
      <c r="BF85" s="48" t="s">
        <v>754</v>
      </c>
      <c r="BG85" s="120" t="s">
        <v>3414</v>
      </c>
      <c r="BH85" s="120" t="s">
        <v>3414</v>
      </c>
      <c r="BI85" s="120" t="s">
        <v>3548</v>
      </c>
      <c r="BJ85" s="120" t="s">
        <v>3548</v>
      </c>
      <c r="BK85" s="120">
        <v>1</v>
      </c>
      <c r="BL85" s="123">
        <v>4.761904761904762</v>
      </c>
      <c r="BM85" s="120">
        <v>0</v>
      </c>
      <c r="BN85" s="123">
        <v>0</v>
      </c>
      <c r="BO85" s="120">
        <v>0</v>
      </c>
      <c r="BP85" s="123">
        <v>0</v>
      </c>
      <c r="BQ85" s="120">
        <v>20</v>
      </c>
      <c r="BR85" s="123">
        <v>95.23809523809524</v>
      </c>
      <c r="BS85" s="120">
        <v>21</v>
      </c>
      <c r="BT85" s="2"/>
      <c r="BU85" s="3"/>
      <c r="BV85" s="3"/>
      <c r="BW85" s="3"/>
      <c r="BX85" s="3"/>
    </row>
    <row r="86" spans="1:76" ht="15">
      <c r="A86" s="64" t="s">
        <v>283</v>
      </c>
      <c r="B86" s="65"/>
      <c r="C86" s="65" t="s">
        <v>64</v>
      </c>
      <c r="D86" s="66">
        <v>276.5519373485556</v>
      </c>
      <c r="E86" s="68"/>
      <c r="F86" s="100" t="s">
        <v>887</v>
      </c>
      <c r="G86" s="65"/>
      <c r="H86" s="69" t="s">
        <v>283</v>
      </c>
      <c r="I86" s="70"/>
      <c r="J86" s="70"/>
      <c r="K86" s="69" t="s">
        <v>2846</v>
      </c>
      <c r="L86" s="73">
        <v>1</v>
      </c>
      <c r="M86" s="74">
        <v>5090.458984375</v>
      </c>
      <c r="N86" s="74">
        <v>2676.202880859375</v>
      </c>
      <c r="O86" s="75"/>
      <c r="P86" s="76"/>
      <c r="Q86" s="76"/>
      <c r="R86" s="86"/>
      <c r="S86" s="48">
        <v>1</v>
      </c>
      <c r="T86" s="48">
        <v>1</v>
      </c>
      <c r="U86" s="49">
        <v>0</v>
      </c>
      <c r="V86" s="49">
        <v>0</v>
      </c>
      <c r="W86" s="49">
        <v>0</v>
      </c>
      <c r="X86" s="49">
        <v>0.999997</v>
      </c>
      <c r="Y86" s="49">
        <v>0</v>
      </c>
      <c r="Z86" s="49" t="s">
        <v>4029</v>
      </c>
      <c r="AA86" s="71">
        <v>86</v>
      </c>
      <c r="AB86" s="71"/>
      <c r="AC86" s="72"/>
      <c r="AD86" s="78" t="s">
        <v>1881</v>
      </c>
      <c r="AE86" s="78">
        <v>988</v>
      </c>
      <c r="AF86" s="78">
        <v>18003</v>
      </c>
      <c r="AG86" s="78">
        <v>174634</v>
      </c>
      <c r="AH86" s="78">
        <v>103</v>
      </c>
      <c r="AI86" s="78"/>
      <c r="AJ86" s="78" t="s">
        <v>2046</v>
      </c>
      <c r="AK86" s="78" t="s">
        <v>2191</v>
      </c>
      <c r="AL86" s="82" t="s">
        <v>2309</v>
      </c>
      <c r="AM86" s="78"/>
      <c r="AN86" s="80">
        <v>39489.99283564815</v>
      </c>
      <c r="AO86" s="82" t="s">
        <v>2450</v>
      </c>
      <c r="AP86" s="78" t="b">
        <v>1</v>
      </c>
      <c r="AQ86" s="78" t="b">
        <v>0</v>
      </c>
      <c r="AR86" s="78" t="b">
        <v>1</v>
      </c>
      <c r="AS86" s="78" t="s">
        <v>1727</v>
      </c>
      <c r="AT86" s="78">
        <v>670</v>
      </c>
      <c r="AU86" s="82" t="s">
        <v>2539</v>
      </c>
      <c r="AV86" s="78" t="b">
        <v>0</v>
      </c>
      <c r="AW86" s="78" t="s">
        <v>2596</v>
      </c>
      <c r="AX86" s="82" t="s">
        <v>2680</v>
      </c>
      <c r="AY86" s="78" t="s">
        <v>66</v>
      </c>
      <c r="AZ86" s="78" t="str">
        <f>REPLACE(INDEX(GroupVertices[Group],MATCH(Vertices[[#This Row],[Vertex]],GroupVertices[Vertex],0)),1,1,"")</f>
        <v>2</v>
      </c>
      <c r="BA86" s="48" t="s">
        <v>687</v>
      </c>
      <c r="BB86" s="48" t="s">
        <v>687</v>
      </c>
      <c r="BC86" s="48" t="s">
        <v>732</v>
      </c>
      <c r="BD86" s="48" t="s">
        <v>732</v>
      </c>
      <c r="BE86" s="48" t="s">
        <v>745</v>
      </c>
      <c r="BF86" s="48" t="s">
        <v>745</v>
      </c>
      <c r="BG86" s="120" t="s">
        <v>3415</v>
      </c>
      <c r="BH86" s="120" t="s">
        <v>3415</v>
      </c>
      <c r="BI86" s="120" t="s">
        <v>3549</v>
      </c>
      <c r="BJ86" s="120" t="s">
        <v>3549</v>
      </c>
      <c r="BK86" s="120">
        <v>0</v>
      </c>
      <c r="BL86" s="123">
        <v>0</v>
      </c>
      <c r="BM86" s="120">
        <v>0</v>
      </c>
      <c r="BN86" s="123">
        <v>0</v>
      </c>
      <c r="BO86" s="120">
        <v>0</v>
      </c>
      <c r="BP86" s="123">
        <v>0</v>
      </c>
      <c r="BQ86" s="120">
        <v>8</v>
      </c>
      <c r="BR86" s="123">
        <v>100</v>
      </c>
      <c r="BS86" s="120">
        <v>8</v>
      </c>
      <c r="BT86" s="2"/>
      <c r="BU86" s="3"/>
      <c r="BV86" s="3"/>
      <c r="BW86" s="3"/>
      <c r="BX86" s="3"/>
    </row>
    <row r="87" spans="1:76" ht="15">
      <c r="A87" s="64" t="s">
        <v>284</v>
      </c>
      <c r="B87" s="65"/>
      <c r="C87" s="65" t="s">
        <v>64</v>
      </c>
      <c r="D87" s="66">
        <v>162.94208083616283</v>
      </c>
      <c r="E87" s="68"/>
      <c r="F87" s="100" t="s">
        <v>888</v>
      </c>
      <c r="G87" s="65"/>
      <c r="H87" s="69" t="s">
        <v>284</v>
      </c>
      <c r="I87" s="70"/>
      <c r="J87" s="70"/>
      <c r="K87" s="69" t="s">
        <v>2847</v>
      </c>
      <c r="L87" s="73">
        <v>1</v>
      </c>
      <c r="M87" s="74">
        <v>1068.58837890625</v>
      </c>
      <c r="N87" s="74">
        <v>8048.33837890625</v>
      </c>
      <c r="O87" s="75"/>
      <c r="P87" s="76"/>
      <c r="Q87" s="76"/>
      <c r="R87" s="86"/>
      <c r="S87" s="48">
        <v>0</v>
      </c>
      <c r="T87" s="48">
        <v>1</v>
      </c>
      <c r="U87" s="49">
        <v>0</v>
      </c>
      <c r="V87" s="49">
        <v>0.004219</v>
      </c>
      <c r="W87" s="49">
        <v>0.008344</v>
      </c>
      <c r="X87" s="49">
        <v>0.423626</v>
      </c>
      <c r="Y87" s="49">
        <v>0</v>
      </c>
      <c r="Z87" s="49">
        <v>0</v>
      </c>
      <c r="AA87" s="71">
        <v>87</v>
      </c>
      <c r="AB87" s="71"/>
      <c r="AC87" s="72"/>
      <c r="AD87" s="78" t="s">
        <v>1882</v>
      </c>
      <c r="AE87" s="78">
        <v>518</v>
      </c>
      <c r="AF87" s="78">
        <v>155</v>
      </c>
      <c r="AG87" s="78">
        <v>662</v>
      </c>
      <c r="AH87" s="78">
        <v>1738</v>
      </c>
      <c r="AI87" s="78"/>
      <c r="AJ87" s="78" t="s">
        <v>2047</v>
      </c>
      <c r="AK87" s="78" t="s">
        <v>2192</v>
      </c>
      <c r="AL87" s="78"/>
      <c r="AM87" s="78"/>
      <c r="AN87" s="80">
        <v>42961.34326388889</v>
      </c>
      <c r="AO87" s="82" t="s">
        <v>2451</v>
      </c>
      <c r="AP87" s="78" t="b">
        <v>1</v>
      </c>
      <c r="AQ87" s="78" t="b">
        <v>0</v>
      </c>
      <c r="AR87" s="78" t="b">
        <v>0</v>
      </c>
      <c r="AS87" s="78" t="s">
        <v>1727</v>
      </c>
      <c r="AT87" s="78">
        <v>1</v>
      </c>
      <c r="AU87" s="78"/>
      <c r="AV87" s="78" t="b">
        <v>0</v>
      </c>
      <c r="AW87" s="78" t="s">
        <v>2596</v>
      </c>
      <c r="AX87" s="82" t="s">
        <v>2681</v>
      </c>
      <c r="AY87" s="78" t="s">
        <v>66</v>
      </c>
      <c r="AZ87" s="78" t="str">
        <f>REPLACE(INDEX(GroupVertices[Group],MATCH(Vertices[[#This Row],[Vertex]],GroupVertices[Vertex],0)),1,1,"")</f>
        <v>1</v>
      </c>
      <c r="BA87" s="48"/>
      <c r="BB87" s="48"/>
      <c r="BC87" s="48"/>
      <c r="BD87" s="48"/>
      <c r="BE87" s="48" t="s">
        <v>745</v>
      </c>
      <c r="BF87" s="48" t="s">
        <v>745</v>
      </c>
      <c r="BG87" s="120" t="s">
        <v>3416</v>
      </c>
      <c r="BH87" s="120" t="s">
        <v>3475</v>
      </c>
      <c r="BI87" s="120" t="s">
        <v>3550</v>
      </c>
      <c r="BJ87" s="120" t="s">
        <v>3598</v>
      </c>
      <c r="BK87" s="120">
        <v>0</v>
      </c>
      <c r="BL87" s="123">
        <v>0</v>
      </c>
      <c r="BM87" s="120">
        <v>0</v>
      </c>
      <c r="BN87" s="123">
        <v>0</v>
      </c>
      <c r="BO87" s="120">
        <v>0</v>
      </c>
      <c r="BP87" s="123">
        <v>0</v>
      </c>
      <c r="BQ87" s="120">
        <v>53</v>
      </c>
      <c r="BR87" s="123">
        <v>100</v>
      </c>
      <c r="BS87" s="120">
        <v>53</v>
      </c>
      <c r="BT87" s="2"/>
      <c r="BU87" s="3"/>
      <c r="BV87" s="3"/>
      <c r="BW87" s="3"/>
      <c r="BX87" s="3"/>
    </row>
    <row r="88" spans="1:76" ht="15">
      <c r="A88" s="64" t="s">
        <v>285</v>
      </c>
      <c r="B88" s="65"/>
      <c r="C88" s="65" t="s">
        <v>64</v>
      </c>
      <c r="D88" s="66">
        <v>193.88434397526757</v>
      </c>
      <c r="E88" s="68"/>
      <c r="F88" s="100" t="s">
        <v>889</v>
      </c>
      <c r="G88" s="65"/>
      <c r="H88" s="69" t="s">
        <v>285</v>
      </c>
      <c r="I88" s="70"/>
      <c r="J88" s="70"/>
      <c r="K88" s="69" t="s">
        <v>2848</v>
      </c>
      <c r="L88" s="73">
        <v>1</v>
      </c>
      <c r="M88" s="74">
        <v>4574.5908203125</v>
      </c>
      <c r="N88" s="74">
        <v>2676.202880859375</v>
      </c>
      <c r="O88" s="75"/>
      <c r="P88" s="76"/>
      <c r="Q88" s="76"/>
      <c r="R88" s="86"/>
      <c r="S88" s="48">
        <v>1</v>
      </c>
      <c r="T88" s="48">
        <v>1</v>
      </c>
      <c r="U88" s="49">
        <v>0</v>
      </c>
      <c r="V88" s="49">
        <v>0</v>
      </c>
      <c r="W88" s="49">
        <v>0</v>
      </c>
      <c r="X88" s="49">
        <v>0.999997</v>
      </c>
      <c r="Y88" s="49">
        <v>0</v>
      </c>
      <c r="Z88" s="49" t="s">
        <v>4029</v>
      </c>
      <c r="AA88" s="71">
        <v>88</v>
      </c>
      <c r="AB88" s="71"/>
      <c r="AC88" s="72"/>
      <c r="AD88" s="78" t="s">
        <v>1883</v>
      </c>
      <c r="AE88" s="78">
        <v>4441</v>
      </c>
      <c r="AF88" s="78">
        <v>5016</v>
      </c>
      <c r="AG88" s="78">
        <v>4277</v>
      </c>
      <c r="AH88" s="78">
        <v>757</v>
      </c>
      <c r="AI88" s="78"/>
      <c r="AJ88" s="78" t="s">
        <v>2048</v>
      </c>
      <c r="AK88" s="78"/>
      <c r="AL88" s="82" t="s">
        <v>2310</v>
      </c>
      <c r="AM88" s="78"/>
      <c r="AN88" s="80">
        <v>42435.97552083333</v>
      </c>
      <c r="AO88" s="82" t="s">
        <v>2452</v>
      </c>
      <c r="AP88" s="78" t="b">
        <v>1</v>
      </c>
      <c r="AQ88" s="78" t="b">
        <v>0</v>
      </c>
      <c r="AR88" s="78" t="b">
        <v>0</v>
      </c>
      <c r="AS88" s="78" t="s">
        <v>1727</v>
      </c>
      <c r="AT88" s="78">
        <v>137</v>
      </c>
      <c r="AU88" s="78"/>
      <c r="AV88" s="78" t="b">
        <v>0</v>
      </c>
      <c r="AW88" s="78" t="s">
        <v>2596</v>
      </c>
      <c r="AX88" s="82" t="s">
        <v>2682</v>
      </c>
      <c r="AY88" s="78" t="s">
        <v>66</v>
      </c>
      <c r="AZ88" s="78" t="str">
        <f>REPLACE(INDEX(GroupVertices[Group],MATCH(Vertices[[#This Row],[Vertex]],GroupVertices[Vertex],0)),1,1,"")</f>
        <v>2</v>
      </c>
      <c r="BA88" s="48" t="s">
        <v>3035</v>
      </c>
      <c r="BB88" s="48" t="s">
        <v>3035</v>
      </c>
      <c r="BC88" s="48" t="s">
        <v>732</v>
      </c>
      <c r="BD88" s="48" t="s">
        <v>732</v>
      </c>
      <c r="BE88" s="48" t="s">
        <v>745</v>
      </c>
      <c r="BF88" s="48" t="s">
        <v>745</v>
      </c>
      <c r="BG88" s="120" t="s">
        <v>3410</v>
      </c>
      <c r="BH88" s="120" t="s">
        <v>3474</v>
      </c>
      <c r="BI88" s="120" t="s">
        <v>3544</v>
      </c>
      <c r="BJ88" s="120" t="s">
        <v>3597</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286</v>
      </c>
      <c r="B89" s="65"/>
      <c r="C89" s="65" t="s">
        <v>64</v>
      </c>
      <c r="D89" s="66">
        <v>189.08482403968128</v>
      </c>
      <c r="E89" s="68"/>
      <c r="F89" s="100" t="s">
        <v>890</v>
      </c>
      <c r="G89" s="65"/>
      <c r="H89" s="69" t="s">
        <v>286</v>
      </c>
      <c r="I89" s="70"/>
      <c r="J89" s="70"/>
      <c r="K89" s="69" t="s">
        <v>2849</v>
      </c>
      <c r="L89" s="73">
        <v>1</v>
      </c>
      <c r="M89" s="74">
        <v>5606.32666015625</v>
      </c>
      <c r="N89" s="74">
        <v>2676.202880859375</v>
      </c>
      <c r="O89" s="75"/>
      <c r="P89" s="76"/>
      <c r="Q89" s="76"/>
      <c r="R89" s="86"/>
      <c r="S89" s="48">
        <v>1</v>
      </c>
      <c r="T89" s="48">
        <v>1</v>
      </c>
      <c r="U89" s="49">
        <v>0</v>
      </c>
      <c r="V89" s="49">
        <v>0</v>
      </c>
      <c r="W89" s="49">
        <v>0</v>
      </c>
      <c r="X89" s="49">
        <v>0.999997</v>
      </c>
      <c r="Y89" s="49">
        <v>0</v>
      </c>
      <c r="Z89" s="49" t="s">
        <v>4029</v>
      </c>
      <c r="AA89" s="71">
        <v>89</v>
      </c>
      <c r="AB89" s="71"/>
      <c r="AC89" s="72"/>
      <c r="AD89" s="78" t="s">
        <v>1884</v>
      </c>
      <c r="AE89" s="78">
        <v>4705</v>
      </c>
      <c r="AF89" s="78">
        <v>4262</v>
      </c>
      <c r="AG89" s="78">
        <v>111912</v>
      </c>
      <c r="AH89" s="78">
        <v>242</v>
      </c>
      <c r="AI89" s="78"/>
      <c r="AJ89" s="78" t="s">
        <v>2049</v>
      </c>
      <c r="AK89" s="78" t="s">
        <v>2193</v>
      </c>
      <c r="AL89" s="82" t="s">
        <v>2311</v>
      </c>
      <c r="AM89" s="78"/>
      <c r="AN89" s="80">
        <v>39829.89399305556</v>
      </c>
      <c r="AO89" s="82" t="s">
        <v>2453</v>
      </c>
      <c r="AP89" s="78" t="b">
        <v>0</v>
      </c>
      <c r="AQ89" s="78" t="b">
        <v>0</v>
      </c>
      <c r="AR89" s="78" t="b">
        <v>1</v>
      </c>
      <c r="AS89" s="78" t="s">
        <v>1727</v>
      </c>
      <c r="AT89" s="78">
        <v>391</v>
      </c>
      <c r="AU89" s="82" t="s">
        <v>2539</v>
      </c>
      <c r="AV89" s="78" t="b">
        <v>0</v>
      </c>
      <c r="AW89" s="78" t="s">
        <v>2596</v>
      </c>
      <c r="AX89" s="82" t="s">
        <v>2683</v>
      </c>
      <c r="AY89" s="78" t="s">
        <v>66</v>
      </c>
      <c r="AZ89" s="78" t="str">
        <f>REPLACE(INDEX(GroupVertices[Group],MATCH(Vertices[[#This Row],[Vertex]],GroupVertices[Vertex],0)),1,1,"")</f>
        <v>2</v>
      </c>
      <c r="BA89" s="48" t="s">
        <v>3035</v>
      </c>
      <c r="BB89" s="48" t="s">
        <v>3035</v>
      </c>
      <c r="BC89" s="48" t="s">
        <v>732</v>
      </c>
      <c r="BD89" s="48" t="s">
        <v>732</v>
      </c>
      <c r="BE89" s="48" t="s">
        <v>755</v>
      </c>
      <c r="BF89" s="48" t="s">
        <v>755</v>
      </c>
      <c r="BG89" s="120" t="s">
        <v>3417</v>
      </c>
      <c r="BH89" s="120" t="s">
        <v>3476</v>
      </c>
      <c r="BI89" s="120" t="s">
        <v>3551</v>
      </c>
      <c r="BJ89" s="120" t="s">
        <v>3599</v>
      </c>
      <c r="BK89" s="120">
        <v>1</v>
      </c>
      <c r="BL89" s="123">
        <v>7.142857142857143</v>
      </c>
      <c r="BM89" s="120">
        <v>0</v>
      </c>
      <c r="BN89" s="123">
        <v>0</v>
      </c>
      <c r="BO89" s="120">
        <v>0</v>
      </c>
      <c r="BP89" s="123">
        <v>0</v>
      </c>
      <c r="BQ89" s="120">
        <v>13</v>
      </c>
      <c r="BR89" s="123">
        <v>92.85714285714286</v>
      </c>
      <c r="BS89" s="120">
        <v>14</v>
      </c>
      <c r="BT89" s="2"/>
      <c r="BU89" s="3"/>
      <c r="BV89" s="3"/>
      <c r="BW89" s="3"/>
      <c r="BX89" s="3"/>
    </row>
    <row r="90" spans="1:76" ht="15">
      <c r="A90" s="64" t="s">
        <v>287</v>
      </c>
      <c r="B90" s="65"/>
      <c r="C90" s="65" t="s">
        <v>64</v>
      </c>
      <c r="D90" s="66">
        <v>189.82321172207918</v>
      </c>
      <c r="E90" s="68"/>
      <c r="F90" s="100" t="s">
        <v>891</v>
      </c>
      <c r="G90" s="65"/>
      <c r="H90" s="69" t="s">
        <v>287</v>
      </c>
      <c r="I90" s="70"/>
      <c r="J90" s="70"/>
      <c r="K90" s="69" t="s">
        <v>2850</v>
      </c>
      <c r="L90" s="73">
        <v>1</v>
      </c>
      <c r="M90" s="74">
        <v>4058.7236328125</v>
      </c>
      <c r="N90" s="74">
        <v>1746.8841552734375</v>
      </c>
      <c r="O90" s="75"/>
      <c r="P90" s="76"/>
      <c r="Q90" s="76"/>
      <c r="R90" s="86"/>
      <c r="S90" s="48">
        <v>1</v>
      </c>
      <c r="T90" s="48">
        <v>1</v>
      </c>
      <c r="U90" s="49">
        <v>0</v>
      </c>
      <c r="V90" s="49">
        <v>0</v>
      </c>
      <c r="W90" s="49">
        <v>0</v>
      </c>
      <c r="X90" s="49">
        <v>0.999997</v>
      </c>
      <c r="Y90" s="49">
        <v>0</v>
      </c>
      <c r="Z90" s="49" t="s">
        <v>4029</v>
      </c>
      <c r="AA90" s="71">
        <v>90</v>
      </c>
      <c r="AB90" s="71"/>
      <c r="AC90" s="72"/>
      <c r="AD90" s="78" t="s">
        <v>1885</v>
      </c>
      <c r="AE90" s="78">
        <v>558</v>
      </c>
      <c r="AF90" s="78">
        <v>4378</v>
      </c>
      <c r="AG90" s="78">
        <v>10613</v>
      </c>
      <c r="AH90" s="78">
        <v>2517</v>
      </c>
      <c r="AI90" s="78"/>
      <c r="AJ90" s="78" t="s">
        <v>2050</v>
      </c>
      <c r="AK90" s="78" t="s">
        <v>2194</v>
      </c>
      <c r="AL90" s="82" t="s">
        <v>2312</v>
      </c>
      <c r="AM90" s="78"/>
      <c r="AN90" s="80">
        <v>42010.29677083333</v>
      </c>
      <c r="AO90" s="82" t="s">
        <v>2454</v>
      </c>
      <c r="AP90" s="78" t="b">
        <v>0</v>
      </c>
      <c r="AQ90" s="78" t="b">
        <v>0</v>
      </c>
      <c r="AR90" s="78" t="b">
        <v>1</v>
      </c>
      <c r="AS90" s="78" t="s">
        <v>1727</v>
      </c>
      <c r="AT90" s="78">
        <v>115</v>
      </c>
      <c r="AU90" s="82" t="s">
        <v>2539</v>
      </c>
      <c r="AV90" s="78" t="b">
        <v>0</v>
      </c>
      <c r="AW90" s="78" t="s">
        <v>2596</v>
      </c>
      <c r="AX90" s="82" t="s">
        <v>2684</v>
      </c>
      <c r="AY90" s="78" t="s">
        <v>66</v>
      </c>
      <c r="AZ90" s="78" t="str">
        <f>REPLACE(INDEX(GroupVertices[Group],MATCH(Vertices[[#This Row],[Vertex]],GroupVertices[Vertex],0)),1,1,"")</f>
        <v>2</v>
      </c>
      <c r="BA90" s="48" t="s">
        <v>3035</v>
      </c>
      <c r="BB90" s="48" t="s">
        <v>3035</v>
      </c>
      <c r="BC90" s="48" t="s">
        <v>732</v>
      </c>
      <c r="BD90" s="48" t="s">
        <v>732</v>
      </c>
      <c r="BE90" s="48" t="s">
        <v>756</v>
      </c>
      <c r="BF90" s="48" t="s">
        <v>756</v>
      </c>
      <c r="BG90" s="120" t="s">
        <v>3418</v>
      </c>
      <c r="BH90" s="120" t="s">
        <v>3477</v>
      </c>
      <c r="BI90" s="120" t="s">
        <v>3552</v>
      </c>
      <c r="BJ90" s="120" t="s">
        <v>3600</v>
      </c>
      <c r="BK90" s="120">
        <v>1</v>
      </c>
      <c r="BL90" s="123">
        <v>5.555555555555555</v>
      </c>
      <c r="BM90" s="120">
        <v>0</v>
      </c>
      <c r="BN90" s="123">
        <v>0</v>
      </c>
      <c r="BO90" s="120">
        <v>0</v>
      </c>
      <c r="BP90" s="123">
        <v>0</v>
      </c>
      <c r="BQ90" s="120">
        <v>17</v>
      </c>
      <c r="BR90" s="123">
        <v>94.44444444444444</v>
      </c>
      <c r="BS90" s="120">
        <v>18</v>
      </c>
      <c r="BT90" s="2"/>
      <c r="BU90" s="3"/>
      <c r="BV90" s="3"/>
      <c r="BW90" s="3"/>
      <c r="BX90" s="3"/>
    </row>
    <row r="91" spans="1:76" ht="15">
      <c r="A91" s="64" t="s">
        <v>288</v>
      </c>
      <c r="B91" s="65"/>
      <c r="C91" s="65" t="s">
        <v>64</v>
      </c>
      <c r="D91" s="66">
        <v>193.51515013406862</v>
      </c>
      <c r="E91" s="68"/>
      <c r="F91" s="100" t="s">
        <v>892</v>
      </c>
      <c r="G91" s="65"/>
      <c r="H91" s="69" t="s">
        <v>288</v>
      </c>
      <c r="I91" s="70"/>
      <c r="J91" s="70"/>
      <c r="K91" s="69" t="s">
        <v>2851</v>
      </c>
      <c r="L91" s="73">
        <v>1</v>
      </c>
      <c r="M91" s="74">
        <v>6122.19482421875</v>
      </c>
      <c r="N91" s="74">
        <v>2676.202880859375</v>
      </c>
      <c r="O91" s="75"/>
      <c r="P91" s="76"/>
      <c r="Q91" s="76"/>
      <c r="R91" s="86"/>
      <c r="S91" s="48">
        <v>1</v>
      </c>
      <c r="T91" s="48">
        <v>1</v>
      </c>
      <c r="U91" s="49">
        <v>0</v>
      </c>
      <c r="V91" s="49">
        <v>0</v>
      </c>
      <c r="W91" s="49">
        <v>0</v>
      </c>
      <c r="X91" s="49">
        <v>0.999997</v>
      </c>
      <c r="Y91" s="49">
        <v>0</v>
      </c>
      <c r="Z91" s="49" t="s">
        <v>4029</v>
      </c>
      <c r="AA91" s="71">
        <v>91</v>
      </c>
      <c r="AB91" s="71"/>
      <c r="AC91" s="72"/>
      <c r="AD91" s="78" t="s">
        <v>1886</v>
      </c>
      <c r="AE91" s="78">
        <v>3527</v>
      </c>
      <c r="AF91" s="78">
        <v>4958</v>
      </c>
      <c r="AG91" s="78">
        <v>15872</v>
      </c>
      <c r="AH91" s="78">
        <v>5230</v>
      </c>
      <c r="AI91" s="78"/>
      <c r="AJ91" s="78" t="s">
        <v>2051</v>
      </c>
      <c r="AK91" s="78" t="s">
        <v>2161</v>
      </c>
      <c r="AL91" s="82" t="s">
        <v>2313</v>
      </c>
      <c r="AM91" s="78"/>
      <c r="AN91" s="80">
        <v>40887.97377314815</v>
      </c>
      <c r="AO91" s="82" t="s">
        <v>2455</v>
      </c>
      <c r="AP91" s="78" t="b">
        <v>0</v>
      </c>
      <c r="AQ91" s="78" t="b">
        <v>0</v>
      </c>
      <c r="AR91" s="78" t="b">
        <v>0</v>
      </c>
      <c r="AS91" s="78" t="s">
        <v>1727</v>
      </c>
      <c r="AT91" s="78">
        <v>804</v>
      </c>
      <c r="AU91" s="82" t="s">
        <v>2552</v>
      </c>
      <c r="AV91" s="78" t="b">
        <v>0</v>
      </c>
      <c r="AW91" s="78" t="s">
        <v>2596</v>
      </c>
      <c r="AX91" s="82" t="s">
        <v>2685</v>
      </c>
      <c r="AY91" s="78" t="s">
        <v>66</v>
      </c>
      <c r="AZ91" s="78" t="str">
        <f>REPLACE(INDEX(GroupVertices[Group],MATCH(Vertices[[#This Row],[Vertex]],GroupVertices[Vertex],0)),1,1,"")</f>
        <v>2</v>
      </c>
      <c r="BA91" s="48" t="s">
        <v>3035</v>
      </c>
      <c r="BB91" s="48" t="s">
        <v>3035</v>
      </c>
      <c r="BC91" s="48" t="s">
        <v>732</v>
      </c>
      <c r="BD91" s="48" t="s">
        <v>732</v>
      </c>
      <c r="BE91" s="48" t="s">
        <v>755</v>
      </c>
      <c r="BF91" s="48" t="s">
        <v>755</v>
      </c>
      <c r="BG91" s="120" t="s">
        <v>3419</v>
      </c>
      <c r="BH91" s="120" t="s">
        <v>3478</v>
      </c>
      <c r="BI91" s="120" t="s">
        <v>3553</v>
      </c>
      <c r="BJ91" s="120" t="s">
        <v>3601</v>
      </c>
      <c r="BK91" s="120">
        <v>3</v>
      </c>
      <c r="BL91" s="123">
        <v>5.660377358490566</v>
      </c>
      <c r="BM91" s="120">
        <v>0</v>
      </c>
      <c r="BN91" s="123">
        <v>0</v>
      </c>
      <c r="BO91" s="120">
        <v>0</v>
      </c>
      <c r="BP91" s="123">
        <v>0</v>
      </c>
      <c r="BQ91" s="120">
        <v>50</v>
      </c>
      <c r="BR91" s="123">
        <v>94.33962264150944</v>
      </c>
      <c r="BS91" s="120">
        <v>53</v>
      </c>
      <c r="BT91" s="2"/>
      <c r="BU91" s="3"/>
      <c r="BV91" s="3"/>
      <c r="BW91" s="3"/>
      <c r="BX91" s="3"/>
    </row>
    <row r="92" spans="1:76" ht="15">
      <c r="A92" s="64" t="s">
        <v>289</v>
      </c>
      <c r="B92" s="65"/>
      <c r="C92" s="65" t="s">
        <v>64</v>
      </c>
      <c r="D92" s="66">
        <v>170.22411108325926</v>
      </c>
      <c r="E92" s="68"/>
      <c r="F92" s="100" t="s">
        <v>2577</v>
      </c>
      <c r="G92" s="65"/>
      <c r="H92" s="69" t="s">
        <v>289</v>
      </c>
      <c r="I92" s="70"/>
      <c r="J92" s="70"/>
      <c r="K92" s="69" t="s">
        <v>2852</v>
      </c>
      <c r="L92" s="73">
        <v>1</v>
      </c>
      <c r="M92" s="74">
        <v>5606.32666015625</v>
      </c>
      <c r="N92" s="74">
        <v>5464.1591796875</v>
      </c>
      <c r="O92" s="75"/>
      <c r="P92" s="76"/>
      <c r="Q92" s="76"/>
      <c r="R92" s="86"/>
      <c r="S92" s="48">
        <v>1</v>
      </c>
      <c r="T92" s="48">
        <v>1</v>
      </c>
      <c r="U92" s="49">
        <v>0</v>
      </c>
      <c r="V92" s="49">
        <v>0</v>
      </c>
      <c r="W92" s="49">
        <v>0</v>
      </c>
      <c r="X92" s="49">
        <v>0.999997</v>
      </c>
      <c r="Y92" s="49">
        <v>0</v>
      </c>
      <c r="Z92" s="49" t="s">
        <v>4029</v>
      </c>
      <c r="AA92" s="71">
        <v>92</v>
      </c>
      <c r="AB92" s="71"/>
      <c r="AC92" s="72"/>
      <c r="AD92" s="78" t="s">
        <v>1887</v>
      </c>
      <c r="AE92" s="78">
        <v>1982</v>
      </c>
      <c r="AF92" s="78">
        <v>1299</v>
      </c>
      <c r="AG92" s="78">
        <v>20467</v>
      </c>
      <c r="AH92" s="78">
        <v>756</v>
      </c>
      <c r="AI92" s="78"/>
      <c r="AJ92" s="78" t="s">
        <v>2052</v>
      </c>
      <c r="AK92" s="78" t="s">
        <v>2195</v>
      </c>
      <c r="AL92" s="82" t="s">
        <v>2314</v>
      </c>
      <c r="AM92" s="78"/>
      <c r="AN92" s="80">
        <v>40403.532858796294</v>
      </c>
      <c r="AO92" s="82" t="s">
        <v>2456</v>
      </c>
      <c r="AP92" s="78" t="b">
        <v>0</v>
      </c>
      <c r="AQ92" s="78" t="b">
        <v>0</v>
      </c>
      <c r="AR92" s="78" t="b">
        <v>1</v>
      </c>
      <c r="AS92" s="78" t="s">
        <v>1727</v>
      </c>
      <c r="AT92" s="78">
        <v>699</v>
      </c>
      <c r="AU92" s="82" t="s">
        <v>2539</v>
      </c>
      <c r="AV92" s="78" t="b">
        <v>0</v>
      </c>
      <c r="AW92" s="78" t="s">
        <v>2596</v>
      </c>
      <c r="AX92" s="82" t="s">
        <v>2686</v>
      </c>
      <c r="AY92" s="78" t="s">
        <v>66</v>
      </c>
      <c r="AZ92" s="78" t="str">
        <f>REPLACE(INDEX(GroupVertices[Group],MATCH(Vertices[[#This Row],[Vertex]],GroupVertices[Vertex],0)),1,1,"")</f>
        <v>2</v>
      </c>
      <c r="BA92" s="48" t="s">
        <v>3034</v>
      </c>
      <c r="BB92" s="48" t="s">
        <v>3034</v>
      </c>
      <c r="BC92" s="48" t="s">
        <v>732</v>
      </c>
      <c r="BD92" s="48" t="s">
        <v>732</v>
      </c>
      <c r="BE92" s="48" t="s">
        <v>745</v>
      </c>
      <c r="BF92" s="48" t="s">
        <v>745</v>
      </c>
      <c r="BG92" s="120" t="s">
        <v>3410</v>
      </c>
      <c r="BH92" s="120" t="s">
        <v>3474</v>
      </c>
      <c r="BI92" s="120" t="s">
        <v>3544</v>
      </c>
      <c r="BJ92" s="120" t="s">
        <v>3597</v>
      </c>
      <c r="BK92" s="120">
        <v>1</v>
      </c>
      <c r="BL92" s="123">
        <v>8.333333333333334</v>
      </c>
      <c r="BM92" s="120">
        <v>0</v>
      </c>
      <c r="BN92" s="123">
        <v>0</v>
      </c>
      <c r="BO92" s="120">
        <v>0</v>
      </c>
      <c r="BP92" s="123">
        <v>0</v>
      </c>
      <c r="BQ92" s="120">
        <v>11</v>
      </c>
      <c r="BR92" s="123">
        <v>91.66666666666667</v>
      </c>
      <c r="BS92" s="120">
        <v>12</v>
      </c>
      <c r="BT92" s="2"/>
      <c r="BU92" s="3"/>
      <c r="BV92" s="3"/>
      <c r="BW92" s="3"/>
      <c r="BX92" s="3"/>
    </row>
    <row r="93" spans="1:76" ht="15">
      <c r="A93" s="64" t="s">
        <v>290</v>
      </c>
      <c r="B93" s="65"/>
      <c r="C93" s="65" t="s">
        <v>64</v>
      </c>
      <c r="D93" s="66">
        <v>162.86569590350098</v>
      </c>
      <c r="E93" s="68"/>
      <c r="F93" s="100" t="s">
        <v>2578</v>
      </c>
      <c r="G93" s="65"/>
      <c r="H93" s="69" t="s">
        <v>290</v>
      </c>
      <c r="I93" s="70"/>
      <c r="J93" s="70"/>
      <c r="K93" s="69" t="s">
        <v>2853</v>
      </c>
      <c r="L93" s="73">
        <v>1</v>
      </c>
      <c r="M93" s="74">
        <v>5090.458984375</v>
      </c>
      <c r="N93" s="74">
        <v>8252.1162109375</v>
      </c>
      <c r="O93" s="75"/>
      <c r="P93" s="76"/>
      <c r="Q93" s="76"/>
      <c r="R93" s="86"/>
      <c r="S93" s="48">
        <v>1</v>
      </c>
      <c r="T93" s="48">
        <v>1</v>
      </c>
      <c r="U93" s="49">
        <v>0</v>
      </c>
      <c r="V93" s="49">
        <v>0</v>
      </c>
      <c r="W93" s="49">
        <v>0</v>
      </c>
      <c r="X93" s="49">
        <v>0.999997</v>
      </c>
      <c r="Y93" s="49">
        <v>0</v>
      </c>
      <c r="Z93" s="49" t="s">
        <v>4029</v>
      </c>
      <c r="AA93" s="71">
        <v>93</v>
      </c>
      <c r="AB93" s="71"/>
      <c r="AC93" s="72"/>
      <c r="AD93" s="78" t="s">
        <v>1888</v>
      </c>
      <c r="AE93" s="78">
        <v>421</v>
      </c>
      <c r="AF93" s="78">
        <v>143</v>
      </c>
      <c r="AG93" s="78">
        <v>1749</v>
      </c>
      <c r="AH93" s="78">
        <v>119</v>
      </c>
      <c r="AI93" s="78"/>
      <c r="AJ93" s="78" t="s">
        <v>2053</v>
      </c>
      <c r="AK93" s="78" t="s">
        <v>2196</v>
      </c>
      <c r="AL93" s="82" t="s">
        <v>2315</v>
      </c>
      <c r="AM93" s="78"/>
      <c r="AN93" s="80">
        <v>43328.82587962963</v>
      </c>
      <c r="AO93" s="82" t="s">
        <v>2457</v>
      </c>
      <c r="AP93" s="78" t="b">
        <v>0</v>
      </c>
      <c r="AQ93" s="78" t="b">
        <v>0</v>
      </c>
      <c r="AR93" s="78" t="b">
        <v>0</v>
      </c>
      <c r="AS93" s="78" t="s">
        <v>1727</v>
      </c>
      <c r="AT93" s="78">
        <v>0</v>
      </c>
      <c r="AU93" s="82" t="s">
        <v>2539</v>
      </c>
      <c r="AV93" s="78" t="b">
        <v>0</v>
      </c>
      <c r="AW93" s="78" t="s">
        <v>2596</v>
      </c>
      <c r="AX93" s="82" t="s">
        <v>2687</v>
      </c>
      <c r="AY93" s="78" t="s">
        <v>66</v>
      </c>
      <c r="AZ93" s="78" t="str">
        <f>REPLACE(INDEX(GroupVertices[Group],MATCH(Vertices[[#This Row],[Vertex]],GroupVertices[Vertex],0)),1,1,"")</f>
        <v>2</v>
      </c>
      <c r="BA93" s="48" t="s">
        <v>3331</v>
      </c>
      <c r="BB93" s="48" t="s">
        <v>3331</v>
      </c>
      <c r="BC93" s="48" t="s">
        <v>732</v>
      </c>
      <c r="BD93" s="48" t="s">
        <v>732</v>
      </c>
      <c r="BE93" s="48" t="s">
        <v>745</v>
      </c>
      <c r="BF93" s="48" t="s">
        <v>745</v>
      </c>
      <c r="BG93" s="120" t="s">
        <v>3420</v>
      </c>
      <c r="BH93" s="120" t="s">
        <v>3479</v>
      </c>
      <c r="BI93" s="120" t="s">
        <v>3554</v>
      </c>
      <c r="BJ93" s="120" t="s">
        <v>3602</v>
      </c>
      <c r="BK93" s="120">
        <v>1</v>
      </c>
      <c r="BL93" s="123">
        <v>3.125</v>
      </c>
      <c r="BM93" s="120">
        <v>0</v>
      </c>
      <c r="BN93" s="123">
        <v>0</v>
      </c>
      <c r="BO93" s="120">
        <v>0</v>
      </c>
      <c r="BP93" s="123">
        <v>0</v>
      </c>
      <c r="BQ93" s="120">
        <v>31</v>
      </c>
      <c r="BR93" s="123">
        <v>96.875</v>
      </c>
      <c r="BS93" s="120">
        <v>32</v>
      </c>
      <c r="BT93" s="2"/>
      <c r="BU93" s="3"/>
      <c r="BV93" s="3"/>
      <c r="BW93" s="3"/>
      <c r="BX93" s="3"/>
    </row>
    <row r="94" spans="1:76" ht="15">
      <c r="A94" s="64" t="s">
        <v>291</v>
      </c>
      <c r="B94" s="65"/>
      <c r="C94" s="65" t="s">
        <v>64</v>
      </c>
      <c r="D94" s="66">
        <v>170.2495727274799</v>
      </c>
      <c r="E94" s="68"/>
      <c r="F94" s="100" t="s">
        <v>893</v>
      </c>
      <c r="G94" s="65"/>
      <c r="H94" s="69" t="s">
        <v>291</v>
      </c>
      <c r="I94" s="70"/>
      <c r="J94" s="70"/>
      <c r="K94" s="69" t="s">
        <v>2854</v>
      </c>
      <c r="L94" s="73">
        <v>1</v>
      </c>
      <c r="M94" s="74">
        <v>4574.5908203125</v>
      </c>
      <c r="N94" s="74">
        <v>8252.1162109375</v>
      </c>
      <c r="O94" s="75"/>
      <c r="P94" s="76"/>
      <c r="Q94" s="76"/>
      <c r="R94" s="86"/>
      <c r="S94" s="48">
        <v>1</v>
      </c>
      <c r="T94" s="48">
        <v>1</v>
      </c>
      <c r="U94" s="49">
        <v>0</v>
      </c>
      <c r="V94" s="49">
        <v>0</v>
      </c>
      <c r="W94" s="49">
        <v>0</v>
      </c>
      <c r="X94" s="49">
        <v>0.999997</v>
      </c>
      <c r="Y94" s="49">
        <v>0</v>
      </c>
      <c r="Z94" s="49" t="s">
        <v>4029</v>
      </c>
      <c r="AA94" s="71">
        <v>94</v>
      </c>
      <c r="AB94" s="71"/>
      <c r="AC94" s="72"/>
      <c r="AD94" s="78" t="s">
        <v>1889</v>
      </c>
      <c r="AE94" s="78">
        <v>2316</v>
      </c>
      <c r="AF94" s="78">
        <v>1303</v>
      </c>
      <c r="AG94" s="78">
        <v>190</v>
      </c>
      <c r="AH94" s="78">
        <v>2</v>
      </c>
      <c r="AI94" s="78"/>
      <c r="AJ94" s="78" t="s">
        <v>2054</v>
      </c>
      <c r="AK94" s="78" t="s">
        <v>2197</v>
      </c>
      <c r="AL94" s="82" t="s">
        <v>2316</v>
      </c>
      <c r="AM94" s="78"/>
      <c r="AN94" s="80">
        <v>40324.534224537034</v>
      </c>
      <c r="AO94" s="82" t="s">
        <v>2458</v>
      </c>
      <c r="AP94" s="78" t="b">
        <v>0</v>
      </c>
      <c r="AQ94" s="78" t="b">
        <v>0</v>
      </c>
      <c r="AR94" s="78" t="b">
        <v>0</v>
      </c>
      <c r="AS94" s="78" t="s">
        <v>1727</v>
      </c>
      <c r="AT94" s="78">
        <v>2</v>
      </c>
      <c r="AU94" s="82" t="s">
        <v>2549</v>
      </c>
      <c r="AV94" s="78" t="b">
        <v>0</v>
      </c>
      <c r="AW94" s="78" t="s">
        <v>2596</v>
      </c>
      <c r="AX94" s="82" t="s">
        <v>2688</v>
      </c>
      <c r="AY94" s="78" t="s">
        <v>66</v>
      </c>
      <c r="AZ94" s="78" t="str">
        <f>REPLACE(INDEX(GroupVertices[Group],MATCH(Vertices[[#This Row],[Vertex]],GroupVertices[Vertex],0)),1,1,"")</f>
        <v>2</v>
      </c>
      <c r="BA94" s="48" t="s">
        <v>3035</v>
      </c>
      <c r="BB94" s="48" t="s">
        <v>3035</v>
      </c>
      <c r="BC94" s="48" t="s">
        <v>732</v>
      </c>
      <c r="BD94" s="48" t="s">
        <v>732</v>
      </c>
      <c r="BE94" s="48" t="s">
        <v>745</v>
      </c>
      <c r="BF94" s="48" t="s">
        <v>745</v>
      </c>
      <c r="BG94" s="120" t="s">
        <v>3410</v>
      </c>
      <c r="BH94" s="120" t="s">
        <v>3474</v>
      </c>
      <c r="BI94" s="120" t="s">
        <v>3544</v>
      </c>
      <c r="BJ94" s="120" t="s">
        <v>3597</v>
      </c>
      <c r="BK94" s="120">
        <v>1</v>
      </c>
      <c r="BL94" s="123">
        <v>8.333333333333334</v>
      </c>
      <c r="BM94" s="120">
        <v>0</v>
      </c>
      <c r="BN94" s="123">
        <v>0</v>
      </c>
      <c r="BO94" s="120">
        <v>0</v>
      </c>
      <c r="BP94" s="123">
        <v>0</v>
      </c>
      <c r="BQ94" s="120">
        <v>11</v>
      </c>
      <c r="BR94" s="123">
        <v>91.66666666666667</v>
      </c>
      <c r="BS94" s="120">
        <v>12</v>
      </c>
      <c r="BT94" s="2"/>
      <c r="BU94" s="3"/>
      <c r="BV94" s="3"/>
      <c r="BW94" s="3"/>
      <c r="BX94" s="3"/>
    </row>
    <row r="95" spans="1:76" ht="15">
      <c r="A95" s="64" t="s">
        <v>292</v>
      </c>
      <c r="B95" s="65"/>
      <c r="C95" s="65" t="s">
        <v>64</v>
      </c>
      <c r="D95" s="66">
        <v>166.02930519791263</v>
      </c>
      <c r="E95" s="68"/>
      <c r="F95" s="100" t="s">
        <v>894</v>
      </c>
      <c r="G95" s="65"/>
      <c r="H95" s="69" t="s">
        <v>292</v>
      </c>
      <c r="I95" s="70"/>
      <c r="J95" s="70"/>
      <c r="K95" s="69" t="s">
        <v>2855</v>
      </c>
      <c r="L95" s="73">
        <v>1</v>
      </c>
      <c r="M95" s="74">
        <v>5606.32666015625</v>
      </c>
      <c r="N95" s="74">
        <v>8252.1162109375</v>
      </c>
      <c r="O95" s="75"/>
      <c r="P95" s="76"/>
      <c r="Q95" s="76"/>
      <c r="R95" s="86"/>
      <c r="S95" s="48">
        <v>1</v>
      </c>
      <c r="T95" s="48">
        <v>1</v>
      </c>
      <c r="U95" s="49">
        <v>0</v>
      </c>
      <c r="V95" s="49">
        <v>0</v>
      </c>
      <c r="W95" s="49">
        <v>0</v>
      </c>
      <c r="X95" s="49">
        <v>0.999997</v>
      </c>
      <c r="Y95" s="49">
        <v>0</v>
      </c>
      <c r="Z95" s="49" t="s">
        <v>4029</v>
      </c>
      <c r="AA95" s="71">
        <v>95</v>
      </c>
      <c r="AB95" s="71"/>
      <c r="AC95" s="72"/>
      <c r="AD95" s="78" t="s">
        <v>1890</v>
      </c>
      <c r="AE95" s="78">
        <v>807</v>
      </c>
      <c r="AF95" s="78">
        <v>640</v>
      </c>
      <c r="AG95" s="78">
        <v>8682</v>
      </c>
      <c r="AH95" s="78">
        <v>443</v>
      </c>
      <c r="AI95" s="78"/>
      <c r="AJ95" s="78" t="s">
        <v>2055</v>
      </c>
      <c r="AK95" s="78" t="s">
        <v>2198</v>
      </c>
      <c r="AL95" s="82" t="s">
        <v>2317</v>
      </c>
      <c r="AM95" s="78"/>
      <c r="AN95" s="80">
        <v>39577.95584490741</v>
      </c>
      <c r="AO95" s="82" t="s">
        <v>2459</v>
      </c>
      <c r="AP95" s="78" t="b">
        <v>0</v>
      </c>
      <c r="AQ95" s="78" t="b">
        <v>0</v>
      </c>
      <c r="AR95" s="78" t="b">
        <v>1</v>
      </c>
      <c r="AS95" s="78" t="s">
        <v>1727</v>
      </c>
      <c r="AT95" s="78">
        <v>40</v>
      </c>
      <c r="AU95" s="82" t="s">
        <v>2541</v>
      </c>
      <c r="AV95" s="78" t="b">
        <v>0</v>
      </c>
      <c r="AW95" s="78" t="s">
        <v>2596</v>
      </c>
      <c r="AX95" s="82" t="s">
        <v>2689</v>
      </c>
      <c r="AY95" s="78" t="s">
        <v>66</v>
      </c>
      <c r="AZ95" s="78" t="str">
        <f>REPLACE(INDEX(GroupVertices[Group],MATCH(Vertices[[#This Row],[Vertex]],GroupVertices[Vertex],0)),1,1,"")</f>
        <v>2</v>
      </c>
      <c r="BA95" s="48" t="s">
        <v>3035</v>
      </c>
      <c r="BB95" s="48" t="s">
        <v>3035</v>
      </c>
      <c r="BC95" s="48" t="s">
        <v>732</v>
      </c>
      <c r="BD95" s="48" t="s">
        <v>732</v>
      </c>
      <c r="BE95" s="48" t="s">
        <v>745</v>
      </c>
      <c r="BF95" s="48" t="s">
        <v>745</v>
      </c>
      <c r="BG95" s="120" t="s">
        <v>3410</v>
      </c>
      <c r="BH95" s="120" t="s">
        <v>3474</v>
      </c>
      <c r="BI95" s="120" t="s">
        <v>3544</v>
      </c>
      <c r="BJ95" s="120" t="s">
        <v>3597</v>
      </c>
      <c r="BK95" s="120">
        <v>1</v>
      </c>
      <c r="BL95" s="123">
        <v>8.333333333333334</v>
      </c>
      <c r="BM95" s="120">
        <v>0</v>
      </c>
      <c r="BN95" s="123">
        <v>0</v>
      </c>
      <c r="BO95" s="120">
        <v>0</v>
      </c>
      <c r="BP95" s="123">
        <v>0</v>
      </c>
      <c r="BQ95" s="120">
        <v>11</v>
      </c>
      <c r="BR95" s="123">
        <v>91.66666666666667</v>
      </c>
      <c r="BS95" s="120">
        <v>12</v>
      </c>
      <c r="BT95" s="2"/>
      <c r="BU95" s="3"/>
      <c r="BV95" s="3"/>
      <c r="BW95" s="3"/>
      <c r="BX95" s="3"/>
    </row>
    <row r="96" spans="1:76" ht="15">
      <c r="A96" s="64" t="s">
        <v>293</v>
      </c>
      <c r="B96" s="65"/>
      <c r="C96" s="65" t="s">
        <v>64</v>
      </c>
      <c r="D96" s="66">
        <v>169.8294555978397</v>
      </c>
      <c r="E96" s="68"/>
      <c r="F96" s="100" t="s">
        <v>2579</v>
      </c>
      <c r="G96" s="65"/>
      <c r="H96" s="69" t="s">
        <v>293</v>
      </c>
      <c r="I96" s="70"/>
      <c r="J96" s="70"/>
      <c r="K96" s="69" t="s">
        <v>2856</v>
      </c>
      <c r="L96" s="73">
        <v>1</v>
      </c>
      <c r="M96" s="74">
        <v>4058.7236328125</v>
      </c>
      <c r="N96" s="74">
        <v>7322.796875</v>
      </c>
      <c r="O96" s="75"/>
      <c r="P96" s="76"/>
      <c r="Q96" s="76"/>
      <c r="R96" s="86"/>
      <c r="S96" s="48">
        <v>1</v>
      </c>
      <c r="T96" s="48">
        <v>1</v>
      </c>
      <c r="U96" s="49">
        <v>0</v>
      </c>
      <c r="V96" s="49">
        <v>0</v>
      </c>
      <c r="W96" s="49">
        <v>0</v>
      </c>
      <c r="X96" s="49">
        <v>0.999997</v>
      </c>
      <c r="Y96" s="49">
        <v>0</v>
      </c>
      <c r="Z96" s="49" t="s">
        <v>4029</v>
      </c>
      <c r="AA96" s="71">
        <v>96</v>
      </c>
      <c r="AB96" s="71"/>
      <c r="AC96" s="72"/>
      <c r="AD96" s="78" t="s">
        <v>1891</v>
      </c>
      <c r="AE96" s="78">
        <v>1385</v>
      </c>
      <c r="AF96" s="78">
        <v>1237</v>
      </c>
      <c r="AG96" s="78">
        <v>2425</v>
      </c>
      <c r="AH96" s="78">
        <v>130</v>
      </c>
      <c r="AI96" s="78"/>
      <c r="AJ96" s="78" t="s">
        <v>2056</v>
      </c>
      <c r="AK96" s="78" t="s">
        <v>2199</v>
      </c>
      <c r="AL96" s="82" t="s">
        <v>2318</v>
      </c>
      <c r="AM96" s="78"/>
      <c r="AN96" s="80">
        <v>42822.749027777776</v>
      </c>
      <c r="AO96" s="82" t="s">
        <v>2460</v>
      </c>
      <c r="AP96" s="78" t="b">
        <v>0</v>
      </c>
      <c r="AQ96" s="78" t="b">
        <v>0</v>
      </c>
      <c r="AR96" s="78" t="b">
        <v>0</v>
      </c>
      <c r="AS96" s="78" t="s">
        <v>1727</v>
      </c>
      <c r="AT96" s="78">
        <v>68</v>
      </c>
      <c r="AU96" s="82" t="s">
        <v>2539</v>
      </c>
      <c r="AV96" s="78" t="b">
        <v>0</v>
      </c>
      <c r="AW96" s="78" t="s">
        <v>2596</v>
      </c>
      <c r="AX96" s="82" t="s">
        <v>2690</v>
      </c>
      <c r="AY96" s="78" t="s">
        <v>66</v>
      </c>
      <c r="AZ96" s="78" t="str">
        <f>REPLACE(INDEX(GroupVertices[Group],MATCH(Vertices[[#This Row],[Vertex]],GroupVertices[Vertex],0)),1,1,"")</f>
        <v>2</v>
      </c>
      <c r="BA96" s="48" t="s">
        <v>692</v>
      </c>
      <c r="BB96" s="48" t="s">
        <v>692</v>
      </c>
      <c r="BC96" s="48" t="s">
        <v>732</v>
      </c>
      <c r="BD96" s="48" t="s">
        <v>732</v>
      </c>
      <c r="BE96" s="48" t="s">
        <v>745</v>
      </c>
      <c r="BF96" s="48" t="s">
        <v>745</v>
      </c>
      <c r="BG96" s="120" t="s">
        <v>3421</v>
      </c>
      <c r="BH96" s="120" t="s">
        <v>3421</v>
      </c>
      <c r="BI96" s="120" t="s">
        <v>3555</v>
      </c>
      <c r="BJ96" s="120" t="s">
        <v>3555</v>
      </c>
      <c r="BK96" s="120">
        <v>1</v>
      </c>
      <c r="BL96" s="123">
        <v>14.285714285714286</v>
      </c>
      <c r="BM96" s="120">
        <v>0</v>
      </c>
      <c r="BN96" s="123">
        <v>0</v>
      </c>
      <c r="BO96" s="120">
        <v>0</v>
      </c>
      <c r="BP96" s="123">
        <v>0</v>
      </c>
      <c r="BQ96" s="120">
        <v>6</v>
      </c>
      <c r="BR96" s="123">
        <v>85.71428571428571</v>
      </c>
      <c r="BS96" s="120">
        <v>7</v>
      </c>
      <c r="BT96" s="2"/>
      <c r="BU96" s="3"/>
      <c r="BV96" s="3"/>
      <c r="BW96" s="3"/>
      <c r="BX96" s="3"/>
    </row>
    <row r="97" spans="1:76" ht="15">
      <c r="A97" s="64" t="s">
        <v>294</v>
      </c>
      <c r="B97" s="65"/>
      <c r="C97" s="65" t="s">
        <v>64</v>
      </c>
      <c r="D97" s="66">
        <v>171.64359774855868</v>
      </c>
      <c r="E97" s="68"/>
      <c r="F97" s="100" t="s">
        <v>2580</v>
      </c>
      <c r="G97" s="65"/>
      <c r="H97" s="69" t="s">
        <v>294</v>
      </c>
      <c r="I97" s="70"/>
      <c r="J97" s="70"/>
      <c r="K97" s="69" t="s">
        <v>2857</v>
      </c>
      <c r="L97" s="73">
        <v>1</v>
      </c>
      <c r="M97" s="74">
        <v>6122.19482421875</v>
      </c>
      <c r="N97" s="74">
        <v>8252.1162109375</v>
      </c>
      <c r="O97" s="75"/>
      <c r="P97" s="76"/>
      <c r="Q97" s="76"/>
      <c r="R97" s="86"/>
      <c r="S97" s="48">
        <v>1</v>
      </c>
      <c r="T97" s="48">
        <v>1</v>
      </c>
      <c r="U97" s="49">
        <v>0</v>
      </c>
      <c r="V97" s="49">
        <v>0</v>
      </c>
      <c r="W97" s="49">
        <v>0</v>
      </c>
      <c r="X97" s="49">
        <v>0.999997</v>
      </c>
      <c r="Y97" s="49">
        <v>0</v>
      </c>
      <c r="Z97" s="49" t="s">
        <v>4029</v>
      </c>
      <c r="AA97" s="71">
        <v>97</v>
      </c>
      <c r="AB97" s="71"/>
      <c r="AC97" s="72"/>
      <c r="AD97" s="78" t="s">
        <v>1892</v>
      </c>
      <c r="AE97" s="78">
        <v>3557</v>
      </c>
      <c r="AF97" s="78">
        <v>1522</v>
      </c>
      <c r="AG97" s="78">
        <v>8102</v>
      </c>
      <c r="AH97" s="78">
        <v>62</v>
      </c>
      <c r="AI97" s="78"/>
      <c r="AJ97" s="78" t="s">
        <v>2057</v>
      </c>
      <c r="AK97" s="78" t="s">
        <v>2200</v>
      </c>
      <c r="AL97" s="78"/>
      <c r="AM97" s="78"/>
      <c r="AN97" s="80">
        <v>42437.73449074074</v>
      </c>
      <c r="AO97" s="82" t="s">
        <v>2461</v>
      </c>
      <c r="AP97" s="78" t="b">
        <v>0</v>
      </c>
      <c r="AQ97" s="78" t="b">
        <v>0</v>
      </c>
      <c r="AR97" s="78" t="b">
        <v>0</v>
      </c>
      <c r="AS97" s="78" t="s">
        <v>2531</v>
      </c>
      <c r="AT97" s="78">
        <v>229</v>
      </c>
      <c r="AU97" s="82" t="s">
        <v>2539</v>
      </c>
      <c r="AV97" s="78" t="b">
        <v>0</v>
      </c>
      <c r="AW97" s="78" t="s">
        <v>2596</v>
      </c>
      <c r="AX97" s="82" t="s">
        <v>2691</v>
      </c>
      <c r="AY97" s="78" t="s">
        <v>66</v>
      </c>
      <c r="AZ97" s="78" t="str">
        <f>REPLACE(INDEX(GroupVertices[Group],MATCH(Vertices[[#This Row],[Vertex]],GroupVertices[Vertex],0)),1,1,"")</f>
        <v>2</v>
      </c>
      <c r="BA97" s="48" t="s">
        <v>3034</v>
      </c>
      <c r="BB97" s="48" t="s">
        <v>3034</v>
      </c>
      <c r="BC97" s="48" t="s">
        <v>732</v>
      </c>
      <c r="BD97" s="48" t="s">
        <v>732</v>
      </c>
      <c r="BE97" s="48" t="s">
        <v>745</v>
      </c>
      <c r="BF97" s="48" t="s">
        <v>745</v>
      </c>
      <c r="BG97" s="120" t="s">
        <v>3410</v>
      </c>
      <c r="BH97" s="120" t="s">
        <v>3474</v>
      </c>
      <c r="BI97" s="120" t="s">
        <v>3544</v>
      </c>
      <c r="BJ97" s="120" t="s">
        <v>3597</v>
      </c>
      <c r="BK97" s="120">
        <v>1</v>
      </c>
      <c r="BL97" s="123">
        <v>8.333333333333334</v>
      </c>
      <c r="BM97" s="120">
        <v>0</v>
      </c>
      <c r="BN97" s="123">
        <v>0</v>
      </c>
      <c r="BO97" s="120">
        <v>0</v>
      </c>
      <c r="BP97" s="123">
        <v>0</v>
      </c>
      <c r="BQ97" s="120">
        <v>11</v>
      </c>
      <c r="BR97" s="123">
        <v>91.66666666666667</v>
      </c>
      <c r="BS97" s="120">
        <v>12</v>
      </c>
      <c r="BT97" s="2"/>
      <c r="BU97" s="3"/>
      <c r="BV97" s="3"/>
      <c r="BW97" s="3"/>
      <c r="BX97" s="3"/>
    </row>
    <row r="98" spans="1:76" ht="15">
      <c r="A98" s="64" t="s">
        <v>295</v>
      </c>
      <c r="B98" s="65"/>
      <c r="C98" s="65" t="s">
        <v>64</v>
      </c>
      <c r="D98" s="66">
        <v>178.10448996954023</v>
      </c>
      <c r="E98" s="68"/>
      <c r="F98" s="100" t="s">
        <v>895</v>
      </c>
      <c r="G98" s="65"/>
      <c r="H98" s="69" t="s">
        <v>295</v>
      </c>
      <c r="I98" s="70"/>
      <c r="J98" s="70"/>
      <c r="K98" s="69" t="s">
        <v>2858</v>
      </c>
      <c r="L98" s="73">
        <v>1</v>
      </c>
      <c r="M98" s="74">
        <v>4058.7236328125</v>
      </c>
      <c r="N98" s="74">
        <v>8252.1162109375</v>
      </c>
      <c r="O98" s="75"/>
      <c r="P98" s="76"/>
      <c r="Q98" s="76"/>
      <c r="R98" s="86"/>
      <c r="S98" s="48">
        <v>1</v>
      </c>
      <c r="T98" s="48">
        <v>1</v>
      </c>
      <c r="U98" s="49">
        <v>0</v>
      </c>
      <c r="V98" s="49">
        <v>0</v>
      </c>
      <c r="W98" s="49">
        <v>0</v>
      </c>
      <c r="X98" s="49">
        <v>0.999997</v>
      </c>
      <c r="Y98" s="49">
        <v>0</v>
      </c>
      <c r="Z98" s="49" t="s">
        <v>4029</v>
      </c>
      <c r="AA98" s="71">
        <v>98</v>
      </c>
      <c r="AB98" s="71"/>
      <c r="AC98" s="72"/>
      <c r="AD98" s="78" t="s">
        <v>1893</v>
      </c>
      <c r="AE98" s="78">
        <v>119</v>
      </c>
      <c r="AF98" s="78">
        <v>2537</v>
      </c>
      <c r="AG98" s="78">
        <v>16128</v>
      </c>
      <c r="AH98" s="78">
        <v>236</v>
      </c>
      <c r="AI98" s="78"/>
      <c r="AJ98" s="78" t="s">
        <v>2058</v>
      </c>
      <c r="AK98" s="78" t="s">
        <v>2201</v>
      </c>
      <c r="AL98" s="82" t="s">
        <v>2319</v>
      </c>
      <c r="AM98" s="78"/>
      <c r="AN98" s="80">
        <v>41297.95887731481</v>
      </c>
      <c r="AO98" s="82" t="s">
        <v>2462</v>
      </c>
      <c r="AP98" s="78" t="b">
        <v>0</v>
      </c>
      <c r="AQ98" s="78" t="b">
        <v>0</v>
      </c>
      <c r="AR98" s="78" t="b">
        <v>0</v>
      </c>
      <c r="AS98" s="78" t="s">
        <v>1727</v>
      </c>
      <c r="AT98" s="78">
        <v>25</v>
      </c>
      <c r="AU98" s="82" t="s">
        <v>2541</v>
      </c>
      <c r="AV98" s="78" t="b">
        <v>0</v>
      </c>
      <c r="AW98" s="78" t="s">
        <v>2596</v>
      </c>
      <c r="AX98" s="82" t="s">
        <v>2692</v>
      </c>
      <c r="AY98" s="78" t="s">
        <v>66</v>
      </c>
      <c r="AZ98" s="78" t="str">
        <f>REPLACE(INDEX(GroupVertices[Group],MATCH(Vertices[[#This Row],[Vertex]],GroupVertices[Vertex],0)),1,1,"")</f>
        <v>2</v>
      </c>
      <c r="BA98" s="48" t="s">
        <v>3035</v>
      </c>
      <c r="BB98" s="48" t="s">
        <v>3035</v>
      </c>
      <c r="BC98" s="48" t="s">
        <v>732</v>
      </c>
      <c r="BD98" s="48" t="s">
        <v>732</v>
      </c>
      <c r="BE98" s="48" t="s">
        <v>745</v>
      </c>
      <c r="BF98" s="48" t="s">
        <v>745</v>
      </c>
      <c r="BG98" s="120" t="s">
        <v>3410</v>
      </c>
      <c r="BH98" s="120" t="s">
        <v>3474</v>
      </c>
      <c r="BI98" s="120" t="s">
        <v>3544</v>
      </c>
      <c r="BJ98" s="120" t="s">
        <v>3597</v>
      </c>
      <c r="BK98" s="120">
        <v>1</v>
      </c>
      <c r="BL98" s="123">
        <v>8.333333333333334</v>
      </c>
      <c r="BM98" s="120">
        <v>0</v>
      </c>
      <c r="BN98" s="123">
        <v>0</v>
      </c>
      <c r="BO98" s="120">
        <v>0</v>
      </c>
      <c r="BP98" s="123">
        <v>0</v>
      </c>
      <c r="BQ98" s="120">
        <v>11</v>
      </c>
      <c r="BR98" s="123">
        <v>91.66666666666667</v>
      </c>
      <c r="BS98" s="120">
        <v>12</v>
      </c>
      <c r="BT98" s="2"/>
      <c r="BU98" s="3"/>
      <c r="BV98" s="3"/>
      <c r="BW98" s="3"/>
      <c r="BX98" s="3"/>
    </row>
    <row r="99" spans="1:76" ht="15">
      <c r="A99" s="64" t="s">
        <v>296</v>
      </c>
      <c r="B99" s="65"/>
      <c r="C99" s="65" t="s">
        <v>64</v>
      </c>
      <c r="D99" s="66">
        <v>174.35526285805437</v>
      </c>
      <c r="E99" s="68"/>
      <c r="F99" s="100" t="s">
        <v>896</v>
      </c>
      <c r="G99" s="65"/>
      <c r="H99" s="69" t="s">
        <v>296</v>
      </c>
      <c r="I99" s="70"/>
      <c r="J99" s="70"/>
      <c r="K99" s="69" t="s">
        <v>2859</v>
      </c>
      <c r="L99" s="73">
        <v>1</v>
      </c>
      <c r="M99" s="74">
        <v>637.9271240234375</v>
      </c>
      <c r="N99" s="74">
        <v>1851.02685546875</v>
      </c>
      <c r="O99" s="75"/>
      <c r="P99" s="76"/>
      <c r="Q99" s="76"/>
      <c r="R99" s="86"/>
      <c r="S99" s="48">
        <v>0</v>
      </c>
      <c r="T99" s="48">
        <v>1</v>
      </c>
      <c r="U99" s="49">
        <v>0</v>
      </c>
      <c r="V99" s="49">
        <v>0.004219</v>
      </c>
      <c r="W99" s="49">
        <v>0.008344</v>
      </c>
      <c r="X99" s="49">
        <v>0.423626</v>
      </c>
      <c r="Y99" s="49">
        <v>0</v>
      </c>
      <c r="Z99" s="49">
        <v>0</v>
      </c>
      <c r="AA99" s="71">
        <v>99</v>
      </c>
      <c r="AB99" s="71"/>
      <c r="AC99" s="72"/>
      <c r="AD99" s="78" t="s">
        <v>296</v>
      </c>
      <c r="AE99" s="78">
        <v>2035</v>
      </c>
      <c r="AF99" s="78">
        <v>1948</v>
      </c>
      <c r="AG99" s="78">
        <v>4231</v>
      </c>
      <c r="AH99" s="78">
        <v>13361</v>
      </c>
      <c r="AI99" s="78"/>
      <c r="AJ99" s="78" t="s">
        <v>2059</v>
      </c>
      <c r="AK99" s="78" t="s">
        <v>1760</v>
      </c>
      <c r="AL99" s="78"/>
      <c r="AM99" s="78"/>
      <c r="AN99" s="80">
        <v>43563.5590625</v>
      </c>
      <c r="AO99" s="82" t="s">
        <v>2463</v>
      </c>
      <c r="AP99" s="78" t="b">
        <v>1</v>
      </c>
      <c r="AQ99" s="78" t="b">
        <v>0</v>
      </c>
      <c r="AR99" s="78" t="b">
        <v>1</v>
      </c>
      <c r="AS99" s="78" t="s">
        <v>1727</v>
      </c>
      <c r="AT99" s="78">
        <v>12</v>
      </c>
      <c r="AU99" s="78"/>
      <c r="AV99" s="78" t="b">
        <v>0</v>
      </c>
      <c r="AW99" s="78" t="s">
        <v>2596</v>
      </c>
      <c r="AX99" s="82" t="s">
        <v>2693</v>
      </c>
      <c r="AY99" s="78" t="s">
        <v>66</v>
      </c>
      <c r="AZ99" s="78" t="str">
        <f>REPLACE(INDEX(GroupVertices[Group],MATCH(Vertices[[#This Row],[Vertex]],GroupVertices[Vertex],0)),1,1,"")</f>
        <v>1</v>
      </c>
      <c r="BA99" s="48" t="s">
        <v>694</v>
      </c>
      <c r="BB99" s="48" t="s">
        <v>694</v>
      </c>
      <c r="BC99" s="48" t="s">
        <v>732</v>
      </c>
      <c r="BD99" s="48" t="s">
        <v>732</v>
      </c>
      <c r="BE99" s="48" t="s">
        <v>745</v>
      </c>
      <c r="BF99" s="48" t="s">
        <v>745</v>
      </c>
      <c r="BG99" s="120" t="s">
        <v>3422</v>
      </c>
      <c r="BH99" s="120" t="s">
        <v>3422</v>
      </c>
      <c r="BI99" s="120" t="s">
        <v>3556</v>
      </c>
      <c r="BJ99" s="120" t="s">
        <v>3556</v>
      </c>
      <c r="BK99" s="120">
        <v>0</v>
      </c>
      <c r="BL99" s="123">
        <v>0</v>
      </c>
      <c r="BM99" s="120">
        <v>0</v>
      </c>
      <c r="BN99" s="123">
        <v>0</v>
      </c>
      <c r="BO99" s="120">
        <v>0</v>
      </c>
      <c r="BP99" s="123">
        <v>0</v>
      </c>
      <c r="BQ99" s="120">
        <v>7</v>
      </c>
      <c r="BR99" s="123">
        <v>100</v>
      </c>
      <c r="BS99" s="120">
        <v>7</v>
      </c>
      <c r="BT99" s="2"/>
      <c r="BU99" s="3"/>
      <c r="BV99" s="3"/>
      <c r="BW99" s="3"/>
      <c r="BX99" s="3"/>
    </row>
    <row r="100" spans="1:76" ht="15">
      <c r="A100" s="64" t="s">
        <v>297</v>
      </c>
      <c r="B100" s="65"/>
      <c r="C100" s="65" t="s">
        <v>64</v>
      </c>
      <c r="D100" s="66">
        <v>175.2973436942172</v>
      </c>
      <c r="E100" s="68"/>
      <c r="F100" s="100" t="s">
        <v>897</v>
      </c>
      <c r="G100" s="65"/>
      <c r="H100" s="69" t="s">
        <v>297</v>
      </c>
      <c r="I100" s="70"/>
      <c r="J100" s="70"/>
      <c r="K100" s="69" t="s">
        <v>2860</v>
      </c>
      <c r="L100" s="73">
        <v>1</v>
      </c>
      <c r="M100" s="74">
        <v>9017.94140625</v>
      </c>
      <c r="N100" s="74">
        <v>1535.140625</v>
      </c>
      <c r="O100" s="75"/>
      <c r="P100" s="76"/>
      <c r="Q100" s="76"/>
      <c r="R100" s="86"/>
      <c r="S100" s="48">
        <v>2</v>
      </c>
      <c r="T100" s="48">
        <v>1</v>
      </c>
      <c r="U100" s="49">
        <v>0</v>
      </c>
      <c r="V100" s="49">
        <v>1</v>
      </c>
      <c r="W100" s="49">
        <v>0</v>
      </c>
      <c r="X100" s="49">
        <v>1.298241</v>
      </c>
      <c r="Y100" s="49">
        <v>0</v>
      </c>
      <c r="Z100" s="49">
        <v>0</v>
      </c>
      <c r="AA100" s="71">
        <v>100</v>
      </c>
      <c r="AB100" s="71"/>
      <c r="AC100" s="72"/>
      <c r="AD100" s="78" t="s">
        <v>1894</v>
      </c>
      <c r="AE100" s="78">
        <v>1802</v>
      </c>
      <c r="AF100" s="78">
        <v>2096</v>
      </c>
      <c r="AG100" s="78">
        <v>10652</v>
      </c>
      <c r="AH100" s="78">
        <v>1080</v>
      </c>
      <c r="AI100" s="78"/>
      <c r="AJ100" s="78" t="s">
        <v>2060</v>
      </c>
      <c r="AK100" s="78" t="s">
        <v>2202</v>
      </c>
      <c r="AL100" s="82" t="s">
        <v>2320</v>
      </c>
      <c r="AM100" s="78"/>
      <c r="AN100" s="80">
        <v>41801.42511574074</v>
      </c>
      <c r="AO100" s="82" t="s">
        <v>2464</v>
      </c>
      <c r="AP100" s="78" t="b">
        <v>0</v>
      </c>
      <c r="AQ100" s="78" t="b">
        <v>0</v>
      </c>
      <c r="AR100" s="78" t="b">
        <v>0</v>
      </c>
      <c r="AS100" s="78" t="s">
        <v>1727</v>
      </c>
      <c r="AT100" s="78">
        <v>886</v>
      </c>
      <c r="AU100" s="82" t="s">
        <v>2553</v>
      </c>
      <c r="AV100" s="78" t="b">
        <v>0</v>
      </c>
      <c r="AW100" s="78" t="s">
        <v>2596</v>
      </c>
      <c r="AX100" s="82" t="s">
        <v>2694</v>
      </c>
      <c r="AY100" s="78" t="s">
        <v>66</v>
      </c>
      <c r="AZ100" s="78" t="str">
        <f>REPLACE(INDEX(GroupVertices[Group],MATCH(Vertices[[#This Row],[Vertex]],GroupVertices[Vertex],0)),1,1,"")</f>
        <v>9</v>
      </c>
      <c r="BA100" s="48" t="s">
        <v>3035</v>
      </c>
      <c r="BB100" s="48" t="s">
        <v>3035</v>
      </c>
      <c r="BC100" s="48" t="s">
        <v>732</v>
      </c>
      <c r="BD100" s="48" t="s">
        <v>732</v>
      </c>
      <c r="BE100" s="48" t="s">
        <v>758</v>
      </c>
      <c r="BF100" s="48" t="s">
        <v>758</v>
      </c>
      <c r="BG100" s="120" t="s">
        <v>3423</v>
      </c>
      <c r="BH100" s="120" t="s">
        <v>3480</v>
      </c>
      <c r="BI100" s="120" t="s">
        <v>3557</v>
      </c>
      <c r="BJ100" s="120" t="s">
        <v>3603</v>
      </c>
      <c r="BK100" s="120">
        <v>1</v>
      </c>
      <c r="BL100" s="123">
        <v>5.555555555555555</v>
      </c>
      <c r="BM100" s="120">
        <v>0</v>
      </c>
      <c r="BN100" s="123">
        <v>0</v>
      </c>
      <c r="BO100" s="120">
        <v>0</v>
      </c>
      <c r="BP100" s="123">
        <v>0</v>
      </c>
      <c r="BQ100" s="120">
        <v>17</v>
      </c>
      <c r="BR100" s="123">
        <v>94.44444444444444</v>
      </c>
      <c r="BS100" s="120">
        <v>18</v>
      </c>
      <c r="BT100" s="2"/>
      <c r="BU100" s="3"/>
      <c r="BV100" s="3"/>
      <c r="BW100" s="3"/>
      <c r="BX100" s="3"/>
    </row>
    <row r="101" spans="1:76" ht="15">
      <c r="A101" s="64" t="s">
        <v>298</v>
      </c>
      <c r="B101" s="65"/>
      <c r="C101" s="65" t="s">
        <v>64</v>
      </c>
      <c r="D101" s="66">
        <v>239.81715014926053</v>
      </c>
      <c r="E101" s="68"/>
      <c r="F101" s="100" t="s">
        <v>898</v>
      </c>
      <c r="G101" s="65"/>
      <c r="H101" s="69" t="s">
        <v>298</v>
      </c>
      <c r="I101" s="70"/>
      <c r="J101" s="70"/>
      <c r="K101" s="69" t="s">
        <v>2861</v>
      </c>
      <c r="L101" s="73">
        <v>1</v>
      </c>
      <c r="M101" s="74">
        <v>9017.94140625</v>
      </c>
      <c r="N101" s="74">
        <v>746.984130859375</v>
      </c>
      <c r="O101" s="75"/>
      <c r="P101" s="76"/>
      <c r="Q101" s="76"/>
      <c r="R101" s="86"/>
      <c r="S101" s="48">
        <v>0</v>
      </c>
      <c r="T101" s="48">
        <v>1</v>
      </c>
      <c r="U101" s="49">
        <v>0</v>
      </c>
      <c r="V101" s="49">
        <v>1</v>
      </c>
      <c r="W101" s="49">
        <v>0</v>
      </c>
      <c r="X101" s="49">
        <v>0.701752</v>
      </c>
      <c r="Y101" s="49">
        <v>0</v>
      </c>
      <c r="Z101" s="49">
        <v>0</v>
      </c>
      <c r="AA101" s="71">
        <v>101</v>
      </c>
      <c r="AB101" s="71"/>
      <c r="AC101" s="72"/>
      <c r="AD101" s="78" t="s">
        <v>1895</v>
      </c>
      <c r="AE101" s="78">
        <v>4271</v>
      </c>
      <c r="AF101" s="78">
        <v>12232</v>
      </c>
      <c r="AG101" s="78">
        <v>83754</v>
      </c>
      <c r="AH101" s="78">
        <v>4409</v>
      </c>
      <c r="AI101" s="78"/>
      <c r="AJ101" s="78" t="s">
        <v>2061</v>
      </c>
      <c r="AK101" s="78" t="s">
        <v>2136</v>
      </c>
      <c r="AL101" s="78"/>
      <c r="AM101" s="78"/>
      <c r="AN101" s="80">
        <v>42519.471041666664</v>
      </c>
      <c r="AO101" s="82" t="s">
        <v>2465</v>
      </c>
      <c r="AP101" s="78" t="b">
        <v>0</v>
      </c>
      <c r="AQ101" s="78" t="b">
        <v>0</v>
      </c>
      <c r="AR101" s="78" t="b">
        <v>0</v>
      </c>
      <c r="AS101" s="78" t="s">
        <v>1727</v>
      </c>
      <c r="AT101" s="78">
        <v>1183</v>
      </c>
      <c r="AU101" s="82" t="s">
        <v>2539</v>
      </c>
      <c r="AV101" s="78" t="b">
        <v>0</v>
      </c>
      <c r="AW101" s="78" t="s">
        <v>2596</v>
      </c>
      <c r="AX101" s="82" t="s">
        <v>2695</v>
      </c>
      <c r="AY101" s="78" t="s">
        <v>66</v>
      </c>
      <c r="AZ101" s="78" t="str">
        <f>REPLACE(INDEX(GroupVertices[Group],MATCH(Vertices[[#This Row],[Vertex]],GroupVertices[Vertex],0)),1,1,"")</f>
        <v>9</v>
      </c>
      <c r="BA101" s="48" t="s">
        <v>691</v>
      </c>
      <c r="BB101" s="48" t="s">
        <v>691</v>
      </c>
      <c r="BC101" s="48" t="s">
        <v>732</v>
      </c>
      <c r="BD101" s="48" t="s">
        <v>732</v>
      </c>
      <c r="BE101" s="48" t="s">
        <v>758</v>
      </c>
      <c r="BF101" s="48" t="s">
        <v>758</v>
      </c>
      <c r="BG101" s="120" t="s">
        <v>3424</v>
      </c>
      <c r="BH101" s="120" t="s">
        <v>3424</v>
      </c>
      <c r="BI101" s="120" t="s">
        <v>3558</v>
      </c>
      <c r="BJ101" s="120" t="s">
        <v>3558</v>
      </c>
      <c r="BK101" s="120">
        <v>1</v>
      </c>
      <c r="BL101" s="123">
        <v>8.333333333333334</v>
      </c>
      <c r="BM101" s="120">
        <v>0</v>
      </c>
      <c r="BN101" s="123">
        <v>0</v>
      </c>
      <c r="BO101" s="120">
        <v>0</v>
      </c>
      <c r="BP101" s="123">
        <v>0</v>
      </c>
      <c r="BQ101" s="120">
        <v>11</v>
      </c>
      <c r="BR101" s="123">
        <v>91.66666666666667</v>
      </c>
      <c r="BS101" s="120">
        <v>12</v>
      </c>
      <c r="BT101" s="2"/>
      <c r="BU101" s="3"/>
      <c r="BV101" s="3"/>
      <c r="BW101" s="3"/>
      <c r="BX101" s="3"/>
    </row>
    <row r="102" spans="1:76" ht="15">
      <c r="A102" s="64" t="s">
        <v>299</v>
      </c>
      <c r="B102" s="65"/>
      <c r="C102" s="65" t="s">
        <v>64</v>
      </c>
      <c r="D102" s="66">
        <v>162.81477261505975</v>
      </c>
      <c r="E102" s="68"/>
      <c r="F102" s="100" t="s">
        <v>913</v>
      </c>
      <c r="G102" s="65"/>
      <c r="H102" s="69" t="s">
        <v>299</v>
      </c>
      <c r="I102" s="70"/>
      <c r="J102" s="70"/>
      <c r="K102" s="69" t="s">
        <v>2862</v>
      </c>
      <c r="L102" s="73">
        <v>1</v>
      </c>
      <c r="M102" s="74">
        <v>4574.5908203125</v>
      </c>
      <c r="N102" s="74">
        <v>9181.4345703125</v>
      </c>
      <c r="O102" s="75"/>
      <c r="P102" s="76"/>
      <c r="Q102" s="76"/>
      <c r="R102" s="86"/>
      <c r="S102" s="48">
        <v>1</v>
      </c>
      <c r="T102" s="48">
        <v>1</v>
      </c>
      <c r="U102" s="49">
        <v>0</v>
      </c>
      <c r="V102" s="49">
        <v>0</v>
      </c>
      <c r="W102" s="49">
        <v>0</v>
      </c>
      <c r="X102" s="49">
        <v>0.999997</v>
      </c>
      <c r="Y102" s="49">
        <v>0</v>
      </c>
      <c r="Z102" s="49" t="s">
        <v>4029</v>
      </c>
      <c r="AA102" s="71">
        <v>102</v>
      </c>
      <c r="AB102" s="71"/>
      <c r="AC102" s="72"/>
      <c r="AD102" s="78" t="s">
        <v>1896</v>
      </c>
      <c r="AE102" s="78">
        <v>61</v>
      </c>
      <c r="AF102" s="78">
        <v>135</v>
      </c>
      <c r="AG102" s="78">
        <v>10876</v>
      </c>
      <c r="AH102" s="78">
        <v>137</v>
      </c>
      <c r="AI102" s="78"/>
      <c r="AJ102" s="78" t="s">
        <v>2062</v>
      </c>
      <c r="AK102" s="78" t="s">
        <v>2203</v>
      </c>
      <c r="AL102" s="82" t="s">
        <v>2321</v>
      </c>
      <c r="AM102" s="78"/>
      <c r="AN102" s="80">
        <v>41702.29797453704</v>
      </c>
      <c r="AO102" s="78"/>
      <c r="AP102" s="78" t="b">
        <v>0</v>
      </c>
      <c r="AQ102" s="78" t="b">
        <v>1</v>
      </c>
      <c r="AR102" s="78" t="b">
        <v>0</v>
      </c>
      <c r="AS102" s="78" t="s">
        <v>1727</v>
      </c>
      <c r="AT102" s="78">
        <v>403</v>
      </c>
      <c r="AU102" s="82" t="s">
        <v>2539</v>
      </c>
      <c r="AV102" s="78" t="b">
        <v>0</v>
      </c>
      <c r="AW102" s="78" t="s">
        <v>2596</v>
      </c>
      <c r="AX102" s="82" t="s">
        <v>2696</v>
      </c>
      <c r="AY102" s="78" t="s">
        <v>66</v>
      </c>
      <c r="AZ102" s="78" t="str">
        <f>REPLACE(INDEX(GroupVertices[Group],MATCH(Vertices[[#This Row],[Vertex]],GroupVertices[Vertex],0)),1,1,"")</f>
        <v>2</v>
      </c>
      <c r="BA102" s="48" t="s">
        <v>692</v>
      </c>
      <c r="BB102" s="48" t="s">
        <v>692</v>
      </c>
      <c r="BC102" s="48" t="s">
        <v>732</v>
      </c>
      <c r="BD102" s="48" t="s">
        <v>732</v>
      </c>
      <c r="BE102" s="48" t="s">
        <v>745</v>
      </c>
      <c r="BF102" s="48" t="s">
        <v>745</v>
      </c>
      <c r="BG102" s="120" t="s">
        <v>3421</v>
      </c>
      <c r="BH102" s="120" t="s">
        <v>3421</v>
      </c>
      <c r="BI102" s="120" t="s">
        <v>3555</v>
      </c>
      <c r="BJ102" s="120" t="s">
        <v>3555</v>
      </c>
      <c r="BK102" s="120">
        <v>1</v>
      </c>
      <c r="BL102" s="123">
        <v>14.285714285714286</v>
      </c>
      <c r="BM102" s="120">
        <v>0</v>
      </c>
      <c r="BN102" s="123">
        <v>0</v>
      </c>
      <c r="BO102" s="120">
        <v>0</v>
      </c>
      <c r="BP102" s="123">
        <v>0</v>
      </c>
      <c r="BQ102" s="120">
        <v>6</v>
      </c>
      <c r="BR102" s="123">
        <v>85.71428571428571</v>
      </c>
      <c r="BS102" s="120">
        <v>7</v>
      </c>
      <c r="BT102" s="2"/>
      <c r="BU102" s="3"/>
      <c r="BV102" s="3"/>
      <c r="BW102" s="3"/>
      <c r="BX102" s="3"/>
    </row>
    <row r="103" spans="1:76" ht="15">
      <c r="A103" s="64" t="s">
        <v>300</v>
      </c>
      <c r="B103" s="65"/>
      <c r="C103" s="65" t="s">
        <v>64</v>
      </c>
      <c r="D103" s="66">
        <v>314.8271540231981</v>
      </c>
      <c r="E103" s="68"/>
      <c r="F103" s="100" t="s">
        <v>899</v>
      </c>
      <c r="G103" s="65"/>
      <c r="H103" s="69" t="s">
        <v>300</v>
      </c>
      <c r="I103" s="70"/>
      <c r="J103" s="70"/>
      <c r="K103" s="69" t="s">
        <v>2863</v>
      </c>
      <c r="L103" s="73">
        <v>1</v>
      </c>
      <c r="M103" s="74">
        <v>4058.7236328125</v>
      </c>
      <c r="N103" s="74">
        <v>9181.4345703125</v>
      </c>
      <c r="O103" s="75"/>
      <c r="P103" s="76"/>
      <c r="Q103" s="76"/>
      <c r="R103" s="86"/>
      <c r="S103" s="48">
        <v>1</v>
      </c>
      <c r="T103" s="48">
        <v>1</v>
      </c>
      <c r="U103" s="49">
        <v>0</v>
      </c>
      <c r="V103" s="49">
        <v>0</v>
      </c>
      <c r="W103" s="49">
        <v>0</v>
      </c>
      <c r="X103" s="49">
        <v>0.999997</v>
      </c>
      <c r="Y103" s="49">
        <v>0</v>
      </c>
      <c r="Z103" s="49" t="s">
        <v>4029</v>
      </c>
      <c r="AA103" s="71">
        <v>103</v>
      </c>
      <c r="AB103" s="71"/>
      <c r="AC103" s="72"/>
      <c r="AD103" s="78" t="s">
        <v>1897</v>
      </c>
      <c r="AE103" s="78">
        <v>20788</v>
      </c>
      <c r="AF103" s="78">
        <v>24016</v>
      </c>
      <c r="AG103" s="78">
        <v>50836</v>
      </c>
      <c r="AH103" s="78">
        <v>20239</v>
      </c>
      <c r="AI103" s="78"/>
      <c r="AJ103" s="78" t="s">
        <v>2063</v>
      </c>
      <c r="AK103" s="78" t="s">
        <v>2204</v>
      </c>
      <c r="AL103" s="82" t="s">
        <v>2322</v>
      </c>
      <c r="AM103" s="78"/>
      <c r="AN103" s="80">
        <v>39659.95636574074</v>
      </c>
      <c r="AO103" s="82" t="s">
        <v>2466</v>
      </c>
      <c r="AP103" s="78" t="b">
        <v>1</v>
      </c>
      <c r="AQ103" s="78" t="b">
        <v>0</v>
      </c>
      <c r="AR103" s="78" t="b">
        <v>1</v>
      </c>
      <c r="AS103" s="78" t="s">
        <v>1727</v>
      </c>
      <c r="AT103" s="78">
        <v>1133</v>
      </c>
      <c r="AU103" s="82" t="s">
        <v>2539</v>
      </c>
      <c r="AV103" s="78" t="b">
        <v>0</v>
      </c>
      <c r="AW103" s="78" t="s">
        <v>2596</v>
      </c>
      <c r="AX103" s="82" t="s">
        <v>2697</v>
      </c>
      <c r="AY103" s="78" t="s">
        <v>66</v>
      </c>
      <c r="AZ103" s="78" t="str">
        <f>REPLACE(INDEX(GroupVertices[Group],MATCH(Vertices[[#This Row],[Vertex]],GroupVertices[Vertex],0)),1,1,"")</f>
        <v>2</v>
      </c>
      <c r="BA103" s="48" t="s">
        <v>3035</v>
      </c>
      <c r="BB103" s="48" t="s">
        <v>3035</v>
      </c>
      <c r="BC103" s="48" t="s">
        <v>732</v>
      </c>
      <c r="BD103" s="48" t="s">
        <v>732</v>
      </c>
      <c r="BE103" s="48" t="s">
        <v>745</v>
      </c>
      <c r="BF103" s="48" t="s">
        <v>745</v>
      </c>
      <c r="BG103" s="120" t="s">
        <v>3410</v>
      </c>
      <c r="BH103" s="120" t="s">
        <v>3474</v>
      </c>
      <c r="BI103" s="120" t="s">
        <v>3544</v>
      </c>
      <c r="BJ103" s="120" t="s">
        <v>3597</v>
      </c>
      <c r="BK103" s="120">
        <v>1</v>
      </c>
      <c r="BL103" s="123">
        <v>8.333333333333334</v>
      </c>
      <c r="BM103" s="120">
        <v>0</v>
      </c>
      <c r="BN103" s="123">
        <v>0</v>
      </c>
      <c r="BO103" s="120">
        <v>0</v>
      </c>
      <c r="BP103" s="123">
        <v>0</v>
      </c>
      <c r="BQ103" s="120">
        <v>11</v>
      </c>
      <c r="BR103" s="123">
        <v>91.66666666666667</v>
      </c>
      <c r="BS103" s="120">
        <v>12</v>
      </c>
      <c r="BT103" s="2"/>
      <c r="BU103" s="3"/>
      <c r="BV103" s="3"/>
      <c r="BW103" s="3"/>
      <c r="BX103" s="3"/>
    </row>
    <row r="104" spans="1:76" ht="15">
      <c r="A104" s="64" t="s">
        <v>301</v>
      </c>
      <c r="B104" s="65"/>
      <c r="C104" s="65" t="s">
        <v>64</v>
      </c>
      <c r="D104" s="66">
        <v>230.87374761676884</v>
      </c>
      <c r="E104" s="68"/>
      <c r="F104" s="100" t="s">
        <v>900</v>
      </c>
      <c r="G104" s="65"/>
      <c r="H104" s="69" t="s">
        <v>301</v>
      </c>
      <c r="I104" s="70"/>
      <c r="J104" s="70"/>
      <c r="K104" s="69" t="s">
        <v>2864</v>
      </c>
      <c r="L104" s="73">
        <v>1</v>
      </c>
      <c r="M104" s="74">
        <v>5090.458984375</v>
      </c>
      <c r="N104" s="74">
        <v>9181.4345703125</v>
      </c>
      <c r="O104" s="75"/>
      <c r="P104" s="76"/>
      <c r="Q104" s="76"/>
      <c r="R104" s="86"/>
      <c r="S104" s="48">
        <v>1</v>
      </c>
      <c r="T104" s="48">
        <v>1</v>
      </c>
      <c r="U104" s="49">
        <v>0</v>
      </c>
      <c r="V104" s="49">
        <v>0</v>
      </c>
      <c r="W104" s="49">
        <v>0</v>
      </c>
      <c r="X104" s="49">
        <v>0.999997</v>
      </c>
      <c r="Y104" s="49">
        <v>0</v>
      </c>
      <c r="Z104" s="49" t="s">
        <v>4029</v>
      </c>
      <c r="AA104" s="71">
        <v>104</v>
      </c>
      <c r="AB104" s="71"/>
      <c r="AC104" s="72"/>
      <c r="AD104" s="78" t="s">
        <v>1898</v>
      </c>
      <c r="AE104" s="78">
        <v>10928</v>
      </c>
      <c r="AF104" s="78">
        <v>10827</v>
      </c>
      <c r="AG104" s="78">
        <v>59600</v>
      </c>
      <c r="AH104" s="78">
        <v>6840</v>
      </c>
      <c r="AI104" s="78"/>
      <c r="AJ104" s="78" t="s">
        <v>2064</v>
      </c>
      <c r="AK104" s="78" t="s">
        <v>2205</v>
      </c>
      <c r="AL104" s="82" t="s">
        <v>2323</v>
      </c>
      <c r="AM104" s="78"/>
      <c r="AN104" s="80">
        <v>40699.42123842592</v>
      </c>
      <c r="AO104" s="82" t="s">
        <v>2467</v>
      </c>
      <c r="AP104" s="78" t="b">
        <v>0</v>
      </c>
      <c r="AQ104" s="78" t="b">
        <v>0</v>
      </c>
      <c r="AR104" s="78" t="b">
        <v>0</v>
      </c>
      <c r="AS104" s="78" t="s">
        <v>1727</v>
      </c>
      <c r="AT104" s="78">
        <v>1649</v>
      </c>
      <c r="AU104" s="82" t="s">
        <v>2541</v>
      </c>
      <c r="AV104" s="78" t="b">
        <v>0</v>
      </c>
      <c r="AW104" s="78" t="s">
        <v>2596</v>
      </c>
      <c r="AX104" s="82" t="s">
        <v>2698</v>
      </c>
      <c r="AY104" s="78" t="s">
        <v>66</v>
      </c>
      <c r="AZ104" s="78" t="str">
        <f>REPLACE(INDEX(GroupVertices[Group],MATCH(Vertices[[#This Row],[Vertex]],GroupVertices[Vertex],0)),1,1,"")</f>
        <v>2</v>
      </c>
      <c r="BA104" s="48" t="s">
        <v>3035</v>
      </c>
      <c r="BB104" s="48" t="s">
        <v>3035</v>
      </c>
      <c r="BC104" s="48" t="s">
        <v>732</v>
      </c>
      <c r="BD104" s="48" t="s">
        <v>732</v>
      </c>
      <c r="BE104" s="48" t="s">
        <v>759</v>
      </c>
      <c r="BF104" s="48" t="s">
        <v>759</v>
      </c>
      <c r="BG104" s="120" t="s">
        <v>3425</v>
      </c>
      <c r="BH104" s="120" t="s">
        <v>3481</v>
      </c>
      <c r="BI104" s="120" t="s">
        <v>3559</v>
      </c>
      <c r="BJ104" s="120" t="s">
        <v>3604</v>
      </c>
      <c r="BK104" s="120">
        <v>1</v>
      </c>
      <c r="BL104" s="123">
        <v>8.333333333333334</v>
      </c>
      <c r="BM104" s="120">
        <v>0</v>
      </c>
      <c r="BN104" s="123">
        <v>0</v>
      </c>
      <c r="BO104" s="120">
        <v>0</v>
      </c>
      <c r="BP104" s="123">
        <v>0</v>
      </c>
      <c r="BQ104" s="120">
        <v>11</v>
      </c>
      <c r="BR104" s="123">
        <v>91.66666666666667</v>
      </c>
      <c r="BS104" s="120">
        <v>12</v>
      </c>
      <c r="BT104" s="2"/>
      <c r="BU104" s="3"/>
      <c r="BV104" s="3"/>
      <c r="BW104" s="3"/>
      <c r="BX104" s="3"/>
    </row>
    <row r="105" spans="1:76" ht="15">
      <c r="A105" s="64" t="s">
        <v>302</v>
      </c>
      <c r="B105" s="65"/>
      <c r="C105" s="65" t="s">
        <v>64</v>
      </c>
      <c r="D105" s="66">
        <v>163.59135276378856</v>
      </c>
      <c r="E105" s="68"/>
      <c r="F105" s="100" t="s">
        <v>2581</v>
      </c>
      <c r="G105" s="65"/>
      <c r="H105" s="69" t="s">
        <v>302</v>
      </c>
      <c r="I105" s="70"/>
      <c r="J105" s="70"/>
      <c r="K105" s="69" t="s">
        <v>2865</v>
      </c>
      <c r="L105" s="73">
        <v>1</v>
      </c>
      <c r="M105" s="74">
        <v>6122.19482421875</v>
      </c>
      <c r="N105" s="74">
        <v>9181.4345703125</v>
      </c>
      <c r="O105" s="75"/>
      <c r="P105" s="76"/>
      <c r="Q105" s="76"/>
      <c r="R105" s="86"/>
      <c r="S105" s="48">
        <v>1</v>
      </c>
      <c r="T105" s="48">
        <v>1</v>
      </c>
      <c r="U105" s="49">
        <v>0</v>
      </c>
      <c r="V105" s="49">
        <v>0</v>
      </c>
      <c r="W105" s="49">
        <v>0</v>
      </c>
      <c r="X105" s="49">
        <v>0.999997</v>
      </c>
      <c r="Y105" s="49">
        <v>0</v>
      </c>
      <c r="Z105" s="49" t="s">
        <v>4029</v>
      </c>
      <c r="AA105" s="71">
        <v>105</v>
      </c>
      <c r="AB105" s="71"/>
      <c r="AC105" s="72"/>
      <c r="AD105" s="78" t="s">
        <v>1899</v>
      </c>
      <c r="AE105" s="78">
        <v>709</v>
      </c>
      <c r="AF105" s="78">
        <v>257</v>
      </c>
      <c r="AG105" s="78">
        <v>3359</v>
      </c>
      <c r="AH105" s="78">
        <v>9</v>
      </c>
      <c r="AI105" s="78"/>
      <c r="AJ105" s="78" t="s">
        <v>2065</v>
      </c>
      <c r="AK105" s="78" t="s">
        <v>2206</v>
      </c>
      <c r="AL105" s="82" t="s">
        <v>2324</v>
      </c>
      <c r="AM105" s="78"/>
      <c r="AN105" s="80">
        <v>42975.50965277778</v>
      </c>
      <c r="AO105" s="82" t="s">
        <v>2468</v>
      </c>
      <c r="AP105" s="78" t="b">
        <v>0</v>
      </c>
      <c r="AQ105" s="78" t="b">
        <v>0</v>
      </c>
      <c r="AR105" s="78" t="b">
        <v>0</v>
      </c>
      <c r="AS105" s="78" t="s">
        <v>2534</v>
      </c>
      <c r="AT105" s="78">
        <v>1</v>
      </c>
      <c r="AU105" s="82" t="s">
        <v>2539</v>
      </c>
      <c r="AV105" s="78" t="b">
        <v>0</v>
      </c>
      <c r="AW105" s="78" t="s">
        <v>2596</v>
      </c>
      <c r="AX105" s="82" t="s">
        <v>2699</v>
      </c>
      <c r="AY105" s="78" t="s">
        <v>66</v>
      </c>
      <c r="AZ105" s="78" t="str">
        <f>REPLACE(INDEX(GroupVertices[Group],MATCH(Vertices[[#This Row],[Vertex]],GroupVertices[Vertex],0)),1,1,"")</f>
        <v>2</v>
      </c>
      <c r="BA105" s="48" t="s">
        <v>3034</v>
      </c>
      <c r="BB105" s="48" t="s">
        <v>3034</v>
      </c>
      <c r="BC105" s="48" t="s">
        <v>732</v>
      </c>
      <c r="BD105" s="48" t="s">
        <v>732</v>
      </c>
      <c r="BE105" s="48" t="s">
        <v>745</v>
      </c>
      <c r="BF105" s="48" t="s">
        <v>745</v>
      </c>
      <c r="BG105" s="120" t="s">
        <v>3410</v>
      </c>
      <c r="BH105" s="120" t="s">
        <v>3474</v>
      </c>
      <c r="BI105" s="120" t="s">
        <v>3544</v>
      </c>
      <c r="BJ105" s="120" t="s">
        <v>3597</v>
      </c>
      <c r="BK105" s="120">
        <v>1</v>
      </c>
      <c r="BL105" s="123">
        <v>8.333333333333334</v>
      </c>
      <c r="BM105" s="120">
        <v>0</v>
      </c>
      <c r="BN105" s="123">
        <v>0</v>
      </c>
      <c r="BO105" s="120">
        <v>0</v>
      </c>
      <c r="BP105" s="123">
        <v>0</v>
      </c>
      <c r="BQ105" s="120">
        <v>11</v>
      </c>
      <c r="BR105" s="123">
        <v>91.66666666666667</v>
      </c>
      <c r="BS105" s="120">
        <v>12</v>
      </c>
      <c r="BT105" s="2"/>
      <c r="BU105" s="3"/>
      <c r="BV105" s="3"/>
      <c r="BW105" s="3"/>
      <c r="BX105" s="3"/>
    </row>
    <row r="106" spans="1:76" ht="15">
      <c r="A106" s="64" t="s">
        <v>303</v>
      </c>
      <c r="B106" s="65"/>
      <c r="C106" s="65" t="s">
        <v>64</v>
      </c>
      <c r="D106" s="66">
        <v>246.49446634611732</v>
      </c>
      <c r="E106" s="68"/>
      <c r="F106" s="100" t="s">
        <v>901</v>
      </c>
      <c r="G106" s="65"/>
      <c r="H106" s="69" t="s">
        <v>303</v>
      </c>
      <c r="I106" s="70"/>
      <c r="J106" s="70"/>
      <c r="K106" s="69" t="s">
        <v>2866</v>
      </c>
      <c r="L106" s="73">
        <v>1</v>
      </c>
      <c r="M106" s="74">
        <v>194.9122772216797</v>
      </c>
      <c r="N106" s="74">
        <v>4485.32421875</v>
      </c>
      <c r="O106" s="75"/>
      <c r="P106" s="76"/>
      <c r="Q106" s="76"/>
      <c r="R106" s="86"/>
      <c r="S106" s="48">
        <v>0</v>
      </c>
      <c r="T106" s="48">
        <v>1</v>
      </c>
      <c r="U106" s="49">
        <v>0</v>
      </c>
      <c r="V106" s="49">
        <v>0.004219</v>
      </c>
      <c r="W106" s="49">
        <v>0.008344</v>
      </c>
      <c r="X106" s="49">
        <v>0.423626</v>
      </c>
      <c r="Y106" s="49">
        <v>0</v>
      </c>
      <c r="Z106" s="49">
        <v>0</v>
      </c>
      <c r="AA106" s="71">
        <v>106</v>
      </c>
      <c r="AB106" s="71"/>
      <c r="AC106" s="72"/>
      <c r="AD106" s="78" t="s">
        <v>1900</v>
      </c>
      <c r="AE106" s="78">
        <v>3647</v>
      </c>
      <c r="AF106" s="78">
        <v>13281</v>
      </c>
      <c r="AG106" s="78">
        <v>47879</v>
      </c>
      <c r="AH106" s="78">
        <v>3962</v>
      </c>
      <c r="AI106" s="78"/>
      <c r="AJ106" s="78" t="s">
        <v>2066</v>
      </c>
      <c r="AK106" s="78" t="s">
        <v>2207</v>
      </c>
      <c r="AL106" s="82" t="s">
        <v>2325</v>
      </c>
      <c r="AM106" s="78"/>
      <c r="AN106" s="80">
        <v>40097.89032407408</v>
      </c>
      <c r="AO106" s="82" t="s">
        <v>2469</v>
      </c>
      <c r="AP106" s="78" t="b">
        <v>0</v>
      </c>
      <c r="AQ106" s="78" t="b">
        <v>0</v>
      </c>
      <c r="AR106" s="78" t="b">
        <v>0</v>
      </c>
      <c r="AS106" s="78" t="s">
        <v>2531</v>
      </c>
      <c r="AT106" s="78">
        <v>56</v>
      </c>
      <c r="AU106" s="82" t="s">
        <v>2539</v>
      </c>
      <c r="AV106" s="78" t="b">
        <v>0</v>
      </c>
      <c r="AW106" s="78" t="s">
        <v>2596</v>
      </c>
      <c r="AX106" s="82" t="s">
        <v>2700</v>
      </c>
      <c r="AY106" s="78" t="s">
        <v>66</v>
      </c>
      <c r="AZ106" s="78" t="str">
        <f>REPLACE(INDEX(GroupVertices[Group],MATCH(Vertices[[#This Row],[Vertex]],GroupVertices[Vertex],0)),1,1,"")</f>
        <v>1</v>
      </c>
      <c r="BA106" s="48"/>
      <c r="BB106" s="48"/>
      <c r="BC106" s="48"/>
      <c r="BD106" s="48"/>
      <c r="BE106" s="48"/>
      <c r="BF106" s="48"/>
      <c r="BG106" s="120" t="s">
        <v>3426</v>
      </c>
      <c r="BH106" s="120" t="s">
        <v>3426</v>
      </c>
      <c r="BI106" s="120" t="s">
        <v>3560</v>
      </c>
      <c r="BJ106" s="120" t="s">
        <v>3560</v>
      </c>
      <c r="BK106" s="120">
        <v>0</v>
      </c>
      <c r="BL106" s="123">
        <v>0</v>
      </c>
      <c r="BM106" s="120">
        <v>0</v>
      </c>
      <c r="BN106" s="123">
        <v>0</v>
      </c>
      <c r="BO106" s="120">
        <v>0</v>
      </c>
      <c r="BP106" s="123">
        <v>0</v>
      </c>
      <c r="BQ106" s="120">
        <v>24</v>
      </c>
      <c r="BR106" s="123">
        <v>100</v>
      </c>
      <c r="BS106" s="120">
        <v>24</v>
      </c>
      <c r="BT106" s="2"/>
      <c r="BU106" s="3"/>
      <c r="BV106" s="3"/>
      <c r="BW106" s="3"/>
      <c r="BX106" s="3"/>
    </row>
    <row r="107" spans="1:76" ht="15">
      <c r="A107" s="64" t="s">
        <v>304</v>
      </c>
      <c r="B107" s="65"/>
      <c r="C107" s="65" t="s">
        <v>64</v>
      </c>
      <c r="D107" s="66">
        <v>182.14016057850802</v>
      </c>
      <c r="E107" s="68"/>
      <c r="F107" s="100" t="s">
        <v>902</v>
      </c>
      <c r="G107" s="65"/>
      <c r="H107" s="69" t="s">
        <v>304</v>
      </c>
      <c r="I107" s="70"/>
      <c r="J107" s="70"/>
      <c r="K107" s="69" t="s">
        <v>2867</v>
      </c>
      <c r="L107" s="73">
        <v>1</v>
      </c>
      <c r="M107" s="74">
        <v>3565.6923828125</v>
      </c>
      <c r="N107" s="74">
        <v>3753.595703125</v>
      </c>
      <c r="O107" s="75"/>
      <c r="P107" s="76"/>
      <c r="Q107" s="76"/>
      <c r="R107" s="86"/>
      <c r="S107" s="48">
        <v>0</v>
      </c>
      <c r="T107" s="48">
        <v>1</v>
      </c>
      <c r="U107" s="49">
        <v>0</v>
      </c>
      <c r="V107" s="49">
        <v>0.004219</v>
      </c>
      <c r="W107" s="49">
        <v>0.008344</v>
      </c>
      <c r="X107" s="49">
        <v>0.423626</v>
      </c>
      <c r="Y107" s="49">
        <v>0</v>
      </c>
      <c r="Z107" s="49">
        <v>0</v>
      </c>
      <c r="AA107" s="71">
        <v>107</v>
      </c>
      <c r="AB107" s="71"/>
      <c r="AC107" s="72"/>
      <c r="AD107" s="78" t="s">
        <v>1901</v>
      </c>
      <c r="AE107" s="78">
        <v>3434</v>
      </c>
      <c r="AF107" s="78">
        <v>3171</v>
      </c>
      <c r="AG107" s="78">
        <v>10708</v>
      </c>
      <c r="AH107" s="78">
        <v>8093</v>
      </c>
      <c r="AI107" s="78"/>
      <c r="AJ107" s="78" t="s">
        <v>2067</v>
      </c>
      <c r="AK107" s="78" t="s">
        <v>2208</v>
      </c>
      <c r="AL107" s="82" t="s">
        <v>2326</v>
      </c>
      <c r="AM107" s="78"/>
      <c r="AN107" s="80">
        <v>40141.69185185185</v>
      </c>
      <c r="AO107" s="82" t="s">
        <v>2470</v>
      </c>
      <c r="AP107" s="78" t="b">
        <v>0</v>
      </c>
      <c r="AQ107" s="78" t="b">
        <v>0</v>
      </c>
      <c r="AR107" s="78" t="b">
        <v>1</v>
      </c>
      <c r="AS107" s="78" t="s">
        <v>1727</v>
      </c>
      <c r="AT107" s="78">
        <v>221</v>
      </c>
      <c r="AU107" s="82" t="s">
        <v>2539</v>
      </c>
      <c r="AV107" s="78" t="b">
        <v>0</v>
      </c>
      <c r="AW107" s="78" t="s">
        <v>2596</v>
      </c>
      <c r="AX107" s="82" t="s">
        <v>2701</v>
      </c>
      <c r="AY107" s="78" t="s">
        <v>66</v>
      </c>
      <c r="AZ107" s="78" t="str">
        <f>REPLACE(INDEX(GroupVertices[Group],MATCH(Vertices[[#This Row],[Vertex]],GroupVertices[Vertex],0)),1,1,"")</f>
        <v>1</v>
      </c>
      <c r="BA107" s="48"/>
      <c r="BB107" s="48"/>
      <c r="BC107" s="48"/>
      <c r="BD107" s="48"/>
      <c r="BE107" s="48"/>
      <c r="BF107" s="48"/>
      <c r="BG107" s="120" t="s">
        <v>3426</v>
      </c>
      <c r="BH107" s="120" t="s">
        <v>3426</v>
      </c>
      <c r="BI107" s="120" t="s">
        <v>3560</v>
      </c>
      <c r="BJ107" s="120" t="s">
        <v>3560</v>
      </c>
      <c r="BK107" s="120">
        <v>0</v>
      </c>
      <c r="BL107" s="123">
        <v>0</v>
      </c>
      <c r="BM107" s="120">
        <v>0</v>
      </c>
      <c r="BN107" s="123">
        <v>0</v>
      </c>
      <c r="BO107" s="120">
        <v>0</v>
      </c>
      <c r="BP107" s="123">
        <v>0</v>
      </c>
      <c r="BQ107" s="120">
        <v>24</v>
      </c>
      <c r="BR107" s="123">
        <v>100</v>
      </c>
      <c r="BS107" s="120">
        <v>24</v>
      </c>
      <c r="BT107" s="2"/>
      <c r="BU107" s="3"/>
      <c r="BV107" s="3"/>
      <c r="BW107" s="3"/>
      <c r="BX107" s="3"/>
    </row>
    <row r="108" spans="1:76" ht="15">
      <c r="A108" s="64" t="s">
        <v>305</v>
      </c>
      <c r="B108" s="65"/>
      <c r="C108" s="65" t="s">
        <v>64</v>
      </c>
      <c r="D108" s="66">
        <v>178.0408358589887</v>
      </c>
      <c r="E108" s="68"/>
      <c r="F108" s="100" t="s">
        <v>903</v>
      </c>
      <c r="G108" s="65"/>
      <c r="H108" s="69" t="s">
        <v>305</v>
      </c>
      <c r="I108" s="70"/>
      <c r="J108" s="70"/>
      <c r="K108" s="69" t="s">
        <v>2868</v>
      </c>
      <c r="L108" s="73">
        <v>1</v>
      </c>
      <c r="M108" s="74">
        <v>3429.816650390625</v>
      </c>
      <c r="N108" s="74">
        <v>2770.69677734375</v>
      </c>
      <c r="O108" s="75"/>
      <c r="P108" s="76"/>
      <c r="Q108" s="76"/>
      <c r="R108" s="86"/>
      <c r="S108" s="48">
        <v>0</v>
      </c>
      <c r="T108" s="48">
        <v>1</v>
      </c>
      <c r="U108" s="49">
        <v>0</v>
      </c>
      <c r="V108" s="49">
        <v>0.004219</v>
      </c>
      <c r="W108" s="49">
        <v>0.008344</v>
      </c>
      <c r="X108" s="49">
        <v>0.423626</v>
      </c>
      <c r="Y108" s="49">
        <v>0</v>
      </c>
      <c r="Z108" s="49">
        <v>0</v>
      </c>
      <c r="AA108" s="71">
        <v>108</v>
      </c>
      <c r="AB108" s="71"/>
      <c r="AC108" s="72"/>
      <c r="AD108" s="78" t="s">
        <v>1902</v>
      </c>
      <c r="AE108" s="78">
        <v>1990</v>
      </c>
      <c r="AF108" s="78">
        <v>2527</v>
      </c>
      <c r="AG108" s="78">
        <v>13674</v>
      </c>
      <c r="AH108" s="78">
        <v>1452</v>
      </c>
      <c r="AI108" s="78"/>
      <c r="AJ108" s="78" t="s">
        <v>2068</v>
      </c>
      <c r="AK108" s="78" t="s">
        <v>2209</v>
      </c>
      <c r="AL108" s="82" t="s">
        <v>2327</v>
      </c>
      <c r="AM108" s="78"/>
      <c r="AN108" s="80">
        <v>40030.09082175926</v>
      </c>
      <c r="AO108" s="82" t="s">
        <v>2471</v>
      </c>
      <c r="AP108" s="78" t="b">
        <v>0</v>
      </c>
      <c r="AQ108" s="78" t="b">
        <v>0</v>
      </c>
      <c r="AR108" s="78" t="b">
        <v>0</v>
      </c>
      <c r="AS108" s="78" t="s">
        <v>1727</v>
      </c>
      <c r="AT108" s="78">
        <v>299</v>
      </c>
      <c r="AU108" s="82" t="s">
        <v>2539</v>
      </c>
      <c r="AV108" s="78" t="b">
        <v>0</v>
      </c>
      <c r="AW108" s="78" t="s">
        <v>2596</v>
      </c>
      <c r="AX108" s="82" t="s">
        <v>2702</v>
      </c>
      <c r="AY108" s="78" t="s">
        <v>66</v>
      </c>
      <c r="AZ108" s="78" t="str">
        <f>REPLACE(INDEX(GroupVertices[Group],MATCH(Vertices[[#This Row],[Vertex]],GroupVertices[Vertex],0)),1,1,"")</f>
        <v>1</v>
      </c>
      <c r="BA108" s="48"/>
      <c r="BB108" s="48"/>
      <c r="BC108" s="48"/>
      <c r="BD108" s="48"/>
      <c r="BE108" s="48"/>
      <c r="BF108" s="48"/>
      <c r="BG108" s="120" t="s">
        <v>3426</v>
      </c>
      <c r="BH108" s="120" t="s">
        <v>3426</v>
      </c>
      <c r="BI108" s="120" t="s">
        <v>3560</v>
      </c>
      <c r="BJ108" s="120" t="s">
        <v>3560</v>
      </c>
      <c r="BK108" s="120">
        <v>0</v>
      </c>
      <c r="BL108" s="123">
        <v>0</v>
      </c>
      <c r="BM108" s="120">
        <v>0</v>
      </c>
      <c r="BN108" s="123">
        <v>0</v>
      </c>
      <c r="BO108" s="120">
        <v>0</v>
      </c>
      <c r="BP108" s="123">
        <v>0</v>
      </c>
      <c r="BQ108" s="120">
        <v>24</v>
      </c>
      <c r="BR108" s="123">
        <v>100</v>
      </c>
      <c r="BS108" s="120">
        <v>24</v>
      </c>
      <c r="BT108" s="2"/>
      <c r="BU108" s="3"/>
      <c r="BV108" s="3"/>
      <c r="BW108" s="3"/>
      <c r="BX108" s="3"/>
    </row>
    <row r="109" spans="1:76" ht="15">
      <c r="A109" s="64" t="s">
        <v>306</v>
      </c>
      <c r="B109" s="65"/>
      <c r="C109" s="65" t="s">
        <v>64</v>
      </c>
      <c r="D109" s="66">
        <v>173.12037311335445</v>
      </c>
      <c r="E109" s="68"/>
      <c r="F109" s="100" t="s">
        <v>904</v>
      </c>
      <c r="G109" s="65"/>
      <c r="H109" s="69" t="s">
        <v>306</v>
      </c>
      <c r="I109" s="70"/>
      <c r="J109" s="70"/>
      <c r="K109" s="69" t="s">
        <v>2869</v>
      </c>
      <c r="L109" s="73">
        <v>1</v>
      </c>
      <c r="M109" s="74">
        <v>266.7142028808594</v>
      </c>
      <c r="N109" s="74">
        <v>3435.729736328125</v>
      </c>
      <c r="O109" s="75"/>
      <c r="P109" s="76"/>
      <c r="Q109" s="76"/>
      <c r="R109" s="86"/>
      <c r="S109" s="48">
        <v>0</v>
      </c>
      <c r="T109" s="48">
        <v>1</v>
      </c>
      <c r="U109" s="49">
        <v>0</v>
      </c>
      <c r="V109" s="49">
        <v>0.004219</v>
      </c>
      <c r="W109" s="49">
        <v>0.008344</v>
      </c>
      <c r="X109" s="49">
        <v>0.423626</v>
      </c>
      <c r="Y109" s="49">
        <v>0</v>
      </c>
      <c r="Z109" s="49">
        <v>0</v>
      </c>
      <c r="AA109" s="71">
        <v>109</v>
      </c>
      <c r="AB109" s="71"/>
      <c r="AC109" s="72"/>
      <c r="AD109" s="78" t="s">
        <v>1903</v>
      </c>
      <c r="AE109" s="78">
        <v>2449</v>
      </c>
      <c r="AF109" s="78">
        <v>1754</v>
      </c>
      <c r="AG109" s="78">
        <v>15027</v>
      </c>
      <c r="AH109" s="78">
        <v>26754</v>
      </c>
      <c r="AI109" s="78"/>
      <c r="AJ109" s="78" t="s">
        <v>2069</v>
      </c>
      <c r="AK109" s="78" t="s">
        <v>2210</v>
      </c>
      <c r="AL109" s="78"/>
      <c r="AM109" s="78"/>
      <c r="AN109" s="80">
        <v>39645.009247685186</v>
      </c>
      <c r="AO109" s="82" t="s">
        <v>2472</v>
      </c>
      <c r="AP109" s="78" t="b">
        <v>0</v>
      </c>
      <c r="AQ109" s="78" t="b">
        <v>0</v>
      </c>
      <c r="AR109" s="78" t="b">
        <v>1</v>
      </c>
      <c r="AS109" s="78" t="s">
        <v>1727</v>
      </c>
      <c r="AT109" s="78">
        <v>56</v>
      </c>
      <c r="AU109" s="82" t="s">
        <v>2541</v>
      </c>
      <c r="AV109" s="78" t="b">
        <v>0</v>
      </c>
      <c r="AW109" s="78" t="s">
        <v>2596</v>
      </c>
      <c r="AX109" s="82" t="s">
        <v>2703</v>
      </c>
      <c r="AY109" s="78" t="s">
        <v>66</v>
      </c>
      <c r="AZ109" s="78" t="str">
        <f>REPLACE(INDEX(GroupVertices[Group],MATCH(Vertices[[#This Row],[Vertex]],GroupVertices[Vertex],0)),1,1,"")</f>
        <v>1</v>
      </c>
      <c r="BA109" s="48"/>
      <c r="BB109" s="48"/>
      <c r="BC109" s="48"/>
      <c r="BD109" s="48"/>
      <c r="BE109" s="48"/>
      <c r="BF109" s="48"/>
      <c r="BG109" s="120" t="s">
        <v>3426</v>
      </c>
      <c r="BH109" s="120" t="s">
        <v>3426</v>
      </c>
      <c r="BI109" s="120" t="s">
        <v>3560</v>
      </c>
      <c r="BJ109" s="120" t="s">
        <v>3560</v>
      </c>
      <c r="BK109" s="120">
        <v>0</v>
      </c>
      <c r="BL109" s="123">
        <v>0</v>
      </c>
      <c r="BM109" s="120">
        <v>0</v>
      </c>
      <c r="BN109" s="123">
        <v>0</v>
      </c>
      <c r="BO109" s="120">
        <v>0</v>
      </c>
      <c r="BP109" s="123">
        <v>0</v>
      </c>
      <c r="BQ109" s="120">
        <v>24</v>
      </c>
      <c r="BR109" s="123">
        <v>100</v>
      </c>
      <c r="BS109" s="120">
        <v>24</v>
      </c>
      <c r="BT109" s="2"/>
      <c r="BU109" s="3"/>
      <c r="BV109" s="3"/>
      <c r="BW109" s="3"/>
      <c r="BX109" s="3"/>
    </row>
    <row r="110" spans="1:76" ht="15">
      <c r="A110" s="64" t="s">
        <v>307</v>
      </c>
      <c r="B110" s="65"/>
      <c r="C110" s="65" t="s">
        <v>64</v>
      </c>
      <c r="D110" s="66">
        <v>208.22561508253006</v>
      </c>
      <c r="E110" s="68"/>
      <c r="F110" s="100" t="s">
        <v>905</v>
      </c>
      <c r="G110" s="65"/>
      <c r="H110" s="69" t="s">
        <v>307</v>
      </c>
      <c r="I110" s="70"/>
      <c r="J110" s="70"/>
      <c r="K110" s="69" t="s">
        <v>2870</v>
      </c>
      <c r="L110" s="73">
        <v>1</v>
      </c>
      <c r="M110" s="74">
        <v>5606.32666015625</v>
      </c>
      <c r="N110" s="74">
        <v>9181.4345703125</v>
      </c>
      <c r="O110" s="75"/>
      <c r="P110" s="76"/>
      <c r="Q110" s="76"/>
      <c r="R110" s="86"/>
      <c r="S110" s="48">
        <v>1</v>
      </c>
      <c r="T110" s="48">
        <v>1</v>
      </c>
      <c r="U110" s="49">
        <v>0</v>
      </c>
      <c r="V110" s="49">
        <v>0</v>
      </c>
      <c r="W110" s="49">
        <v>0</v>
      </c>
      <c r="X110" s="49">
        <v>0.999997</v>
      </c>
      <c r="Y110" s="49">
        <v>0</v>
      </c>
      <c r="Z110" s="49" t="s">
        <v>4029</v>
      </c>
      <c r="AA110" s="71">
        <v>110</v>
      </c>
      <c r="AB110" s="71"/>
      <c r="AC110" s="72"/>
      <c r="AD110" s="78" t="s">
        <v>1904</v>
      </c>
      <c r="AE110" s="78">
        <v>8132</v>
      </c>
      <c r="AF110" s="78">
        <v>7269</v>
      </c>
      <c r="AG110" s="78">
        <v>28422</v>
      </c>
      <c r="AH110" s="78">
        <v>100</v>
      </c>
      <c r="AI110" s="78"/>
      <c r="AJ110" s="78" t="s">
        <v>2070</v>
      </c>
      <c r="AK110" s="78" t="s">
        <v>2168</v>
      </c>
      <c r="AL110" s="82" t="s">
        <v>2328</v>
      </c>
      <c r="AM110" s="78"/>
      <c r="AN110" s="80">
        <v>40234.82201388889</v>
      </c>
      <c r="AO110" s="82" t="s">
        <v>2473</v>
      </c>
      <c r="AP110" s="78" t="b">
        <v>0</v>
      </c>
      <c r="AQ110" s="78" t="b">
        <v>0</v>
      </c>
      <c r="AR110" s="78" t="b">
        <v>0</v>
      </c>
      <c r="AS110" s="78" t="s">
        <v>1727</v>
      </c>
      <c r="AT110" s="78">
        <v>372</v>
      </c>
      <c r="AU110" s="82" t="s">
        <v>2540</v>
      </c>
      <c r="AV110" s="78" t="b">
        <v>0</v>
      </c>
      <c r="AW110" s="78" t="s">
        <v>2596</v>
      </c>
      <c r="AX110" s="82" t="s">
        <v>2704</v>
      </c>
      <c r="AY110" s="78" t="s">
        <v>66</v>
      </c>
      <c r="AZ110" s="78" t="str">
        <f>REPLACE(INDEX(GroupVertices[Group],MATCH(Vertices[[#This Row],[Vertex]],GroupVertices[Vertex],0)),1,1,"")</f>
        <v>2</v>
      </c>
      <c r="BA110" s="48" t="s">
        <v>3332</v>
      </c>
      <c r="BB110" s="48" t="s">
        <v>3035</v>
      </c>
      <c r="BC110" s="48" t="s">
        <v>732</v>
      </c>
      <c r="BD110" s="48" t="s">
        <v>732</v>
      </c>
      <c r="BE110" s="48" t="s">
        <v>745</v>
      </c>
      <c r="BF110" s="48" t="s">
        <v>745</v>
      </c>
      <c r="BG110" s="120" t="s">
        <v>3427</v>
      </c>
      <c r="BH110" s="120" t="s">
        <v>3474</v>
      </c>
      <c r="BI110" s="120" t="s">
        <v>3264</v>
      </c>
      <c r="BJ110" s="120" t="s">
        <v>3597</v>
      </c>
      <c r="BK110" s="120">
        <v>1</v>
      </c>
      <c r="BL110" s="123">
        <v>5.882352941176471</v>
      </c>
      <c r="BM110" s="120">
        <v>0</v>
      </c>
      <c r="BN110" s="123">
        <v>0</v>
      </c>
      <c r="BO110" s="120">
        <v>0</v>
      </c>
      <c r="BP110" s="123">
        <v>0</v>
      </c>
      <c r="BQ110" s="120">
        <v>16</v>
      </c>
      <c r="BR110" s="123">
        <v>94.11764705882354</v>
      </c>
      <c r="BS110" s="120">
        <v>17</v>
      </c>
      <c r="BT110" s="2"/>
      <c r="BU110" s="3"/>
      <c r="BV110" s="3"/>
      <c r="BW110" s="3"/>
      <c r="BX110" s="3"/>
    </row>
    <row r="111" spans="1:76" ht="15">
      <c r="A111" s="64" t="s">
        <v>308</v>
      </c>
      <c r="B111" s="65"/>
      <c r="C111" s="65" t="s">
        <v>64</v>
      </c>
      <c r="D111" s="66">
        <v>185.9403109784351</v>
      </c>
      <c r="E111" s="68"/>
      <c r="F111" s="100" t="s">
        <v>906</v>
      </c>
      <c r="G111" s="65"/>
      <c r="H111" s="69" t="s">
        <v>308</v>
      </c>
      <c r="I111" s="70"/>
      <c r="J111" s="70"/>
      <c r="K111" s="69" t="s">
        <v>2871</v>
      </c>
      <c r="L111" s="73">
        <v>1</v>
      </c>
      <c r="M111" s="74">
        <v>4574.5908203125</v>
      </c>
      <c r="N111" s="74">
        <v>7322.796875</v>
      </c>
      <c r="O111" s="75"/>
      <c r="P111" s="76"/>
      <c r="Q111" s="76"/>
      <c r="R111" s="86"/>
      <c r="S111" s="48">
        <v>1</v>
      </c>
      <c r="T111" s="48">
        <v>1</v>
      </c>
      <c r="U111" s="49">
        <v>0</v>
      </c>
      <c r="V111" s="49">
        <v>0</v>
      </c>
      <c r="W111" s="49">
        <v>0</v>
      </c>
      <c r="X111" s="49">
        <v>0.999997</v>
      </c>
      <c r="Y111" s="49">
        <v>0</v>
      </c>
      <c r="Z111" s="49" t="s">
        <v>4029</v>
      </c>
      <c r="AA111" s="71">
        <v>111</v>
      </c>
      <c r="AB111" s="71"/>
      <c r="AC111" s="72"/>
      <c r="AD111" s="78" t="s">
        <v>1905</v>
      </c>
      <c r="AE111" s="78">
        <v>147</v>
      </c>
      <c r="AF111" s="78">
        <v>3768</v>
      </c>
      <c r="AG111" s="78">
        <v>29754</v>
      </c>
      <c r="AH111" s="78">
        <v>1933</v>
      </c>
      <c r="AI111" s="78"/>
      <c r="AJ111" s="78" t="s">
        <v>2071</v>
      </c>
      <c r="AK111" s="78" t="s">
        <v>2211</v>
      </c>
      <c r="AL111" s="82" t="s">
        <v>2329</v>
      </c>
      <c r="AM111" s="78"/>
      <c r="AN111" s="80">
        <v>39907.2190625</v>
      </c>
      <c r="AO111" s="82" t="s">
        <v>2474</v>
      </c>
      <c r="AP111" s="78" t="b">
        <v>0</v>
      </c>
      <c r="AQ111" s="78" t="b">
        <v>0</v>
      </c>
      <c r="AR111" s="78" t="b">
        <v>0</v>
      </c>
      <c r="AS111" s="78" t="s">
        <v>1727</v>
      </c>
      <c r="AT111" s="78">
        <v>272</v>
      </c>
      <c r="AU111" s="82" t="s">
        <v>2539</v>
      </c>
      <c r="AV111" s="78" t="b">
        <v>0</v>
      </c>
      <c r="AW111" s="78" t="s">
        <v>2596</v>
      </c>
      <c r="AX111" s="82" t="s">
        <v>2705</v>
      </c>
      <c r="AY111" s="78" t="s">
        <v>66</v>
      </c>
      <c r="AZ111" s="78" t="str">
        <f>REPLACE(INDEX(GroupVertices[Group],MATCH(Vertices[[#This Row],[Vertex]],GroupVertices[Vertex],0)),1,1,"")</f>
        <v>2</v>
      </c>
      <c r="BA111" s="48" t="s">
        <v>3332</v>
      </c>
      <c r="BB111" s="48" t="s">
        <v>3035</v>
      </c>
      <c r="BC111" s="48" t="s">
        <v>732</v>
      </c>
      <c r="BD111" s="48" t="s">
        <v>732</v>
      </c>
      <c r="BE111" s="48" t="s">
        <v>745</v>
      </c>
      <c r="BF111" s="48" t="s">
        <v>745</v>
      </c>
      <c r="BG111" s="120" t="s">
        <v>3427</v>
      </c>
      <c r="BH111" s="120" t="s">
        <v>3474</v>
      </c>
      <c r="BI111" s="120" t="s">
        <v>3264</v>
      </c>
      <c r="BJ111" s="120" t="s">
        <v>3597</v>
      </c>
      <c r="BK111" s="120">
        <v>1</v>
      </c>
      <c r="BL111" s="123">
        <v>5.882352941176471</v>
      </c>
      <c r="BM111" s="120">
        <v>0</v>
      </c>
      <c r="BN111" s="123">
        <v>0</v>
      </c>
      <c r="BO111" s="120">
        <v>0</v>
      </c>
      <c r="BP111" s="123">
        <v>0</v>
      </c>
      <c r="BQ111" s="120">
        <v>16</v>
      </c>
      <c r="BR111" s="123">
        <v>94.11764705882354</v>
      </c>
      <c r="BS111" s="120">
        <v>17</v>
      </c>
      <c r="BT111" s="2"/>
      <c r="BU111" s="3"/>
      <c r="BV111" s="3"/>
      <c r="BW111" s="3"/>
      <c r="BX111" s="3"/>
    </row>
    <row r="112" spans="1:76" ht="15">
      <c r="A112" s="64" t="s">
        <v>309</v>
      </c>
      <c r="B112" s="65"/>
      <c r="C112" s="65" t="s">
        <v>64</v>
      </c>
      <c r="D112" s="66">
        <v>162.59198322812935</v>
      </c>
      <c r="E112" s="68"/>
      <c r="F112" s="100" t="s">
        <v>907</v>
      </c>
      <c r="G112" s="65"/>
      <c r="H112" s="69" t="s">
        <v>309</v>
      </c>
      <c r="I112" s="70"/>
      <c r="J112" s="70"/>
      <c r="K112" s="69" t="s">
        <v>2872</v>
      </c>
      <c r="L112" s="73">
        <v>1</v>
      </c>
      <c r="M112" s="74">
        <v>3202.2080078125</v>
      </c>
      <c r="N112" s="74">
        <v>1918.85107421875</v>
      </c>
      <c r="O112" s="75"/>
      <c r="P112" s="76"/>
      <c r="Q112" s="76"/>
      <c r="R112" s="86"/>
      <c r="S112" s="48">
        <v>0</v>
      </c>
      <c r="T112" s="48">
        <v>1</v>
      </c>
      <c r="U112" s="49">
        <v>0</v>
      </c>
      <c r="V112" s="49">
        <v>0.004219</v>
      </c>
      <c r="W112" s="49">
        <v>0.008344</v>
      </c>
      <c r="X112" s="49">
        <v>0.423626</v>
      </c>
      <c r="Y112" s="49">
        <v>0</v>
      </c>
      <c r="Z112" s="49">
        <v>0</v>
      </c>
      <c r="AA112" s="71">
        <v>112</v>
      </c>
      <c r="AB112" s="71"/>
      <c r="AC112" s="72"/>
      <c r="AD112" s="78" t="s">
        <v>1906</v>
      </c>
      <c r="AE112" s="78">
        <v>440</v>
      </c>
      <c r="AF112" s="78">
        <v>100</v>
      </c>
      <c r="AG112" s="78">
        <v>777</v>
      </c>
      <c r="AH112" s="78">
        <v>6065</v>
      </c>
      <c r="AI112" s="78"/>
      <c r="AJ112" s="82" t="s">
        <v>2072</v>
      </c>
      <c r="AK112" s="78"/>
      <c r="AL112" s="78"/>
      <c r="AM112" s="78"/>
      <c r="AN112" s="80">
        <v>43209.21010416667</v>
      </c>
      <c r="AO112" s="78"/>
      <c r="AP112" s="78" t="b">
        <v>1</v>
      </c>
      <c r="AQ112" s="78" t="b">
        <v>0</v>
      </c>
      <c r="AR112" s="78" t="b">
        <v>0</v>
      </c>
      <c r="AS112" s="78" t="s">
        <v>1727</v>
      </c>
      <c r="AT112" s="78">
        <v>0</v>
      </c>
      <c r="AU112" s="78"/>
      <c r="AV112" s="78" t="b">
        <v>0</v>
      </c>
      <c r="AW112" s="78" t="s">
        <v>2596</v>
      </c>
      <c r="AX112" s="82" t="s">
        <v>2706</v>
      </c>
      <c r="AY112" s="78" t="s">
        <v>66</v>
      </c>
      <c r="AZ112" s="78" t="str">
        <f>REPLACE(INDEX(GroupVertices[Group],MATCH(Vertices[[#This Row],[Vertex]],GroupVertices[Vertex],0)),1,1,"")</f>
        <v>1</v>
      </c>
      <c r="BA112" s="48"/>
      <c r="BB112" s="48"/>
      <c r="BC112" s="48"/>
      <c r="BD112" s="48"/>
      <c r="BE112" s="48"/>
      <c r="BF112" s="48"/>
      <c r="BG112" s="120" t="s">
        <v>3426</v>
      </c>
      <c r="BH112" s="120" t="s">
        <v>3426</v>
      </c>
      <c r="BI112" s="120" t="s">
        <v>3560</v>
      </c>
      <c r="BJ112" s="120" t="s">
        <v>3560</v>
      </c>
      <c r="BK112" s="120">
        <v>0</v>
      </c>
      <c r="BL112" s="123">
        <v>0</v>
      </c>
      <c r="BM112" s="120">
        <v>0</v>
      </c>
      <c r="BN112" s="123">
        <v>0</v>
      </c>
      <c r="BO112" s="120">
        <v>0</v>
      </c>
      <c r="BP112" s="123">
        <v>0</v>
      </c>
      <c r="BQ112" s="120">
        <v>24</v>
      </c>
      <c r="BR112" s="123">
        <v>100</v>
      </c>
      <c r="BS112" s="120">
        <v>24</v>
      </c>
      <c r="BT112" s="2"/>
      <c r="BU112" s="3"/>
      <c r="BV112" s="3"/>
      <c r="BW112" s="3"/>
      <c r="BX112" s="3"/>
    </row>
    <row r="113" spans="1:76" ht="15">
      <c r="A113" s="64" t="s">
        <v>310</v>
      </c>
      <c r="B113" s="65"/>
      <c r="C113" s="65" t="s">
        <v>64</v>
      </c>
      <c r="D113" s="66">
        <v>164.99174319592248</v>
      </c>
      <c r="E113" s="68"/>
      <c r="F113" s="100" t="s">
        <v>908</v>
      </c>
      <c r="G113" s="65"/>
      <c r="H113" s="69" t="s">
        <v>310</v>
      </c>
      <c r="I113" s="70"/>
      <c r="J113" s="70"/>
      <c r="K113" s="69" t="s">
        <v>2873</v>
      </c>
      <c r="L113" s="73">
        <v>1</v>
      </c>
      <c r="M113" s="74">
        <v>547.7611083984375</v>
      </c>
      <c r="N113" s="74">
        <v>3872.347412109375</v>
      </c>
      <c r="O113" s="75"/>
      <c r="P113" s="76"/>
      <c r="Q113" s="76"/>
      <c r="R113" s="86"/>
      <c r="S113" s="48">
        <v>0</v>
      </c>
      <c r="T113" s="48">
        <v>1</v>
      </c>
      <c r="U113" s="49">
        <v>0</v>
      </c>
      <c r="V113" s="49">
        <v>0.004219</v>
      </c>
      <c r="W113" s="49">
        <v>0.008344</v>
      </c>
      <c r="X113" s="49">
        <v>0.423626</v>
      </c>
      <c r="Y113" s="49">
        <v>0</v>
      </c>
      <c r="Z113" s="49">
        <v>0</v>
      </c>
      <c r="AA113" s="71">
        <v>113</v>
      </c>
      <c r="AB113" s="71"/>
      <c r="AC113" s="72"/>
      <c r="AD113" s="78" t="s">
        <v>1907</v>
      </c>
      <c r="AE113" s="78">
        <v>708</v>
      </c>
      <c r="AF113" s="78">
        <v>477</v>
      </c>
      <c r="AG113" s="78">
        <v>7335</v>
      </c>
      <c r="AH113" s="78">
        <v>3825</v>
      </c>
      <c r="AI113" s="78"/>
      <c r="AJ113" s="78" t="s">
        <v>2073</v>
      </c>
      <c r="AK113" s="78" t="s">
        <v>2212</v>
      </c>
      <c r="AL113" s="78"/>
      <c r="AM113" s="78"/>
      <c r="AN113" s="80">
        <v>40079.34081018518</v>
      </c>
      <c r="AO113" s="82" t="s">
        <v>2475</v>
      </c>
      <c r="AP113" s="78" t="b">
        <v>0</v>
      </c>
      <c r="AQ113" s="78" t="b">
        <v>0</v>
      </c>
      <c r="AR113" s="78" t="b">
        <v>1</v>
      </c>
      <c r="AS113" s="78" t="s">
        <v>2535</v>
      </c>
      <c r="AT113" s="78">
        <v>68</v>
      </c>
      <c r="AU113" s="82" t="s">
        <v>2545</v>
      </c>
      <c r="AV113" s="78" t="b">
        <v>0</v>
      </c>
      <c r="AW113" s="78" t="s">
        <v>2596</v>
      </c>
      <c r="AX113" s="82" t="s">
        <v>2707</v>
      </c>
      <c r="AY113" s="78" t="s">
        <v>66</v>
      </c>
      <c r="AZ113" s="78" t="str">
        <f>REPLACE(INDEX(GroupVertices[Group],MATCH(Vertices[[#This Row],[Vertex]],GroupVertices[Vertex],0)),1,1,"")</f>
        <v>1</v>
      </c>
      <c r="BA113" s="48"/>
      <c r="BB113" s="48"/>
      <c r="BC113" s="48"/>
      <c r="BD113" s="48"/>
      <c r="BE113" s="48"/>
      <c r="BF113" s="48"/>
      <c r="BG113" s="120" t="s">
        <v>3426</v>
      </c>
      <c r="BH113" s="120" t="s">
        <v>3426</v>
      </c>
      <c r="BI113" s="120" t="s">
        <v>3560</v>
      </c>
      <c r="BJ113" s="120" t="s">
        <v>3560</v>
      </c>
      <c r="BK113" s="120">
        <v>0</v>
      </c>
      <c r="BL113" s="123">
        <v>0</v>
      </c>
      <c r="BM113" s="120">
        <v>0</v>
      </c>
      <c r="BN113" s="123">
        <v>0</v>
      </c>
      <c r="BO113" s="120">
        <v>0</v>
      </c>
      <c r="BP113" s="123">
        <v>0</v>
      </c>
      <c r="BQ113" s="120">
        <v>24</v>
      </c>
      <c r="BR113" s="123">
        <v>100</v>
      </c>
      <c r="BS113" s="120">
        <v>24</v>
      </c>
      <c r="BT113" s="2"/>
      <c r="BU113" s="3"/>
      <c r="BV113" s="3"/>
      <c r="BW113" s="3"/>
      <c r="BX113" s="3"/>
    </row>
    <row r="114" spans="1:76" ht="15">
      <c r="A114" s="64" t="s">
        <v>311</v>
      </c>
      <c r="B114" s="65"/>
      <c r="C114" s="65" t="s">
        <v>64</v>
      </c>
      <c r="D114" s="66">
        <v>163.82050756177412</v>
      </c>
      <c r="E114" s="68"/>
      <c r="F114" s="100" t="s">
        <v>909</v>
      </c>
      <c r="G114" s="65"/>
      <c r="H114" s="69" t="s">
        <v>311</v>
      </c>
      <c r="I114" s="70"/>
      <c r="J114" s="70"/>
      <c r="K114" s="69" t="s">
        <v>2874</v>
      </c>
      <c r="L114" s="73">
        <v>1</v>
      </c>
      <c r="M114" s="74">
        <v>1100.490478515625</v>
      </c>
      <c r="N114" s="74">
        <v>9224.1044921875</v>
      </c>
      <c r="O114" s="75"/>
      <c r="P114" s="76"/>
      <c r="Q114" s="76"/>
      <c r="R114" s="86"/>
      <c r="S114" s="48">
        <v>0</v>
      </c>
      <c r="T114" s="48">
        <v>1</v>
      </c>
      <c r="U114" s="49">
        <v>0</v>
      </c>
      <c r="V114" s="49">
        <v>0.004219</v>
      </c>
      <c r="W114" s="49">
        <v>0.008344</v>
      </c>
      <c r="X114" s="49">
        <v>0.423626</v>
      </c>
      <c r="Y114" s="49">
        <v>0</v>
      </c>
      <c r="Z114" s="49">
        <v>0</v>
      </c>
      <c r="AA114" s="71">
        <v>114</v>
      </c>
      <c r="AB114" s="71"/>
      <c r="AC114" s="72"/>
      <c r="AD114" s="78" t="s">
        <v>1908</v>
      </c>
      <c r="AE114" s="78">
        <v>261</v>
      </c>
      <c r="AF114" s="78">
        <v>293</v>
      </c>
      <c r="AG114" s="78">
        <v>1649</v>
      </c>
      <c r="AH114" s="78">
        <v>1359</v>
      </c>
      <c r="AI114" s="78"/>
      <c r="AJ114" s="78" t="s">
        <v>2074</v>
      </c>
      <c r="AK114" s="78" t="s">
        <v>2213</v>
      </c>
      <c r="AL114" s="78"/>
      <c r="AM114" s="78"/>
      <c r="AN114" s="80">
        <v>42802.48193287037</v>
      </c>
      <c r="AO114" s="82" t="s">
        <v>2476</v>
      </c>
      <c r="AP114" s="78" t="b">
        <v>0</v>
      </c>
      <c r="AQ114" s="78" t="b">
        <v>0</v>
      </c>
      <c r="AR114" s="78" t="b">
        <v>1</v>
      </c>
      <c r="AS114" s="78" t="s">
        <v>1727</v>
      </c>
      <c r="AT114" s="78">
        <v>4</v>
      </c>
      <c r="AU114" s="82" t="s">
        <v>2539</v>
      </c>
      <c r="AV114" s="78" t="b">
        <v>0</v>
      </c>
      <c r="AW114" s="78" t="s">
        <v>2596</v>
      </c>
      <c r="AX114" s="82" t="s">
        <v>2708</v>
      </c>
      <c r="AY114" s="78" t="s">
        <v>66</v>
      </c>
      <c r="AZ114" s="78" t="str">
        <f>REPLACE(INDEX(GroupVertices[Group],MATCH(Vertices[[#This Row],[Vertex]],GroupVertices[Vertex],0)),1,1,"")</f>
        <v>1</v>
      </c>
      <c r="BA114" s="48"/>
      <c r="BB114" s="48"/>
      <c r="BC114" s="48"/>
      <c r="BD114" s="48"/>
      <c r="BE114" s="48"/>
      <c r="BF114" s="48"/>
      <c r="BG114" s="120" t="s">
        <v>3426</v>
      </c>
      <c r="BH114" s="120" t="s">
        <v>3426</v>
      </c>
      <c r="BI114" s="120" t="s">
        <v>3560</v>
      </c>
      <c r="BJ114" s="120" t="s">
        <v>3560</v>
      </c>
      <c r="BK114" s="120">
        <v>0</v>
      </c>
      <c r="BL114" s="123">
        <v>0</v>
      </c>
      <c r="BM114" s="120">
        <v>0</v>
      </c>
      <c r="BN114" s="123">
        <v>0</v>
      </c>
      <c r="BO114" s="120">
        <v>0</v>
      </c>
      <c r="BP114" s="123">
        <v>0</v>
      </c>
      <c r="BQ114" s="120">
        <v>24</v>
      </c>
      <c r="BR114" s="123">
        <v>100</v>
      </c>
      <c r="BS114" s="120">
        <v>24</v>
      </c>
      <c r="BT114" s="2"/>
      <c r="BU114" s="3"/>
      <c r="BV114" s="3"/>
      <c r="BW114" s="3"/>
      <c r="BX114" s="3"/>
    </row>
    <row r="115" spans="1:76" ht="15">
      <c r="A115" s="64" t="s">
        <v>312</v>
      </c>
      <c r="B115" s="65"/>
      <c r="C115" s="65" t="s">
        <v>64</v>
      </c>
      <c r="D115" s="66">
        <v>180.8352513122014</v>
      </c>
      <c r="E115" s="68"/>
      <c r="F115" s="100" t="s">
        <v>910</v>
      </c>
      <c r="G115" s="65"/>
      <c r="H115" s="69" t="s">
        <v>312</v>
      </c>
      <c r="I115" s="70"/>
      <c r="J115" s="70"/>
      <c r="K115" s="69" t="s">
        <v>2875</v>
      </c>
      <c r="L115" s="73">
        <v>1</v>
      </c>
      <c r="M115" s="74">
        <v>6122.19482421875</v>
      </c>
      <c r="N115" s="74">
        <v>6393.47802734375</v>
      </c>
      <c r="O115" s="75"/>
      <c r="P115" s="76"/>
      <c r="Q115" s="76"/>
      <c r="R115" s="86"/>
      <c r="S115" s="48">
        <v>1</v>
      </c>
      <c r="T115" s="48">
        <v>1</v>
      </c>
      <c r="U115" s="49">
        <v>0</v>
      </c>
      <c r="V115" s="49">
        <v>0</v>
      </c>
      <c r="W115" s="49">
        <v>0</v>
      </c>
      <c r="X115" s="49">
        <v>0.999997</v>
      </c>
      <c r="Y115" s="49">
        <v>0</v>
      </c>
      <c r="Z115" s="49" t="s">
        <v>4029</v>
      </c>
      <c r="AA115" s="71">
        <v>115</v>
      </c>
      <c r="AB115" s="71"/>
      <c r="AC115" s="72"/>
      <c r="AD115" s="78" t="s">
        <v>1909</v>
      </c>
      <c r="AE115" s="78">
        <v>1819</v>
      </c>
      <c r="AF115" s="78">
        <v>2966</v>
      </c>
      <c r="AG115" s="78">
        <v>10896</v>
      </c>
      <c r="AH115" s="78">
        <v>143</v>
      </c>
      <c r="AI115" s="78"/>
      <c r="AJ115" s="78" t="s">
        <v>2075</v>
      </c>
      <c r="AK115" s="78" t="s">
        <v>2214</v>
      </c>
      <c r="AL115" s="82" t="s">
        <v>2330</v>
      </c>
      <c r="AM115" s="78"/>
      <c r="AN115" s="80">
        <v>39557.75173611111</v>
      </c>
      <c r="AO115" s="82" t="s">
        <v>2477</v>
      </c>
      <c r="AP115" s="78" t="b">
        <v>0</v>
      </c>
      <c r="AQ115" s="78" t="b">
        <v>0</v>
      </c>
      <c r="AR115" s="78" t="b">
        <v>1</v>
      </c>
      <c r="AS115" s="78" t="s">
        <v>1727</v>
      </c>
      <c r="AT115" s="78">
        <v>198</v>
      </c>
      <c r="AU115" s="82" t="s">
        <v>2539</v>
      </c>
      <c r="AV115" s="78" t="b">
        <v>0</v>
      </c>
      <c r="AW115" s="78" t="s">
        <v>2596</v>
      </c>
      <c r="AX115" s="82" t="s">
        <v>2709</v>
      </c>
      <c r="AY115" s="78" t="s">
        <v>66</v>
      </c>
      <c r="AZ115" s="78" t="str">
        <f>REPLACE(INDEX(GroupVertices[Group],MATCH(Vertices[[#This Row],[Vertex]],GroupVertices[Vertex],0)),1,1,"")</f>
        <v>2</v>
      </c>
      <c r="BA115" s="48" t="s">
        <v>691</v>
      </c>
      <c r="BB115" s="48" t="s">
        <v>691</v>
      </c>
      <c r="BC115" s="48" t="s">
        <v>732</v>
      </c>
      <c r="BD115" s="48" t="s">
        <v>732</v>
      </c>
      <c r="BE115" s="48" t="s">
        <v>760</v>
      </c>
      <c r="BF115" s="48" t="s">
        <v>760</v>
      </c>
      <c r="BG115" s="120" t="s">
        <v>3428</v>
      </c>
      <c r="BH115" s="120" t="s">
        <v>3428</v>
      </c>
      <c r="BI115" s="120" t="s">
        <v>3561</v>
      </c>
      <c r="BJ115" s="120" t="s">
        <v>3561</v>
      </c>
      <c r="BK115" s="120">
        <v>1</v>
      </c>
      <c r="BL115" s="123">
        <v>11.11111111111111</v>
      </c>
      <c r="BM115" s="120">
        <v>0</v>
      </c>
      <c r="BN115" s="123">
        <v>0</v>
      </c>
      <c r="BO115" s="120">
        <v>0</v>
      </c>
      <c r="BP115" s="123">
        <v>0</v>
      </c>
      <c r="BQ115" s="120">
        <v>8</v>
      </c>
      <c r="BR115" s="123">
        <v>88.88888888888889</v>
      </c>
      <c r="BS115" s="120">
        <v>9</v>
      </c>
      <c r="BT115" s="2"/>
      <c r="BU115" s="3"/>
      <c r="BV115" s="3"/>
      <c r="BW115" s="3"/>
      <c r="BX115" s="3"/>
    </row>
    <row r="116" spans="1:76" ht="15">
      <c r="A116" s="64" t="s">
        <v>313</v>
      </c>
      <c r="B116" s="65"/>
      <c r="C116" s="65" t="s">
        <v>64</v>
      </c>
      <c r="D116" s="66">
        <v>164.23425928035914</v>
      </c>
      <c r="E116" s="68"/>
      <c r="F116" s="100" t="s">
        <v>911</v>
      </c>
      <c r="G116" s="65"/>
      <c r="H116" s="69" t="s">
        <v>313</v>
      </c>
      <c r="I116" s="70"/>
      <c r="J116" s="70"/>
      <c r="K116" s="69" t="s">
        <v>2876</v>
      </c>
      <c r="L116" s="73">
        <v>1</v>
      </c>
      <c r="M116" s="74">
        <v>2631.70068359375</v>
      </c>
      <c r="N116" s="74">
        <v>868.1978759765625</v>
      </c>
      <c r="O116" s="75"/>
      <c r="P116" s="76"/>
      <c r="Q116" s="76"/>
      <c r="R116" s="86"/>
      <c r="S116" s="48">
        <v>0</v>
      </c>
      <c r="T116" s="48">
        <v>1</v>
      </c>
      <c r="U116" s="49">
        <v>0</v>
      </c>
      <c r="V116" s="49">
        <v>0.004219</v>
      </c>
      <c r="W116" s="49">
        <v>0.008344</v>
      </c>
      <c r="X116" s="49">
        <v>0.423626</v>
      </c>
      <c r="Y116" s="49">
        <v>0</v>
      </c>
      <c r="Z116" s="49">
        <v>0</v>
      </c>
      <c r="AA116" s="71">
        <v>116</v>
      </c>
      <c r="AB116" s="71"/>
      <c r="AC116" s="72"/>
      <c r="AD116" s="78" t="s">
        <v>1910</v>
      </c>
      <c r="AE116" s="78">
        <v>151</v>
      </c>
      <c r="AF116" s="78">
        <v>358</v>
      </c>
      <c r="AG116" s="78">
        <v>31094</v>
      </c>
      <c r="AH116" s="78">
        <v>21320</v>
      </c>
      <c r="AI116" s="78"/>
      <c r="AJ116" s="78" t="s">
        <v>2076</v>
      </c>
      <c r="AK116" s="78"/>
      <c r="AL116" s="82" t="s">
        <v>2331</v>
      </c>
      <c r="AM116" s="78"/>
      <c r="AN116" s="80">
        <v>42383.82304398148</v>
      </c>
      <c r="AO116" s="82" t="s">
        <v>2478</v>
      </c>
      <c r="AP116" s="78" t="b">
        <v>1</v>
      </c>
      <c r="AQ116" s="78" t="b">
        <v>0</v>
      </c>
      <c r="AR116" s="78" t="b">
        <v>0</v>
      </c>
      <c r="AS116" s="78" t="s">
        <v>1727</v>
      </c>
      <c r="AT116" s="78">
        <v>481</v>
      </c>
      <c r="AU116" s="78"/>
      <c r="AV116" s="78" t="b">
        <v>0</v>
      </c>
      <c r="AW116" s="78" t="s">
        <v>2596</v>
      </c>
      <c r="AX116" s="82" t="s">
        <v>2710</v>
      </c>
      <c r="AY116" s="78" t="s">
        <v>66</v>
      </c>
      <c r="AZ116" s="78" t="str">
        <f>REPLACE(INDEX(GroupVertices[Group],MATCH(Vertices[[#This Row],[Vertex]],GroupVertices[Vertex],0)),1,1,"")</f>
        <v>1</v>
      </c>
      <c r="BA116" s="48"/>
      <c r="BB116" s="48"/>
      <c r="BC116" s="48"/>
      <c r="BD116" s="48"/>
      <c r="BE116" s="48"/>
      <c r="BF116" s="48"/>
      <c r="BG116" s="120" t="s">
        <v>3426</v>
      </c>
      <c r="BH116" s="120" t="s">
        <v>3426</v>
      </c>
      <c r="BI116" s="120" t="s">
        <v>3560</v>
      </c>
      <c r="BJ116" s="120" t="s">
        <v>3560</v>
      </c>
      <c r="BK116" s="120">
        <v>0</v>
      </c>
      <c r="BL116" s="123">
        <v>0</v>
      </c>
      <c r="BM116" s="120">
        <v>0</v>
      </c>
      <c r="BN116" s="123">
        <v>0</v>
      </c>
      <c r="BO116" s="120">
        <v>0</v>
      </c>
      <c r="BP116" s="123">
        <v>0</v>
      </c>
      <c r="BQ116" s="120">
        <v>24</v>
      </c>
      <c r="BR116" s="123">
        <v>100</v>
      </c>
      <c r="BS116" s="120">
        <v>24</v>
      </c>
      <c r="BT116" s="2"/>
      <c r="BU116" s="3"/>
      <c r="BV116" s="3"/>
      <c r="BW116" s="3"/>
      <c r="BX116" s="3"/>
    </row>
    <row r="117" spans="1:76" ht="15">
      <c r="A117" s="64" t="s">
        <v>314</v>
      </c>
      <c r="B117" s="65"/>
      <c r="C117" s="65" t="s">
        <v>64</v>
      </c>
      <c r="D117" s="66">
        <v>1000</v>
      </c>
      <c r="E117" s="68"/>
      <c r="F117" s="100" t="s">
        <v>912</v>
      </c>
      <c r="G117" s="65"/>
      <c r="H117" s="69" t="s">
        <v>314</v>
      </c>
      <c r="I117" s="70"/>
      <c r="J117" s="70"/>
      <c r="K117" s="69" t="s">
        <v>2877</v>
      </c>
      <c r="L117" s="73">
        <v>1</v>
      </c>
      <c r="M117" s="74">
        <v>5606.32666015625</v>
      </c>
      <c r="N117" s="74">
        <v>6393.47802734375</v>
      </c>
      <c r="O117" s="75"/>
      <c r="P117" s="76"/>
      <c r="Q117" s="76"/>
      <c r="R117" s="86"/>
      <c r="S117" s="48">
        <v>1</v>
      </c>
      <c r="T117" s="48">
        <v>1</v>
      </c>
      <c r="U117" s="49">
        <v>0</v>
      </c>
      <c r="V117" s="49">
        <v>0</v>
      </c>
      <c r="W117" s="49">
        <v>0</v>
      </c>
      <c r="X117" s="49">
        <v>0.999997</v>
      </c>
      <c r="Y117" s="49">
        <v>0</v>
      </c>
      <c r="Z117" s="49" t="s">
        <v>4029</v>
      </c>
      <c r="AA117" s="71">
        <v>117</v>
      </c>
      <c r="AB117" s="71"/>
      <c r="AC117" s="72"/>
      <c r="AD117" s="78" t="s">
        <v>1911</v>
      </c>
      <c r="AE117" s="78">
        <v>59945</v>
      </c>
      <c r="AF117" s="78">
        <v>131656</v>
      </c>
      <c r="AG117" s="78">
        <v>20366</v>
      </c>
      <c r="AH117" s="78">
        <v>15719</v>
      </c>
      <c r="AI117" s="78"/>
      <c r="AJ117" s="78" t="s">
        <v>2077</v>
      </c>
      <c r="AK117" s="78" t="s">
        <v>2215</v>
      </c>
      <c r="AL117" s="82" t="s">
        <v>2332</v>
      </c>
      <c r="AM117" s="78"/>
      <c r="AN117" s="80">
        <v>39957.546319444446</v>
      </c>
      <c r="AO117" s="82" t="s">
        <v>2479</v>
      </c>
      <c r="AP117" s="78" t="b">
        <v>0</v>
      </c>
      <c r="AQ117" s="78" t="b">
        <v>0</v>
      </c>
      <c r="AR117" s="78" t="b">
        <v>1</v>
      </c>
      <c r="AS117" s="78" t="s">
        <v>1727</v>
      </c>
      <c r="AT117" s="78">
        <v>2293</v>
      </c>
      <c r="AU117" s="82" t="s">
        <v>2542</v>
      </c>
      <c r="AV117" s="78" t="b">
        <v>1</v>
      </c>
      <c r="AW117" s="78" t="s">
        <v>2596</v>
      </c>
      <c r="AX117" s="82" t="s">
        <v>2711</v>
      </c>
      <c r="AY117" s="78" t="s">
        <v>66</v>
      </c>
      <c r="AZ117" s="78" t="str">
        <f>REPLACE(INDEX(GroupVertices[Group],MATCH(Vertices[[#This Row],[Vertex]],GroupVertices[Vertex],0)),1,1,"")</f>
        <v>2</v>
      </c>
      <c r="BA117" s="48" t="s">
        <v>691</v>
      </c>
      <c r="BB117" s="48" t="s">
        <v>691</v>
      </c>
      <c r="BC117" s="48" t="s">
        <v>732</v>
      </c>
      <c r="BD117" s="48" t="s">
        <v>732</v>
      </c>
      <c r="BE117" s="48" t="s">
        <v>761</v>
      </c>
      <c r="BF117" s="48" t="s">
        <v>761</v>
      </c>
      <c r="BG117" s="120" t="s">
        <v>3429</v>
      </c>
      <c r="BH117" s="120" t="s">
        <v>3429</v>
      </c>
      <c r="BI117" s="120" t="s">
        <v>3562</v>
      </c>
      <c r="BJ117" s="120" t="s">
        <v>3562</v>
      </c>
      <c r="BK117" s="120">
        <v>1</v>
      </c>
      <c r="BL117" s="123">
        <v>11.11111111111111</v>
      </c>
      <c r="BM117" s="120">
        <v>0</v>
      </c>
      <c r="BN117" s="123">
        <v>0</v>
      </c>
      <c r="BO117" s="120">
        <v>0</v>
      </c>
      <c r="BP117" s="123">
        <v>0</v>
      </c>
      <c r="BQ117" s="120">
        <v>8</v>
      </c>
      <c r="BR117" s="123">
        <v>88.88888888888889</v>
      </c>
      <c r="BS117" s="120">
        <v>9</v>
      </c>
      <c r="BT117" s="2"/>
      <c r="BU117" s="3"/>
      <c r="BV117" s="3"/>
      <c r="BW117" s="3"/>
      <c r="BX117" s="3"/>
    </row>
    <row r="118" spans="1:76" ht="15">
      <c r="A118" s="64" t="s">
        <v>315</v>
      </c>
      <c r="B118" s="65"/>
      <c r="C118" s="65" t="s">
        <v>64</v>
      </c>
      <c r="D118" s="66">
        <v>163.71866098489164</v>
      </c>
      <c r="E118" s="68"/>
      <c r="F118" s="100" t="s">
        <v>913</v>
      </c>
      <c r="G118" s="65"/>
      <c r="H118" s="69" t="s">
        <v>315</v>
      </c>
      <c r="I118" s="70"/>
      <c r="J118" s="70"/>
      <c r="K118" s="69" t="s">
        <v>2878</v>
      </c>
      <c r="L118" s="73">
        <v>1</v>
      </c>
      <c r="M118" s="74">
        <v>3255.339599609375</v>
      </c>
      <c r="N118" s="74">
        <v>4282.44921875</v>
      </c>
      <c r="O118" s="75"/>
      <c r="P118" s="76"/>
      <c r="Q118" s="76"/>
      <c r="R118" s="86"/>
      <c r="S118" s="48">
        <v>0</v>
      </c>
      <c r="T118" s="48">
        <v>1</v>
      </c>
      <c r="U118" s="49">
        <v>0</v>
      </c>
      <c r="V118" s="49">
        <v>0.004219</v>
      </c>
      <c r="W118" s="49">
        <v>0.008344</v>
      </c>
      <c r="X118" s="49">
        <v>0.423626</v>
      </c>
      <c r="Y118" s="49">
        <v>0</v>
      </c>
      <c r="Z118" s="49">
        <v>0</v>
      </c>
      <c r="AA118" s="71">
        <v>118</v>
      </c>
      <c r="AB118" s="71"/>
      <c r="AC118" s="72"/>
      <c r="AD118" s="78" t="s">
        <v>1912</v>
      </c>
      <c r="AE118" s="78">
        <v>872</v>
      </c>
      <c r="AF118" s="78">
        <v>277</v>
      </c>
      <c r="AG118" s="78">
        <v>384</v>
      </c>
      <c r="AH118" s="78">
        <v>644</v>
      </c>
      <c r="AI118" s="78"/>
      <c r="AJ118" s="78" t="s">
        <v>2078</v>
      </c>
      <c r="AK118" s="78"/>
      <c r="AL118" s="82" t="s">
        <v>2333</v>
      </c>
      <c r="AM118" s="78"/>
      <c r="AN118" s="80">
        <v>43628.9096412037</v>
      </c>
      <c r="AO118" s="78"/>
      <c r="AP118" s="78" t="b">
        <v>1</v>
      </c>
      <c r="AQ118" s="78" t="b">
        <v>1</v>
      </c>
      <c r="AR118" s="78" t="b">
        <v>0</v>
      </c>
      <c r="AS118" s="78" t="s">
        <v>2536</v>
      </c>
      <c r="AT118" s="78">
        <v>0</v>
      </c>
      <c r="AU118" s="78"/>
      <c r="AV118" s="78" t="b">
        <v>0</v>
      </c>
      <c r="AW118" s="78" t="s">
        <v>2596</v>
      </c>
      <c r="AX118" s="82" t="s">
        <v>2712</v>
      </c>
      <c r="AY118" s="78" t="s">
        <v>66</v>
      </c>
      <c r="AZ118" s="78" t="str">
        <f>REPLACE(INDEX(GroupVertices[Group],MATCH(Vertices[[#This Row],[Vertex]],GroupVertices[Vertex],0)),1,1,"")</f>
        <v>1</v>
      </c>
      <c r="BA118" s="48"/>
      <c r="BB118" s="48"/>
      <c r="BC118" s="48"/>
      <c r="BD118" s="48"/>
      <c r="BE118" s="48" t="s">
        <v>745</v>
      </c>
      <c r="BF118" s="48" t="s">
        <v>745</v>
      </c>
      <c r="BG118" s="120" t="s">
        <v>3430</v>
      </c>
      <c r="BH118" s="120" t="s">
        <v>3430</v>
      </c>
      <c r="BI118" s="120" t="s">
        <v>3563</v>
      </c>
      <c r="BJ118" s="120" t="s">
        <v>3563</v>
      </c>
      <c r="BK118" s="120">
        <v>1</v>
      </c>
      <c r="BL118" s="123">
        <v>4.761904761904762</v>
      </c>
      <c r="BM118" s="120">
        <v>0</v>
      </c>
      <c r="BN118" s="123">
        <v>0</v>
      </c>
      <c r="BO118" s="120">
        <v>0</v>
      </c>
      <c r="BP118" s="123">
        <v>0</v>
      </c>
      <c r="BQ118" s="120">
        <v>20</v>
      </c>
      <c r="BR118" s="123">
        <v>95.23809523809524</v>
      </c>
      <c r="BS118" s="120">
        <v>21</v>
      </c>
      <c r="BT118" s="2"/>
      <c r="BU118" s="3"/>
      <c r="BV118" s="3"/>
      <c r="BW118" s="3"/>
      <c r="BX118" s="3"/>
    </row>
    <row r="119" spans="1:76" ht="15">
      <c r="A119" s="64" t="s">
        <v>316</v>
      </c>
      <c r="B119" s="65"/>
      <c r="C119" s="65" t="s">
        <v>64</v>
      </c>
      <c r="D119" s="66">
        <v>330.5433539183739</v>
      </c>
      <c r="E119" s="68"/>
      <c r="F119" s="100" t="s">
        <v>914</v>
      </c>
      <c r="G119" s="65"/>
      <c r="H119" s="69" t="s">
        <v>316</v>
      </c>
      <c r="I119" s="70"/>
      <c r="J119" s="70"/>
      <c r="K119" s="69" t="s">
        <v>2879</v>
      </c>
      <c r="L119" s="73">
        <v>1</v>
      </c>
      <c r="M119" s="74">
        <v>2362.503173828125</v>
      </c>
      <c r="N119" s="74">
        <v>554.5595092773438</v>
      </c>
      <c r="O119" s="75"/>
      <c r="P119" s="76"/>
      <c r="Q119" s="76"/>
      <c r="R119" s="86"/>
      <c r="S119" s="48">
        <v>0</v>
      </c>
      <c r="T119" s="48">
        <v>1</v>
      </c>
      <c r="U119" s="49">
        <v>0</v>
      </c>
      <c r="V119" s="49">
        <v>0.004219</v>
      </c>
      <c r="W119" s="49">
        <v>0.008344</v>
      </c>
      <c r="X119" s="49">
        <v>0.423626</v>
      </c>
      <c r="Y119" s="49">
        <v>0</v>
      </c>
      <c r="Z119" s="49">
        <v>0</v>
      </c>
      <c r="AA119" s="71">
        <v>119</v>
      </c>
      <c r="AB119" s="71"/>
      <c r="AC119" s="72"/>
      <c r="AD119" s="78" t="s">
        <v>1913</v>
      </c>
      <c r="AE119" s="78">
        <v>25287</v>
      </c>
      <c r="AF119" s="78">
        <v>26485</v>
      </c>
      <c r="AG119" s="78">
        <v>5382</v>
      </c>
      <c r="AH119" s="78">
        <v>7537</v>
      </c>
      <c r="AI119" s="78"/>
      <c r="AJ119" s="78" t="s">
        <v>2079</v>
      </c>
      <c r="AK119" s="78" t="s">
        <v>2216</v>
      </c>
      <c r="AL119" s="82" t="s">
        <v>2334</v>
      </c>
      <c r="AM119" s="78"/>
      <c r="AN119" s="80">
        <v>40357.758356481485</v>
      </c>
      <c r="AO119" s="82" t="s">
        <v>2480</v>
      </c>
      <c r="AP119" s="78" t="b">
        <v>0</v>
      </c>
      <c r="AQ119" s="78" t="b">
        <v>0</v>
      </c>
      <c r="AR119" s="78" t="b">
        <v>1</v>
      </c>
      <c r="AS119" s="78" t="s">
        <v>1727</v>
      </c>
      <c r="AT119" s="78">
        <v>151</v>
      </c>
      <c r="AU119" s="82" t="s">
        <v>2540</v>
      </c>
      <c r="AV119" s="78" t="b">
        <v>0</v>
      </c>
      <c r="AW119" s="78" t="s">
        <v>2596</v>
      </c>
      <c r="AX119" s="82" t="s">
        <v>2713</v>
      </c>
      <c r="AY119" s="78" t="s">
        <v>66</v>
      </c>
      <c r="AZ119" s="78" t="str">
        <f>REPLACE(INDEX(GroupVertices[Group],MATCH(Vertices[[#This Row],[Vertex]],GroupVertices[Vertex],0)),1,1,"")</f>
        <v>1</v>
      </c>
      <c r="BA119" s="48"/>
      <c r="BB119" s="48"/>
      <c r="BC119" s="48"/>
      <c r="BD119" s="48"/>
      <c r="BE119" s="48" t="s">
        <v>745</v>
      </c>
      <c r="BF119" s="48" t="s">
        <v>745</v>
      </c>
      <c r="BG119" s="120" t="s">
        <v>3430</v>
      </c>
      <c r="BH119" s="120" t="s">
        <v>3430</v>
      </c>
      <c r="BI119" s="120" t="s">
        <v>3563</v>
      </c>
      <c r="BJ119" s="120" t="s">
        <v>3563</v>
      </c>
      <c r="BK119" s="120">
        <v>1</v>
      </c>
      <c r="BL119" s="123">
        <v>4.761904761904762</v>
      </c>
      <c r="BM119" s="120">
        <v>0</v>
      </c>
      <c r="BN119" s="123">
        <v>0</v>
      </c>
      <c r="BO119" s="120">
        <v>0</v>
      </c>
      <c r="BP119" s="123">
        <v>0</v>
      </c>
      <c r="BQ119" s="120">
        <v>20</v>
      </c>
      <c r="BR119" s="123">
        <v>95.23809523809524</v>
      </c>
      <c r="BS119" s="120">
        <v>21</v>
      </c>
      <c r="BT119" s="2"/>
      <c r="BU119" s="3"/>
      <c r="BV119" s="3"/>
      <c r="BW119" s="3"/>
      <c r="BX119" s="3"/>
    </row>
    <row r="120" spans="1:76" ht="15">
      <c r="A120" s="64" t="s">
        <v>317</v>
      </c>
      <c r="B120" s="65"/>
      <c r="C120" s="65" t="s">
        <v>64</v>
      </c>
      <c r="D120" s="66">
        <v>170.0013216963289</v>
      </c>
      <c r="E120" s="68"/>
      <c r="F120" s="100" t="s">
        <v>2582</v>
      </c>
      <c r="G120" s="65"/>
      <c r="H120" s="69" t="s">
        <v>317</v>
      </c>
      <c r="I120" s="70"/>
      <c r="J120" s="70"/>
      <c r="K120" s="69" t="s">
        <v>2880</v>
      </c>
      <c r="L120" s="73">
        <v>1</v>
      </c>
      <c r="M120" s="74">
        <v>8429.9560546875</v>
      </c>
      <c r="N120" s="74">
        <v>1535.140625</v>
      </c>
      <c r="O120" s="75"/>
      <c r="P120" s="76"/>
      <c r="Q120" s="76"/>
      <c r="R120" s="86"/>
      <c r="S120" s="48">
        <v>2</v>
      </c>
      <c r="T120" s="48">
        <v>1</v>
      </c>
      <c r="U120" s="49">
        <v>0</v>
      </c>
      <c r="V120" s="49">
        <v>1</v>
      </c>
      <c r="W120" s="49">
        <v>0</v>
      </c>
      <c r="X120" s="49">
        <v>1.298241</v>
      </c>
      <c r="Y120" s="49">
        <v>0</v>
      </c>
      <c r="Z120" s="49">
        <v>0</v>
      </c>
      <c r="AA120" s="71">
        <v>120</v>
      </c>
      <c r="AB120" s="71"/>
      <c r="AC120" s="72"/>
      <c r="AD120" s="78" t="s">
        <v>1914</v>
      </c>
      <c r="AE120" s="78">
        <v>1275</v>
      </c>
      <c r="AF120" s="78">
        <v>1264</v>
      </c>
      <c r="AG120" s="78">
        <v>434</v>
      </c>
      <c r="AH120" s="78">
        <v>24</v>
      </c>
      <c r="AI120" s="78"/>
      <c r="AJ120" s="78" t="s">
        <v>2080</v>
      </c>
      <c r="AK120" s="78" t="s">
        <v>2134</v>
      </c>
      <c r="AL120" s="82" t="s">
        <v>2335</v>
      </c>
      <c r="AM120" s="78"/>
      <c r="AN120" s="80">
        <v>43436.65986111111</v>
      </c>
      <c r="AO120" s="82" t="s">
        <v>2481</v>
      </c>
      <c r="AP120" s="78" t="b">
        <v>0</v>
      </c>
      <c r="AQ120" s="78" t="b">
        <v>0</v>
      </c>
      <c r="AR120" s="78" t="b">
        <v>0</v>
      </c>
      <c r="AS120" s="78" t="s">
        <v>1727</v>
      </c>
      <c r="AT120" s="78">
        <v>5</v>
      </c>
      <c r="AU120" s="82" t="s">
        <v>2539</v>
      </c>
      <c r="AV120" s="78" t="b">
        <v>0</v>
      </c>
      <c r="AW120" s="78" t="s">
        <v>2596</v>
      </c>
      <c r="AX120" s="82" t="s">
        <v>2714</v>
      </c>
      <c r="AY120" s="78" t="s">
        <v>66</v>
      </c>
      <c r="AZ120" s="78" t="str">
        <f>REPLACE(INDEX(GroupVertices[Group],MATCH(Vertices[[#This Row],[Vertex]],GroupVertices[Vertex],0)),1,1,"")</f>
        <v>8</v>
      </c>
      <c r="BA120" s="48" t="s">
        <v>3034</v>
      </c>
      <c r="BB120" s="48" t="s">
        <v>3034</v>
      </c>
      <c r="BC120" s="48" t="s">
        <v>732</v>
      </c>
      <c r="BD120" s="48" t="s">
        <v>732</v>
      </c>
      <c r="BE120" s="48" t="s">
        <v>745</v>
      </c>
      <c r="BF120" s="48" t="s">
        <v>745</v>
      </c>
      <c r="BG120" s="120" t="s">
        <v>3410</v>
      </c>
      <c r="BH120" s="120" t="s">
        <v>3474</v>
      </c>
      <c r="BI120" s="120" t="s">
        <v>3544</v>
      </c>
      <c r="BJ120" s="120" t="s">
        <v>3597</v>
      </c>
      <c r="BK120" s="120">
        <v>1</v>
      </c>
      <c r="BL120" s="123">
        <v>8.333333333333334</v>
      </c>
      <c r="BM120" s="120">
        <v>0</v>
      </c>
      <c r="BN120" s="123">
        <v>0</v>
      </c>
      <c r="BO120" s="120">
        <v>0</v>
      </c>
      <c r="BP120" s="123">
        <v>0</v>
      </c>
      <c r="BQ120" s="120">
        <v>11</v>
      </c>
      <c r="BR120" s="123">
        <v>91.66666666666667</v>
      </c>
      <c r="BS120" s="120">
        <v>12</v>
      </c>
      <c r="BT120" s="2"/>
      <c r="BU120" s="3"/>
      <c r="BV120" s="3"/>
      <c r="BW120" s="3"/>
      <c r="BX120" s="3"/>
    </row>
    <row r="121" spans="1:76" ht="15">
      <c r="A121" s="64" t="s">
        <v>318</v>
      </c>
      <c r="B121" s="65"/>
      <c r="C121" s="65" t="s">
        <v>64</v>
      </c>
      <c r="D121" s="66">
        <v>177.40429475347324</v>
      </c>
      <c r="E121" s="68"/>
      <c r="F121" s="100" t="s">
        <v>2583</v>
      </c>
      <c r="G121" s="65"/>
      <c r="H121" s="69" t="s">
        <v>318</v>
      </c>
      <c r="I121" s="70"/>
      <c r="J121" s="70"/>
      <c r="K121" s="69" t="s">
        <v>2881</v>
      </c>
      <c r="L121" s="73">
        <v>1</v>
      </c>
      <c r="M121" s="74">
        <v>8429.9560546875</v>
      </c>
      <c r="N121" s="74">
        <v>746.984130859375</v>
      </c>
      <c r="O121" s="75"/>
      <c r="P121" s="76"/>
      <c r="Q121" s="76"/>
      <c r="R121" s="86"/>
      <c r="S121" s="48">
        <v>0</v>
      </c>
      <c r="T121" s="48">
        <v>1</v>
      </c>
      <c r="U121" s="49">
        <v>0</v>
      </c>
      <c r="V121" s="49">
        <v>1</v>
      </c>
      <c r="W121" s="49">
        <v>0</v>
      </c>
      <c r="X121" s="49">
        <v>0.701752</v>
      </c>
      <c r="Y121" s="49">
        <v>0</v>
      </c>
      <c r="Z121" s="49">
        <v>0</v>
      </c>
      <c r="AA121" s="71">
        <v>121</v>
      </c>
      <c r="AB121" s="71"/>
      <c r="AC121" s="72"/>
      <c r="AD121" s="78" t="s">
        <v>1915</v>
      </c>
      <c r="AE121" s="78">
        <v>2456</v>
      </c>
      <c r="AF121" s="78">
        <v>2427</v>
      </c>
      <c r="AG121" s="78">
        <v>6319</v>
      </c>
      <c r="AH121" s="78">
        <v>6279</v>
      </c>
      <c r="AI121" s="78"/>
      <c r="AJ121" s="78" t="s">
        <v>2081</v>
      </c>
      <c r="AK121" s="78" t="s">
        <v>2217</v>
      </c>
      <c r="AL121" s="78"/>
      <c r="AM121" s="78"/>
      <c r="AN121" s="80">
        <v>42403.92005787037</v>
      </c>
      <c r="AO121" s="82" t="s">
        <v>2482</v>
      </c>
      <c r="AP121" s="78" t="b">
        <v>1</v>
      </c>
      <c r="AQ121" s="78" t="b">
        <v>0</v>
      </c>
      <c r="AR121" s="78" t="b">
        <v>0</v>
      </c>
      <c r="AS121" s="78" t="s">
        <v>1727</v>
      </c>
      <c r="AT121" s="78">
        <v>482</v>
      </c>
      <c r="AU121" s="78"/>
      <c r="AV121" s="78" t="b">
        <v>0</v>
      </c>
      <c r="AW121" s="78" t="s">
        <v>2596</v>
      </c>
      <c r="AX121" s="82" t="s">
        <v>2715</v>
      </c>
      <c r="AY121" s="78" t="s">
        <v>66</v>
      </c>
      <c r="AZ121" s="78" t="str">
        <f>REPLACE(INDEX(GroupVertices[Group],MATCH(Vertices[[#This Row],[Vertex]],GroupVertices[Vertex],0)),1,1,"")</f>
        <v>8</v>
      </c>
      <c r="BA121" s="48" t="s">
        <v>692</v>
      </c>
      <c r="BB121" s="48" t="s">
        <v>692</v>
      </c>
      <c r="BC121" s="48" t="s">
        <v>732</v>
      </c>
      <c r="BD121" s="48" t="s">
        <v>732</v>
      </c>
      <c r="BE121" s="48" t="s">
        <v>745</v>
      </c>
      <c r="BF121" s="48" t="s">
        <v>745</v>
      </c>
      <c r="BG121" s="120" t="s">
        <v>3431</v>
      </c>
      <c r="BH121" s="120" t="s">
        <v>3431</v>
      </c>
      <c r="BI121" s="120" t="s">
        <v>3564</v>
      </c>
      <c r="BJ121" s="120" t="s">
        <v>3564</v>
      </c>
      <c r="BK121" s="120">
        <v>1</v>
      </c>
      <c r="BL121" s="123">
        <v>11.11111111111111</v>
      </c>
      <c r="BM121" s="120">
        <v>0</v>
      </c>
      <c r="BN121" s="123">
        <v>0</v>
      </c>
      <c r="BO121" s="120">
        <v>0</v>
      </c>
      <c r="BP121" s="123">
        <v>0</v>
      </c>
      <c r="BQ121" s="120">
        <v>8</v>
      </c>
      <c r="BR121" s="123">
        <v>88.88888888888889</v>
      </c>
      <c r="BS121" s="120">
        <v>9</v>
      </c>
      <c r="BT121" s="2"/>
      <c r="BU121" s="3"/>
      <c r="BV121" s="3"/>
      <c r="BW121" s="3"/>
      <c r="BX121" s="3"/>
    </row>
    <row r="122" spans="1:76" ht="15">
      <c r="A122" s="64" t="s">
        <v>319</v>
      </c>
      <c r="B122" s="65"/>
      <c r="C122" s="65" t="s">
        <v>64</v>
      </c>
      <c r="D122" s="66">
        <v>189.17393979445342</v>
      </c>
      <c r="E122" s="68"/>
      <c r="F122" s="100" t="s">
        <v>915</v>
      </c>
      <c r="G122" s="65"/>
      <c r="H122" s="69" t="s">
        <v>319</v>
      </c>
      <c r="I122" s="70"/>
      <c r="J122" s="70"/>
      <c r="K122" s="69" t="s">
        <v>2882</v>
      </c>
      <c r="L122" s="73">
        <v>1</v>
      </c>
      <c r="M122" s="74">
        <v>345.8120422363281</v>
      </c>
      <c r="N122" s="74">
        <v>6902.6982421875</v>
      </c>
      <c r="O122" s="75"/>
      <c r="P122" s="76"/>
      <c r="Q122" s="76"/>
      <c r="R122" s="86"/>
      <c r="S122" s="48">
        <v>0</v>
      </c>
      <c r="T122" s="48">
        <v>1</v>
      </c>
      <c r="U122" s="49">
        <v>0</v>
      </c>
      <c r="V122" s="49">
        <v>0.004219</v>
      </c>
      <c r="W122" s="49">
        <v>0.008344</v>
      </c>
      <c r="X122" s="49">
        <v>0.423626</v>
      </c>
      <c r="Y122" s="49">
        <v>0</v>
      </c>
      <c r="Z122" s="49">
        <v>0</v>
      </c>
      <c r="AA122" s="71">
        <v>122</v>
      </c>
      <c r="AB122" s="71"/>
      <c r="AC122" s="72"/>
      <c r="AD122" s="78" t="s">
        <v>1916</v>
      </c>
      <c r="AE122" s="78">
        <v>4989</v>
      </c>
      <c r="AF122" s="78">
        <v>4276</v>
      </c>
      <c r="AG122" s="78">
        <v>32124</v>
      </c>
      <c r="AH122" s="78">
        <v>6140</v>
      </c>
      <c r="AI122" s="78"/>
      <c r="AJ122" s="78" t="s">
        <v>2082</v>
      </c>
      <c r="AK122" s="78" t="s">
        <v>2218</v>
      </c>
      <c r="AL122" s="82" t="s">
        <v>2336</v>
      </c>
      <c r="AM122" s="78"/>
      <c r="AN122" s="80">
        <v>39893.677928240744</v>
      </c>
      <c r="AO122" s="82" t="s">
        <v>2483</v>
      </c>
      <c r="AP122" s="78" t="b">
        <v>0</v>
      </c>
      <c r="AQ122" s="78" t="b">
        <v>0</v>
      </c>
      <c r="AR122" s="78" t="b">
        <v>0</v>
      </c>
      <c r="AS122" s="78" t="s">
        <v>1727</v>
      </c>
      <c r="AT122" s="78">
        <v>691</v>
      </c>
      <c r="AU122" s="82" t="s">
        <v>2545</v>
      </c>
      <c r="AV122" s="78" t="b">
        <v>0</v>
      </c>
      <c r="AW122" s="78" t="s">
        <v>2596</v>
      </c>
      <c r="AX122" s="82" t="s">
        <v>2716</v>
      </c>
      <c r="AY122" s="78" t="s">
        <v>66</v>
      </c>
      <c r="AZ122" s="78" t="str">
        <f>REPLACE(INDEX(GroupVertices[Group],MATCH(Vertices[[#This Row],[Vertex]],GroupVertices[Vertex],0)),1,1,"")</f>
        <v>1</v>
      </c>
      <c r="BA122" s="48"/>
      <c r="BB122" s="48"/>
      <c r="BC122" s="48"/>
      <c r="BD122" s="48"/>
      <c r="BE122" s="48" t="s">
        <v>745</v>
      </c>
      <c r="BF122" s="48" t="s">
        <v>745</v>
      </c>
      <c r="BG122" s="120" t="s">
        <v>3407</v>
      </c>
      <c r="BH122" s="120" t="s">
        <v>3407</v>
      </c>
      <c r="BI122" s="120" t="s">
        <v>3541</v>
      </c>
      <c r="BJ122" s="120" t="s">
        <v>3541</v>
      </c>
      <c r="BK122" s="120">
        <v>1</v>
      </c>
      <c r="BL122" s="123">
        <v>4</v>
      </c>
      <c r="BM122" s="120">
        <v>0</v>
      </c>
      <c r="BN122" s="123">
        <v>0</v>
      </c>
      <c r="BO122" s="120">
        <v>0</v>
      </c>
      <c r="BP122" s="123">
        <v>0</v>
      </c>
      <c r="BQ122" s="120">
        <v>24</v>
      </c>
      <c r="BR122" s="123">
        <v>96</v>
      </c>
      <c r="BS122" s="120">
        <v>25</v>
      </c>
      <c r="BT122" s="2"/>
      <c r="BU122" s="3"/>
      <c r="BV122" s="3"/>
      <c r="BW122" s="3"/>
      <c r="BX122" s="3"/>
    </row>
    <row r="123" spans="1:76" ht="15">
      <c r="A123" s="64" t="s">
        <v>320</v>
      </c>
      <c r="B123" s="65"/>
      <c r="C123" s="65" t="s">
        <v>64</v>
      </c>
      <c r="D123" s="66">
        <v>162.91025378088705</v>
      </c>
      <c r="E123" s="68"/>
      <c r="F123" s="100" t="s">
        <v>916</v>
      </c>
      <c r="G123" s="65"/>
      <c r="H123" s="69" t="s">
        <v>320</v>
      </c>
      <c r="I123" s="70"/>
      <c r="J123" s="70"/>
      <c r="K123" s="69" t="s">
        <v>2883</v>
      </c>
      <c r="L123" s="73">
        <v>1</v>
      </c>
      <c r="M123" s="74">
        <v>4058.7236328125</v>
      </c>
      <c r="N123" s="74">
        <v>5464.1591796875</v>
      </c>
      <c r="O123" s="75"/>
      <c r="P123" s="76"/>
      <c r="Q123" s="76"/>
      <c r="R123" s="86"/>
      <c r="S123" s="48">
        <v>1</v>
      </c>
      <c r="T123" s="48">
        <v>1</v>
      </c>
      <c r="U123" s="49">
        <v>0</v>
      </c>
      <c r="V123" s="49">
        <v>0</v>
      </c>
      <c r="W123" s="49">
        <v>0</v>
      </c>
      <c r="X123" s="49">
        <v>0.999997</v>
      </c>
      <c r="Y123" s="49">
        <v>0</v>
      </c>
      <c r="Z123" s="49" t="s">
        <v>4029</v>
      </c>
      <c r="AA123" s="71">
        <v>123</v>
      </c>
      <c r="AB123" s="71"/>
      <c r="AC123" s="72"/>
      <c r="AD123" s="78" t="s">
        <v>1917</v>
      </c>
      <c r="AE123" s="78">
        <v>0</v>
      </c>
      <c r="AF123" s="78">
        <v>150</v>
      </c>
      <c r="AG123" s="78">
        <v>128983</v>
      </c>
      <c r="AH123" s="78">
        <v>0</v>
      </c>
      <c r="AI123" s="78"/>
      <c r="AJ123" s="78" t="s">
        <v>2083</v>
      </c>
      <c r="AK123" s="78"/>
      <c r="AL123" s="82" t="s">
        <v>2337</v>
      </c>
      <c r="AM123" s="78"/>
      <c r="AN123" s="80">
        <v>43344.59744212963</v>
      </c>
      <c r="AO123" s="82" t="s">
        <v>2484</v>
      </c>
      <c r="AP123" s="78" t="b">
        <v>0</v>
      </c>
      <c r="AQ123" s="78" t="b">
        <v>0</v>
      </c>
      <c r="AR123" s="78" t="b">
        <v>0</v>
      </c>
      <c r="AS123" s="78" t="s">
        <v>1727</v>
      </c>
      <c r="AT123" s="78">
        <v>15</v>
      </c>
      <c r="AU123" s="82" t="s">
        <v>2539</v>
      </c>
      <c r="AV123" s="78" t="b">
        <v>0</v>
      </c>
      <c r="AW123" s="78" t="s">
        <v>2596</v>
      </c>
      <c r="AX123" s="82" t="s">
        <v>2717</v>
      </c>
      <c r="AY123" s="78" t="s">
        <v>66</v>
      </c>
      <c r="AZ123" s="78" t="str">
        <f>REPLACE(INDEX(GroupVertices[Group],MATCH(Vertices[[#This Row],[Vertex]],GroupVertices[Vertex],0)),1,1,"")</f>
        <v>2</v>
      </c>
      <c r="BA123" s="48" t="s">
        <v>3333</v>
      </c>
      <c r="BB123" s="48" t="s">
        <v>3333</v>
      </c>
      <c r="BC123" s="48" t="s">
        <v>736</v>
      </c>
      <c r="BD123" s="48" t="s">
        <v>736</v>
      </c>
      <c r="BE123" s="48" t="s">
        <v>745</v>
      </c>
      <c r="BF123" s="48" t="s">
        <v>745</v>
      </c>
      <c r="BG123" s="120" t="s">
        <v>3427</v>
      </c>
      <c r="BH123" s="120" t="s">
        <v>3474</v>
      </c>
      <c r="BI123" s="120" t="s">
        <v>3264</v>
      </c>
      <c r="BJ123" s="120" t="s">
        <v>3597</v>
      </c>
      <c r="BK123" s="120">
        <v>1</v>
      </c>
      <c r="BL123" s="123">
        <v>5.882352941176471</v>
      </c>
      <c r="BM123" s="120">
        <v>0</v>
      </c>
      <c r="BN123" s="123">
        <v>0</v>
      </c>
      <c r="BO123" s="120">
        <v>0</v>
      </c>
      <c r="BP123" s="123">
        <v>0</v>
      </c>
      <c r="BQ123" s="120">
        <v>16</v>
      </c>
      <c r="BR123" s="123">
        <v>94.11764705882354</v>
      </c>
      <c r="BS123" s="120">
        <v>17</v>
      </c>
      <c r="BT123" s="2"/>
      <c r="BU123" s="3"/>
      <c r="BV123" s="3"/>
      <c r="BW123" s="3"/>
      <c r="BX123" s="3"/>
    </row>
    <row r="124" spans="1:76" ht="15">
      <c r="A124" s="64" t="s">
        <v>321</v>
      </c>
      <c r="B124" s="65"/>
      <c r="C124" s="65" t="s">
        <v>64</v>
      </c>
      <c r="D124" s="66">
        <v>167.46152268532234</v>
      </c>
      <c r="E124" s="68"/>
      <c r="F124" s="100" t="s">
        <v>2584</v>
      </c>
      <c r="G124" s="65"/>
      <c r="H124" s="69" t="s">
        <v>321</v>
      </c>
      <c r="I124" s="70"/>
      <c r="J124" s="70"/>
      <c r="K124" s="69" t="s">
        <v>2884</v>
      </c>
      <c r="L124" s="73">
        <v>1</v>
      </c>
      <c r="M124" s="74">
        <v>5090.458984375</v>
      </c>
      <c r="N124" s="74">
        <v>5464.1591796875</v>
      </c>
      <c r="O124" s="75"/>
      <c r="P124" s="76"/>
      <c r="Q124" s="76"/>
      <c r="R124" s="86"/>
      <c r="S124" s="48">
        <v>1</v>
      </c>
      <c r="T124" s="48">
        <v>1</v>
      </c>
      <c r="U124" s="49">
        <v>0</v>
      </c>
      <c r="V124" s="49">
        <v>0</v>
      </c>
      <c r="W124" s="49">
        <v>0</v>
      </c>
      <c r="X124" s="49">
        <v>0.999997</v>
      </c>
      <c r="Y124" s="49">
        <v>0</v>
      </c>
      <c r="Z124" s="49" t="s">
        <v>4029</v>
      </c>
      <c r="AA124" s="71">
        <v>124</v>
      </c>
      <c r="AB124" s="71"/>
      <c r="AC124" s="72"/>
      <c r="AD124" s="78" t="s">
        <v>1918</v>
      </c>
      <c r="AE124" s="78">
        <v>648</v>
      </c>
      <c r="AF124" s="78">
        <v>865</v>
      </c>
      <c r="AG124" s="78">
        <v>22457</v>
      </c>
      <c r="AH124" s="78">
        <v>3206</v>
      </c>
      <c r="AI124" s="78"/>
      <c r="AJ124" s="78" t="s">
        <v>2084</v>
      </c>
      <c r="AK124" s="78" t="s">
        <v>2151</v>
      </c>
      <c r="AL124" s="82" t="s">
        <v>2338</v>
      </c>
      <c r="AM124" s="78"/>
      <c r="AN124" s="80">
        <v>39733.34600694444</v>
      </c>
      <c r="AO124" s="82" t="s">
        <v>2485</v>
      </c>
      <c r="AP124" s="78" t="b">
        <v>0</v>
      </c>
      <c r="AQ124" s="78" t="b">
        <v>0</v>
      </c>
      <c r="AR124" s="78" t="b">
        <v>0</v>
      </c>
      <c r="AS124" s="78" t="s">
        <v>1727</v>
      </c>
      <c r="AT124" s="78">
        <v>1553</v>
      </c>
      <c r="AU124" s="82" t="s">
        <v>2539</v>
      </c>
      <c r="AV124" s="78" t="b">
        <v>0</v>
      </c>
      <c r="AW124" s="78" t="s">
        <v>2596</v>
      </c>
      <c r="AX124" s="82" t="s">
        <v>2718</v>
      </c>
      <c r="AY124" s="78" t="s">
        <v>66</v>
      </c>
      <c r="AZ124" s="78" t="str">
        <f>REPLACE(INDEX(GroupVertices[Group],MATCH(Vertices[[#This Row],[Vertex]],GroupVertices[Vertex],0)),1,1,"")</f>
        <v>2</v>
      </c>
      <c r="BA124" s="48" t="s">
        <v>698</v>
      </c>
      <c r="BB124" s="48" t="s">
        <v>698</v>
      </c>
      <c r="BC124" s="48" t="s">
        <v>737</v>
      </c>
      <c r="BD124" s="48" t="s">
        <v>737</v>
      </c>
      <c r="BE124" s="48" t="s">
        <v>745</v>
      </c>
      <c r="BF124" s="48" t="s">
        <v>745</v>
      </c>
      <c r="BG124" s="120" t="s">
        <v>3421</v>
      </c>
      <c r="BH124" s="120" t="s">
        <v>3421</v>
      </c>
      <c r="BI124" s="120" t="s">
        <v>3555</v>
      </c>
      <c r="BJ124" s="120" t="s">
        <v>3555</v>
      </c>
      <c r="BK124" s="120">
        <v>1</v>
      </c>
      <c r="BL124" s="123">
        <v>14.285714285714286</v>
      </c>
      <c r="BM124" s="120">
        <v>0</v>
      </c>
      <c r="BN124" s="123">
        <v>0</v>
      </c>
      <c r="BO124" s="120">
        <v>0</v>
      </c>
      <c r="BP124" s="123">
        <v>0</v>
      </c>
      <c r="BQ124" s="120">
        <v>6</v>
      </c>
      <c r="BR124" s="123">
        <v>85.71428571428571</v>
      </c>
      <c r="BS124" s="120">
        <v>7</v>
      </c>
      <c r="BT124" s="2"/>
      <c r="BU124" s="3"/>
      <c r="BV124" s="3"/>
      <c r="BW124" s="3"/>
      <c r="BX124" s="3"/>
    </row>
    <row r="125" spans="1:76" ht="15">
      <c r="A125" s="64" t="s">
        <v>322</v>
      </c>
      <c r="B125" s="65"/>
      <c r="C125" s="65" t="s">
        <v>64</v>
      </c>
      <c r="D125" s="66">
        <v>180.0268441081968</v>
      </c>
      <c r="E125" s="68"/>
      <c r="F125" s="100" t="s">
        <v>917</v>
      </c>
      <c r="G125" s="65"/>
      <c r="H125" s="69" t="s">
        <v>322</v>
      </c>
      <c r="I125" s="70"/>
      <c r="J125" s="70"/>
      <c r="K125" s="69" t="s">
        <v>2885</v>
      </c>
      <c r="L125" s="73">
        <v>1</v>
      </c>
      <c r="M125" s="74">
        <v>894.3966064453125</v>
      </c>
      <c r="N125" s="74">
        <v>1331.297119140625</v>
      </c>
      <c r="O125" s="75"/>
      <c r="P125" s="76"/>
      <c r="Q125" s="76"/>
      <c r="R125" s="86"/>
      <c r="S125" s="48">
        <v>0</v>
      </c>
      <c r="T125" s="48">
        <v>1</v>
      </c>
      <c r="U125" s="49">
        <v>0</v>
      </c>
      <c r="V125" s="49">
        <v>0.004219</v>
      </c>
      <c r="W125" s="49">
        <v>0.008344</v>
      </c>
      <c r="X125" s="49">
        <v>0.423626</v>
      </c>
      <c r="Y125" s="49">
        <v>0</v>
      </c>
      <c r="Z125" s="49">
        <v>0</v>
      </c>
      <c r="AA125" s="71">
        <v>125</v>
      </c>
      <c r="AB125" s="71"/>
      <c r="AC125" s="72"/>
      <c r="AD125" s="78" t="s">
        <v>1919</v>
      </c>
      <c r="AE125" s="78">
        <v>3378</v>
      </c>
      <c r="AF125" s="78">
        <v>2839</v>
      </c>
      <c r="AG125" s="78">
        <v>13132</v>
      </c>
      <c r="AH125" s="78">
        <v>6058</v>
      </c>
      <c r="AI125" s="78"/>
      <c r="AJ125" s="78" t="s">
        <v>2085</v>
      </c>
      <c r="AK125" s="78" t="s">
        <v>2219</v>
      </c>
      <c r="AL125" s="82" t="s">
        <v>2339</v>
      </c>
      <c r="AM125" s="78"/>
      <c r="AN125" s="80">
        <v>39947.99996527778</v>
      </c>
      <c r="AO125" s="82" t="s">
        <v>2486</v>
      </c>
      <c r="AP125" s="78" t="b">
        <v>0</v>
      </c>
      <c r="AQ125" s="78" t="b">
        <v>0</v>
      </c>
      <c r="AR125" s="78" t="b">
        <v>1</v>
      </c>
      <c r="AS125" s="78" t="s">
        <v>1727</v>
      </c>
      <c r="AT125" s="78">
        <v>421</v>
      </c>
      <c r="AU125" s="82" t="s">
        <v>2554</v>
      </c>
      <c r="AV125" s="78" t="b">
        <v>0</v>
      </c>
      <c r="AW125" s="78" t="s">
        <v>2596</v>
      </c>
      <c r="AX125" s="82" t="s">
        <v>2719</v>
      </c>
      <c r="AY125" s="78" t="s">
        <v>66</v>
      </c>
      <c r="AZ125" s="78" t="str">
        <f>REPLACE(INDEX(GroupVertices[Group],MATCH(Vertices[[#This Row],[Vertex]],GroupVertices[Vertex],0)),1,1,"")</f>
        <v>1</v>
      </c>
      <c r="BA125" s="48"/>
      <c r="BB125" s="48"/>
      <c r="BC125" s="48"/>
      <c r="BD125" s="48"/>
      <c r="BE125" s="48"/>
      <c r="BF125" s="48"/>
      <c r="BG125" s="120" t="s">
        <v>3426</v>
      </c>
      <c r="BH125" s="120" t="s">
        <v>3426</v>
      </c>
      <c r="BI125" s="120" t="s">
        <v>3560</v>
      </c>
      <c r="BJ125" s="120" t="s">
        <v>3560</v>
      </c>
      <c r="BK125" s="120">
        <v>0</v>
      </c>
      <c r="BL125" s="123">
        <v>0</v>
      </c>
      <c r="BM125" s="120">
        <v>0</v>
      </c>
      <c r="BN125" s="123">
        <v>0</v>
      </c>
      <c r="BO125" s="120">
        <v>0</v>
      </c>
      <c r="BP125" s="123">
        <v>0</v>
      </c>
      <c r="BQ125" s="120">
        <v>24</v>
      </c>
      <c r="BR125" s="123">
        <v>100</v>
      </c>
      <c r="BS125" s="120">
        <v>24</v>
      </c>
      <c r="BT125" s="2"/>
      <c r="BU125" s="3"/>
      <c r="BV125" s="3"/>
      <c r="BW125" s="3"/>
      <c r="BX125" s="3"/>
    </row>
    <row r="126" spans="1:76" ht="15">
      <c r="A126" s="64" t="s">
        <v>323</v>
      </c>
      <c r="B126" s="65"/>
      <c r="C126" s="65" t="s">
        <v>64</v>
      </c>
      <c r="D126" s="66">
        <v>162.33736678592317</v>
      </c>
      <c r="E126" s="68"/>
      <c r="F126" s="100" t="s">
        <v>918</v>
      </c>
      <c r="G126" s="65"/>
      <c r="H126" s="69" t="s">
        <v>323</v>
      </c>
      <c r="I126" s="70"/>
      <c r="J126" s="70"/>
      <c r="K126" s="69" t="s">
        <v>2886</v>
      </c>
      <c r="L126" s="73">
        <v>1</v>
      </c>
      <c r="M126" s="74">
        <v>1280.524169921875</v>
      </c>
      <c r="N126" s="74">
        <v>6818.154296875</v>
      </c>
      <c r="O126" s="75"/>
      <c r="P126" s="76"/>
      <c r="Q126" s="76"/>
      <c r="R126" s="86"/>
      <c r="S126" s="48">
        <v>0</v>
      </c>
      <c r="T126" s="48">
        <v>1</v>
      </c>
      <c r="U126" s="49">
        <v>0</v>
      </c>
      <c r="V126" s="49">
        <v>0.004219</v>
      </c>
      <c r="W126" s="49">
        <v>0.008344</v>
      </c>
      <c r="X126" s="49">
        <v>0.423626</v>
      </c>
      <c r="Y126" s="49">
        <v>0</v>
      </c>
      <c r="Z126" s="49">
        <v>0</v>
      </c>
      <c r="AA126" s="71">
        <v>126</v>
      </c>
      <c r="AB126" s="71"/>
      <c r="AC126" s="72"/>
      <c r="AD126" s="78" t="s">
        <v>1920</v>
      </c>
      <c r="AE126" s="78">
        <v>491</v>
      </c>
      <c r="AF126" s="78">
        <v>60</v>
      </c>
      <c r="AG126" s="78">
        <v>1031</v>
      </c>
      <c r="AH126" s="78">
        <v>1609</v>
      </c>
      <c r="AI126" s="78"/>
      <c r="AJ126" s="78"/>
      <c r="AK126" s="78"/>
      <c r="AL126" s="78"/>
      <c r="AM126" s="78"/>
      <c r="AN126" s="80">
        <v>43553.46739583334</v>
      </c>
      <c r="AO126" s="78"/>
      <c r="AP126" s="78" t="b">
        <v>1</v>
      </c>
      <c r="AQ126" s="78" t="b">
        <v>0</v>
      </c>
      <c r="AR126" s="78" t="b">
        <v>0</v>
      </c>
      <c r="AS126" s="78" t="s">
        <v>1727</v>
      </c>
      <c r="AT126" s="78">
        <v>1</v>
      </c>
      <c r="AU126" s="78"/>
      <c r="AV126" s="78" t="b">
        <v>0</v>
      </c>
      <c r="AW126" s="78" t="s">
        <v>2596</v>
      </c>
      <c r="AX126" s="82" t="s">
        <v>2720</v>
      </c>
      <c r="AY126" s="78" t="s">
        <v>66</v>
      </c>
      <c r="AZ126" s="78" t="str">
        <f>REPLACE(INDEX(GroupVertices[Group],MATCH(Vertices[[#This Row],[Vertex]],GroupVertices[Vertex],0)),1,1,"")</f>
        <v>1</v>
      </c>
      <c r="BA126" s="48"/>
      <c r="BB126" s="48"/>
      <c r="BC126" s="48"/>
      <c r="BD126" s="48"/>
      <c r="BE126" s="48" t="s">
        <v>745</v>
      </c>
      <c r="BF126" s="48" t="s">
        <v>745</v>
      </c>
      <c r="BG126" s="120" t="s">
        <v>3407</v>
      </c>
      <c r="BH126" s="120" t="s">
        <v>3482</v>
      </c>
      <c r="BI126" s="120" t="s">
        <v>3541</v>
      </c>
      <c r="BJ126" s="120" t="s">
        <v>3541</v>
      </c>
      <c r="BK126" s="120">
        <v>2</v>
      </c>
      <c r="BL126" s="123">
        <v>4.878048780487805</v>
      </c>
      <c r="BM126" s="120">
        <v>0</v>
      </c>
      <c r="BN126" s="123">
        <v>0</v>
      </c>
      <c r="BO126" s="120">
        <v>0</v>
      </c>
      <c r="BP126" s="123">
        <v>0</v>
      </c>
      <c r="BQ126" s="120">
        <v>39</v>
      </c>
      <c r="BR126" s="123">
        <v>95.1219512195122</v>
      </c>
      <c r="BS126" s="120">
        <v>41</v>
      </c>
      <c r="BT126" s="2"/>
      <c r="BU126" s="3"/>
      <c r="BV126" s="3"/>
      <c r="BW126" s="3"/>
      <c r="BX126" s="3"/>
    </row>
    <row r="127" spans="1:76" ht="15">
      <c r="A127" s="64" t="s">
        <v>324</v>
      </c>
      <c r="B127" s="65"/>
      <c r="C127" s="65" t="s">
        <v>64</v>
      </c>
      <c r="D127" s="66">
        <v>165.71740005621007</v>
      </c>
      <c r="E127" s="68"/>
      <c r="F127" s="100" t="s">
        <v>919</v>
      </c>
      <c r="G127" s="65"/>
      <c r="H127" s="69" t="s">
        <v>324</v>
      </c>
      <c r="I127" s="70"/>
      <c r="J127" s="70"/>
      <c r="K127" s="69" t="s">
        <v>2887</v>
      </c>
      <c r="L127" s="73">
        <v>1</v>
      </c>
      <c r="M127" s="74">
        <v>4574.5908203125</v>
      </c>
      <c r="N127" s="74">
        <v>5464.1591796875</v>
      </c>
      <c r="O127" s="75"/>
      <c r="P127" s="76"/>
      <c r="Q127" s="76"/>
      <c r="R127" s="86"/>
      <c r="S127" s="48">
        <v>1</v>
      </c>
      <c r="T127" s="48">
        <v>1</v>
      </c>
      <c r="U127" s="49">
        <v>0</v>
      </c>
      <c r="V127" s="49">
        <v>0</v>
      </c>
      <c r="W127" s="49">
        <v>0</v>
      </c>
      <c r="X127" s="49">
        <v>0.999997</v>
      </c>
      <c r="Y127" s="49">
        <v>0</v>
      </c>
      <c r="Z127" s="49" t="s">
        <v>4029</v>
      </c>
      <c r="AA127" s="71">
        <v>127</v>
      </c>
      <c r="AB127" s="71"/>
      <c r="AC127" s="72"/>
      <c r="AD127" s="78" t="s">
        <v>1921</v>
      </c>
      <c r="AE127" s="78">
        <v>631</v>
      </c>
      <c r="AF127" s="78">
        <v>591</v>
      </c>
      <c r="AG127" s="78">
        <v>1076</v>
      </c>
      <c r="AH127" s="78">
        <v>84</v>
      </c>
      <c r="AI127" s="78"/>
      <c r="AJ127" s="78" t="s">
        <v>2086</v>
      </c>
      <c r="AK127" s="78" t="s">
        <v>2220</v>
      </c>
      <c r="AL127" s="82" t="s">
        <v>2340</v>
      </c>
      <c r="AM127" s="78"/>
      <c r="AN127" s="80">
        <v>41182.20706018519</v>
      </c>
      <c r="AO127" s="82" t="s">
        <v>2487</v>
      </c>
      <c r="AP127" s="78" t="b">
        <v>0</v>
      </c>
      <c r="AQ127" s="78" t="b">
        <v>0</v>
      </c>
      <c r="AR127" s="78" t="b">
        <v>0</v>
      </c>
      <c r="AS127" s="78" t="s">
        <v>1727</v>
      </c>
      <c r="AT127" s="78">
        <v>15</v>
      </c>
      <c r="AU127" s="82" t="s">
        <v>2541</v>
      </c>
      <c r="AV127" s="78" t="b">
        <v>0</v>
      </c>
      <c r="AW127" s="78" t="s">
        <v>2596</v>
      </c>
      <c r="AX127" s="82" t="s">
        <v>2721</v>
      </c>
      <c r="AY127" s="78" t="s">
        <v>66</v>
      </c>
      <c r="AZ127" s="78" t="str">
        <f>REPLACE(INDEX(GroupVertices[Group],MATCH(Vertices[[#This Row],[Vertex]],GroupVertices[Vertex],0)),1,1,"")</f>
        <v>2</v>
      </c>
      <c r="BA127" s="48" t="s">
        <v>3334</v>
      </c>
      <c r="BB127" s="48" t="s">
        <v>3334</v>
      </c>
      <c r="BC127" s="48" t="s">
        <v>732</v>
      </c>
      <c r="BD127" s="48" t="s">
        <v>732</v>
      </c>
      <c r="BE127" s="48" t="s">
        <v>745</v>
      </c>
      <c r="BF127" s="48" t="s">
        <v>745</v>
      </c>
      <c r="BG127" s="120" t="s">
        <v>3410</v>
      </c>
      <c r="BH127" s="120" t="s">
        <v>3474</v>
      </c>
      <c r="BI127" s="120" t="s">
        <v>3544</v>
      </c>
      <c r="BJ127" s="120" t="s">
        <v>3597</v>
      </c>
      <c r="BK127" s="120">
        <v>1</v>
      </c>
      <c r="BL127" s="123">
        <v>8.333333333333334</v>
      </c>
      <c r="BM127" s="120">
        <v>0</v>
      </c>
      <c r="BN127" s="123">
        <v>0</v>
      </c>
      <c r="BO127" s="120">
        <v>0</v>
      </c>
      <c r="BP127" s="123">
        <v>0</v>
      </c>
      <c r="BQ127" s="120">
        <v>11</v>
      </c>
      <c r="BR127" s="123">
        <v>91.66666666666667</v>
      </c>
      <c r="BS127" s="120">
        <v>12</v>
      </c>
      <c r="BT127" s="2"/>
      <c r="BU127" s="3"/>
      <c r="BV127" s="3"/>
      <c r="BW127" s="3"/>
      <c r="BX127" s="3"/>
    </row>
    <row r="128" spans="1:76" ht="15">
      <c r="A128" s="64" t="s">
        <v>327</v>
      </c>
      <c r="B128" s="65"/>
      <c r="C128" s="65" t="s">
        <v>64</v>
      </c>
      <c r="D128" s="66">
        <v>212.5604600110901</v>
      </c>
      <c r="E128" s="68"/>
      <c r="F128" s="100" t="s">
        <v>923</v>
      </c>
      <c r="G128" s="65"/>
      <c r="H128" s="69" t="s">
        <v>327</v>
      </c>
      <c r="I128" s="70"/>
      <c r="J128" s="70"/>
      <c r="K128" s="69" t="s">
        <v>2888</v>
      </c>
      <c r="L128" s="73">
        <v>1</v>
      </c>
      <c r="M128" s="74">
        <v>2155.7109375</v>
      </c>
      <c r="N128" s="74">
        <v>9579.013671875</v>
      </c>
      <c r="O128" s="75"/>
      <c r="P128" s="76"/>
      <c r="Q128" s="76"/>
      <c r="R128" s="86"/>
      <c r="S128" s="48">
        <v>0</v>
      </c>
      <c r="T128" s="48">
        <v>1</v>
      </c>
      <c r="U128" s="49">
        <v>0</v>
      </c>
      <c r="V128" s="49">
        <v>0.004219</v>
      </c>
      <c r="W128" s="49">
        <v>0.008344</v>
      </c>
      <c r="X128" s="49">
        <v>0.423626</v>
      </c>
      <c r="Y128" s="49">
        <v>0</v>
      </c>
      <c r="Z128" s="49">
        <v>0</v>
      </c>
      <c r="AA128" s="71">
        <v>128</v>
      </c>
      <c r="AB128" s="71"/>
      <c r="AC128" s="72"/>
      <c r="AD128" s="78" t="s">
        <v>1922</v>
      </c>
      <c r="AE128" s="78">
        <v>5824</v>
      </c>
      <c r="AF128" s="78">
        <v>7950</v>
      </c>
      <c r="AG128" s="78">
        <v>17235</v>
      </c>
      <c r="AH128" s="78">
        <v>57734</v>
      </c>
      <c r="AI128" s="78"/>
      <c r="AJ128" s="78" t="s">
        <v>2087</v>
      </c>
      <c r="AK128" s="78" t="s">
        <v>2167</v>
      </c>
      <c r="AL128" s="82" t="s">
        <v>2341</v>
      </c>
      <c r="AM128" s="78"/>
      <c r="AN128" s="80">
        <v>40631.60450231482</v>
      </c>
      <c r="AO128" s="82" t="s">
        <v>2488</v>
      </c>
      <c r="AP128" s="78" t="b">
        <v>1</v>
      </c>
      <c r="AQ128" s="78" t="b">
        <v>0</v>
      </c>
      <c r="AR128" s="78" t="b">
        <v>1</v>
      </c>
      <c r="AS128" s="78" t="s">
        <v>1727</v>
      </c>
      <c r="AT128" s="78">
        <v>1323</v>
      </c>
      <c r="AU128" s="82" t="s">
        <v>2539</v>
      </c>
      <c r="AV128" s="78" t="b">
        <v>0</v>
      </c>
      <c r="AW128" s="78" t="s">
        <v>2596</v>
      </c>
      <c r="AX128" s="82" t="s">
        <v>2722</v>
      </c>
      <c r="AY128" s="78" t="s">
        <v>66</v>
      </c>
      <c r="AZ128" s="78" t="str">
        <f>REPLACE(INDEX(GroupVertices[Group],MATCH(Vertices[[#This Row],[Vertex]],GroupVertices[Vertex],0)),1,1,"")</f>
        <v>1</v>
      </c>
      <c r="BA128" s="48"/>
      <c r="BB128" s="48"/>
      <c r="BC128" s="48"/>
      <c r="BD128" s="48"/>
      <c r="BE128" s="48" t="s">
        <v>745</v>
      </c>
      <c r="BF128" s="48" t="s">
        <v>745</v>
      </c>
      <c r="BG128" s="120" t="s">
        <v>3432</v>
      </c>
      <c r="BH128" s="120" t="s">
        <v>3432</v>
      </c>
      <c r="BI128" s="120" t="s">
        <v>3565</v>
      </c>
      <c r="BJ128" s="120" t="s">
        <v>3565</v>
      </c>
      <c r="BK128" s="120">
        <v>1</v>
      </c>
      <c r="BL128" s="123">
        <v>2.7777777777777777</v>
      </c>
      <c r="BM128" s="120">
        <v>0</v>
      </c>
      <c r="BN128" s="123">
        <v>0</v>
      </c>
      <c r="BO128" s="120">
        <v>0</v>
      </c>
      <c r="BP128" s="123">
        <v>0</v>
      </c>
      <c r="BQ128" s="120">
        <v>35</v>
      </c>
      <c r="BR128" s="123">
        <v>97.22222222222223</v>
      </c>
      <c r="BS128" s="120">
        <v>36</v>
      </c>
      <c r="BT128" s="2"/>
      <c r="BU128" s="3"/>
      <c r="BV128" s="3"/>
      <c r="BW128" s="3"/>
      <c r="BX128" s="3"/>
    </row>
    <row r="129" spans="1:76" ht="15">
      <c r="A129" s="64" t="s">
        <v>328</v>
      </c>
      <c r="B129" s="65"/>
      <c r="C129" s="65" t="s">
        <v>64</v>
      </c>
      <c r="D129" s="66">
        <v>163.2921784441963</v>
      </c>
      <c r="E129" s="68"/>
      <c r="F129" s="100" t="s">
        <v>924</v>
      </c>
      <c r="G129" s="65"/>
      <c r="H129" s="69" t="s">
        <v>328</v>
      </c>
      <c r="I129" s="70"/>
      <c r="J129" s="70"/>
      <c r="K129" s="69" t="s">
        <v>2889</v>
      </c>
      <c r="L129" s="73">
        <v>1</v>
      </c>
      <c r="M129" s="74">
        <v>2368.30126953125</v>
      </c>
      <c r="N129" s="74">
        <v>2021.206787109375</v>
      </c>
      <c r="O129" s="75"/>
      <c r="P129" s="76"/>
      <c r="Q129" s="76"/>
      <c r="R129" s="86"/>
      <c r="S129" s="48">
        <v>0</v>
      </c>
      <c r="T129" s="48">
        <v>1</v>
      </c>
      <c r="U129" s="49">
        <v>0</v>
      </c>
      <c r="V129" s="49">
        <v>0.004219</v>
      </c>
      <c r="W129" s="49">
        <v>0.008344</v>
      </c>
      <c r="X129" s="49">
        <v>0.423626</v>
      </c>
      <c r="Y129" s="49">
        <v>0</v>
      </c>
      <c r="Z129" s="49">
        <v>0</v>
      </c>
      <c r="AA129" s="71">
        <v>129</v>
      </c>
      <c r="AB129" s="71"/>
      <c r="AC129" s="72"/>
      <c r="AD129" s="78" t="s">
        <v>1923</v>
      </c>
      <c r="AE129" s="78">
        <v>205</v>
      </c>
      <c r="AF129" s="78">
        <v>210</v>
      </c>
      <c r="AG129" s="78">
        <v>18213</v>
      </c>
      <c r="AH129" s="78">
        <v>8501</v>
      </c>
      <c r="AI129" s="78"/>
      <c r="AJ129" s="78" t="s">
        <v>2088</v>
      </c>
      <c r="AK129" s="78" t="s">
        <v>2221</v>
      </c>
      <c r="AL129" s="78"/>
      <c r="AM129" s="78"/>
      <c r="AN129" s="80">
        <v>39929.682175925926</v>
      </c>
      <c r="AO129" s="82" t="s">
        <v>2489</v>
      </c>
      <c r="AP129" s="78" t="b">
        <v>0</v>
      </c>
      <c r="AQ129" s="78" t="b">
        <v>0</v>
      </c>
      <c r="AR129" s="78" t="b">
        <v>0</v>
      </c>
      <c r="AS129" s="78" t="s">
        <v>1727</v>
      </c>
      <c r="AT129" s="78">
        <v>32</v>
      </c>
      <c r="AU129" s="82" t="s">
        <v>2554</v>
      </c>
      <c r="AV129" s="78" t="b">
        <v>0</v>
      </c>
      <c r="AW129" s="78" t="s">
        <v>2596</v>
      </c>
      <c r="AX129" s="82" t="s">
        <v>2723</v>
      </c>
      <c r="AY129" s="78" t="s">
        <v>66</v>
      </c>
      <c r="AZ129" s="78" t="str">
        <f>REPLACE(INDEX(GroupVertices[Group],MATCH(Vertices[[#This Row],[Vertex]],GroupVertices[Vertex],0)),1,1,"")</f>
        <v>1</v>
      </c>
      <c r="BA129" s="48"/>
      <c r="BB129" s="48"/>
      <c r="BC129" s="48"/>
      <c r="BD129" s="48"/>
      <c r="BE129" s="48" t="s">
        <v>766</v>
      </c>
      <c r="BF129" s="48" t="s">
        <v>766</v>
      </c>
      <c r="BG129" s="120" t="s">
        <v>3433</v>
      </c>
      <c r="BH129" s="120" t="s">
        <v>3433</v>
      </c>
      <c r="BI129" s="120" t="s">
        <v>3566</v>
      </c>
      <c r="BJ129" s="120" t="s">
        <v>3566</v>
      </c>
      <c r="BK129" s="120">
        <v>0</v>
      </c>
      <c r="BL129" s="123">
        <v>0</v>
      </c>
      <c r="BM129" s="120">
        <v>1</v>
      </c>
      <c r="BN129" s="123">
        <v>4.761904761904762</v>
      </c>
      <c r="BO129" s="120">
        <v>0</v>
      </c>
      <c r="BP129" s="123">
        <v>0</v>
      </c>
      <c r="BQ129" s="120">
        <v>20</v>
      </c>
      <c r="BR129" s="123">
        <v>95.23809523809524</v>
      </c>
      <c r="BS129" s="120">
        <v>21</v>
      </c>
      <c r="BT129" s="2"/>
      <c r="BU129" s="3"/>
      <c r="BV129" s="3"/>
      <c r="BW129" s="3"/>
      <c r="BX129" s="3"/>
    </row>
    <row r="130" spans="1:76" ht="15">
      <c r="A130" s="64" t="s">
        <v>329</v>
      </c>
      <c r="B130" s="65"/>
      <c r="C130" s="65" t="s">
        <v>64</v>
      </c>
      <c r="D130" s="66">
        <v>165.34820621501112</v>
      </c>
      <c r="E130" s="68"/>
      <c r="F130" s="100" t="s">
        <v>925</v>
      </c>
      <c r="G130" s="65"/>
      <c r="H130" s="69" t="s">
        <v>329</v>
      </c>
      <c r="I130" s="70"/>
      <c r="J130" s="70"/>
      <c r="K130" s="69" t="s">
        <v>2890</v>
      </c>
      <c r="L130" s="73">
        <v>1</v>
      </c>
      <c r="M130" s="74">
        <v>5090.458984375</v>
      </c>
      <c r="N130" s="74">
        <v>6393.47802734375</v>
      </c>
      <c r="O130" s="75"/>
      <c r="P130" s="76"/>
      <c r="Q130" s="76"/>
      <c r="R130" s="86"/>
      <c r="S130" s="48">
        <v>1</v>
      </c>
      <c r="T130" s="48">
        <v>1</v>
      </c>
      <c r="U130" s="49">
        <v>0</v>
      </c>
      <c r="V130" s="49">
        <v>0</v>
      </c>
      <c r="W130" s="49">
        <v>0</v>
      </c>
      <c r="X130" s="49">
        <v>0.999997</v>
      </c>
      <c r="Y130" s="49">
        <v>0</v>
      </c>
      <c r="Z130" s="49" t="s">
        <v>4029</v>
      </c>
      <c r="AA130" s="71">
        <v>130</v>
      </c>
      <c r="AB130" s="71"/>
      <c r="AC130" s="72"/>
      <c r="AD130" s="78" t="s">
        <v>1924</v>
      </c>
      <c r="AE130" s="78">
        <v>407</v>
      </c>
      <c r="AF130" s="78">
        <v>533</v>
      </c>
      <c r="AG130" s="78">
        <v>6586</v>
      </c>
      <c r="AH130" s="78">
        <v>1039</v>
      </c>
      <c r="AI130" s="78"/>
      <c r="AJ130" s="78" t="s">
        <v>2089</v>
      </c>
      <c r="AK130" s="78" t="s">
        <v>2222</v>
      </c>
      <c r="AL130" s="82" t="s">
        <v>2342</v>
      </c>
      <c r="AM130" s="78"/>
      <c r="AN130" s="80">
        <v>40537.15692129629</v>
      </c>
      <c r="AO130" s="82" t="s">
        <v>2490</v>
      </c>
      <c r="AP130" s="78" t="b">
        <v>0</v>
      </c>
      <c r="AQ130" s="78" t="b">
        <v>0</v>
      </c>
      <c r="AR130" s="78" t="b">
        <v>0</v>
      </c>
      <c r="AS130" s="78" t="s">
        <v>1727</v>
      </c>
      <c r="AT130" s="78">
        <v>7</v>
      </c>
      <c r="AU130" s="82" t="s">
        <v>2539</v>
      </c>
      <c r="AV130" s="78" t="b">
        <v>0</v>
      </c>
      <c r="AW130" s="78" t="s">
        <v>2596</v>
      </c>
      <c r="AX130" s="82" t="s">
        <v>2724</v>
      </c>
      <c r="AY130" s="78" t="s">
        <v>66</v>
      </c>
      <c r="AZ130" s="78" t="str">
        <f>REPLACE(INDEX(GroupVertices[Group],MATCH(Vertices[[#This Row],[Vertex]],GroupVertices[Vertex],0)),1,1,"")</f>
        <v>2</v>
      </c>
      <c r="BA130" s="48" t="s">
        <v>691</v>
      </c>
      <c r="BB130" s="48" t="s">
        <v>691</v>
      </c>
      <c r="BC130" s="48" t="s">
        <v>732</v>
      </c>
      <c r="BD130" s="48" t="s">
        <v>732</v>
      </c>
      <c r="BE130" s="48" t="s">
        <v>759</v>
      </c>
      <c r="BF130" s="48" t="s">
        <v>759</v>
      </c>
      <c r="BG130" s="120" t="s">
        <v>3434</v>
      </c>
      <c r="BH130" s="120" t="s">
        <v>3434</v>
      </c>
      <c r="BI130" s="120" t="s">
        <v>3567</v>
      </c>
      <c r="BJ130" s="120" t="s">
        <v>3567</v>
      </c>
      <c r="BK130" s="120">
        <v>1</v>
      </c>
      <c r="BL130" s="123">
        <v>14.285714285714286</v>
      </c>
      <c r="BM130" s="120">
        <v>0</v>
      </c>
      <c r="BN130" s="123">
        <v>0</v>
      </c>
      <c r="BO130" s="120">
        <v>0</v>
      </c>
      <c r="BP130" s="123">
        <v>0</v>
      </c>
      <c r="BQ130" s="120">
        <v>6</v>
      </c>
      <c r="BR130" s="123">
        <v>85.71428571428571</v>
      </c>
      <c r="BS130" s="120">
        <v>7</v>
      </c>
      <c r="BT130" s="2"/>
      <c r="BU130" s="3"/>
      <c r="BV130" s="3"/>
      <c r="BW130" s="3"/>
      <c r="BX130" s="3"/>
    </row>
    <row r="131" spans="1:76" ht="15">
      <c r="A131" s="64" t="s">
        <v>371</v>
      </c>
      <c r="B131" s="65"/>
      <c r="C131" s="65" t="s">
        <v>64</v>
      </c>
      <c r="D131" s="66">
        <v>1000</v>
      </c>
      <c r="E131" s="68"/>
      <c r="F131" s="100" t="s">
        <v>2585</v>
      </c>
      <c r="G131" s="65"/>
      <c r="H131" s="69" t="s">
        <v>371</v>
      </c>
      <c r="I131" s="70"/>
      <c r="J131" s="70"/>
      <c r="K131" s="69" t="s">
        <v>2891</v>
      </c>
      <c r="L131" s="73">
        <v>1</v>
      </c>
      <c r="M131" s="74">
        <v>9056.9560546875</v>
      </c>
      <c r="N131" s="74">
        <v>9562.337890625</v>
      </c>
      <c r="O131" s="75"/>
      <c r="P131" s="76"/>
      <c r="Q131" s="76"/>
      <c r="R131" s="86"/>
      <c r="S131" s="48">
        <v>1</v>
      </c>
      <c r="T131" s="48">
        <v>0</v>
      </c>
      <c r="U131" s="49">
        <v>0</v>
      </c>
      <c r="V131" s="49">
        <v>0.003175</v>
      </c>
      <c r="W131" s="49">
        <v>0.00112</v>
      </c>
      <c r="X131" s="49">
        <v>0.42646</v>
      </c>
      <c r="Y131" s="49">
        <v>0</v>
      </c>
      <c r="Z131" s="49">
        <v>0</v>
      </c>
      <c r="AA131" s="71">
        <v>131</v>
      </c>
      <c r="AB131" s="71"/>
      <c r="AC131" s="72"/>
      <c r="AD131" s="78" t="s">
        <v>1925</v>
      </c>
      <c r="AE131" s="78">
        <v>132</v>
      </c>
      <c r="AF131" s="78">
        <v>4670700</v>
      </c>
      <c r="AG131" s="78">
        <v>14576</v>
      </c>
      <c r="AH131" s="78">
        <v>547</v>
      </c>
      <c r="AI131" s="78"/>
      <c r="AJ131" s="78" t="s">
        <v>2090</v>
      </c>
      <c r="AK131" s="78" t="s">
        <v>2223</v>
      </c>
      <c r="AL131" s="82" t="s">
        <v>2343</v>
      </c>
      <c r="AM131" s="78"/>
      <c r="AN131" s="80">
        <v>40235.26422453704</v>
      </c>
      <c r="AO131" s="82" t="s">
        <v>2491</v>
      </c>
      <c r="AP131" s="78" t="b">
        <v>0</v>
      </c>
      <c r="AQ131" s="78" t="b">
        <v>0</v>
      </c>
      <c r="AR131" s="78" t="b">
        <v>1</v>
      </c>
      <c r="AS131" s="78" t="s">
        <v>1727</v>
      </c>
      <c r="AT131" s="78">
        <v>16263</v>
      </c>
      <c r="AU131" s="82" t="s">
        <v>2545</v>
      </c>
      <c r="AV131" s="78" t="b">
        <v>1</v>
      </c>
      <c r="AW131" s="78" t="s">
        <v>2596</v>
      </c>
      <c r="AX131" s="82" t="s">
        <v>2725</v>
      </c>
      <c r="AY131" s="78" t="s">
        <v>65</v>
      </c>
      <c r="AZ131" s="78" t="str">
        <f>REPLACE(INDEX(GroupVertices[Group],MATCH(Vertices[[#This Row],[Vertex]],GroupVertices[Vertex],0)),1,1,"")</f>
        <v>4</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372</v>
      </c>
      <c r="B132" s="65"/>
      <c r="C132" s="65" t="s">
        <v>64</v>
      </c>
      <c r="D132" s="66">
        <v>1000</v>
      </c>
      <c r="E132" s="68"/>
      <c r="F132" s="100" t="s">
        <v>2586</v>
      </c>
      <c r="G132" s="65"/>
      <c r="H132" s="69" t="s">
        <v>372</v>
      </c>
      <c r="I132" s="70"/>
      <c r="J132" s="70"/>
      <c r="K132" s="69" t="s">
        <v>2892</v>
      </c>
      <c r="L132" s="73">
        <v>1</v>
      </c>
      <c r="M132" s="74">
        <v>8781.759765625</v>
      </c>
      <c r="N132" s="74">
        <v>9168.86328125</v>
      </c>
      <c r="O132" s="75"/>
      <c r="P132" s="76"/>
      <c r="Q132" s="76"/>
      <c r="R132" s="86"/>
      <c r="S132" s="48">
        <v>1</v>
      </c>
      <c r="T132" s="48">
        <v>0</v>
      </c>
      <c r="U132" s="49">
        <v>0</v>
      </c>
      <c r="V132" s="49">
        <v>0.003175</v>
      </c>
      <c r="W132" s="49">
        <v>0.00112</v>
      </c>
      <c r="X132" s="49">
        <v>0.42646</v>
      </c>
      <c r="Y132" s="49">
        <v>0</v>
      </c>
      <c r="Z132" s="49">
        <v>0</v>
      </c>
      <c r="AA132" s="71">
        <v>132</v>
      </c>
      <c r="AB132" s="71"/>
      <c r="AC132" s="72"/>
      <c r="AD132" s="78" t="s">
        <v>1926</v>
      </c>
      <c r="AE132" s="78">
        <v>1737</v>
      </c>
      <c r="AF132" s="78">
        <v>4805811</v>
      </c>
      <c r="AG132" s="78">
        <v>41056</v>
      </c>
      <c r="AH132" s="78">
        <v>9342</v>
      </c>
      <c r="AI132" s="78"/>
      <c r="AJ132" s="78" t="s">
        <v>2091</v>
      </c>
      <c r="AK132" s="78" t="s">
        <v>2224</v>
      </c>
      <c r="AL132" s="82" t="s">
        <v>2344</v>
      </c>
      <c r="AM132" s="78"/>
      <c r="AN132" s="80">
        <v>39561.83086805556</v>
      </c>
      <c r="AO132" s="82" t="s">
        <v>2492</v>
      </c>
      <c r="AP132" s="78" t="b">
        <v>0</v>
      </c>
      <c r="AQ132" s="78" t="b">
        <v>0</v>
      </c>
      <c r="AR132" s="78" t="b">
        <v>1</v>
      </c>
      <c r="AS132" s="78" t="s">
        <v>1727</v>
      </c>
      <c r="AT132" s="78">
        <v>24765</v>
      </c>
      <c r="AU132" s="82" t="s">
        <v>2539</v>
      </c>
      <c r="AV132" s="78" t="b">
        <v>1</v>
      </c>
      <c r="AW132" s="78" t="s">
        <v>2596</v>
      </c>
      <c r="AX132" s="82" t="s">
        <v>2726</v>
      </c>
      <c r="AY132" s="78" t="s">
        <v>65</v>
      </c>
      <c r="AZ132" s="78" t="str">
        <f>REPLACE(INDEX(GroupVertices[Group],MATCH(Vertices[[#This Row],[Vertex]],GroupVertices[Vertex],0)),1,1,"")</f>
        <v>4</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373</v>
      </c>
      <c r="B133" s="65"/>
      <c r="C133" s="65" t="s">
        <v>64</v>
      </c>
      <c r="D133" s="66">
        <v>222.92971461993636</v>
      </c>
      <c r="E133" s="68"/>
      <c r="F133" s="100" t="s">
        <v>2587</v>
      </c>
      <c r="G133" s="65"/>
      <c r="H133" s="69" t="s">
        <v>373</v>
      </c>
      <c r="I133" s="70"/>
      <c r="J133" s="70"/>
      <c r="K133" s="69" t="s">
        <v>2893</v>
      </c>
      <c r="L133" s="73">
        <v>1</v>
      </c>
      <c r="M133" s="74">
        <v>9342.3486328125</v>
      </c>
      <c r="N133" s="74">
        <v>9433.7431640625</v>
      </c>
      <c r="O133" s="75"/>
      <c r="P133" s="76"/>
      <c r="Q133" s="76"/>
      <c r="R133" s="86"/>
      <c r="S133" s="48">
        <v>1</v>
      </c>
      <c r="T133" s="48">
        <v>0</v>
      </c>
      <c r="U133" s="49">
        <v>0</v>
      </c>
      <c r="V133" s="49">
        <v>0.003175</v>
      </c>
      <c r="W133" s="49">
        <v>0.00112</v>
      </c>
      <c r="X133" s="49">
        <v>0.42646</v>
      </c>
      <c r="Y133" s="49">
        <v>0</v>
      </c>
      <c r="Z133" s="49">
        <v>0</v>
      </c>
      <c r="AA133" s="71">
        <v>133</v>
      </c>
      <c r="AB133" s="71"/>
      <c r="AC133" s="72"/>
      <c r="AD133" s="78" t="s">
        <v>1927</v>
      </c>
      <c r="AE133" s="78">
        <v>2556</v>
      </c>
      <c r="AF133" s="78">
        <v>9579</v>
      </c>
      <c r="AG133" s="78">
        <v>18571</v>
      </c>
      <c r="AH133" s="78">
        <v>12346</v>
      </c>
      <c r="AI133" s="78"/>
      <c r="AJ133" s="78" t="s">
        <v>2092</v>
      </c>
      <c r="AK133" s="78" t="s">
        <v>2225</v>
      </c>
      <c r="AL133" s="82" t="s">
        <v>2345</v>
      </c>
      <c r="AM133" s="78"/>
      <c r="AN133" s="80">
        <v>41758.59494212963</v>
      </c>
      <c r="AO133" s="82" t="s">
        <v>2493</v>
      </c>
      <c r="AP133" s="78" t="b">
        <v>0</v>
      </c>
      <c r="AQ133" s="78" t="b">
        <v>0</v>
      </c>
      <c r="AR133" s="78" t="b">
        <v>1</v>
      </c>
      <c r="AS133" s="78" t="s">
        <v>1727</v>
      </c>
      <c r="AT133" s="78">
        <v>587</v>
      </c>
      <c r="AU133" s="82" t="s">
        <v>2539</v>
      </c>
      <c r="AV133" s="78" t="b">
        <v>1</v>
      </c>
      <c r="AW133" s="78" t="s">
        <v>2596</v>
      </c>
      <c r="AX133" s="82" t="s">
        <v>2727</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374</v>
      </c>
      <c r="B134" s="65"/>
      <c r="C134" s="65" t="s">
        <v>64</v>
      </c>
      <c r="D134" s="66">
        <v>387.6474564941625</v>
      </c>
      <c r="E134" s="68"/>
      <c r="F134" s="100" t="s">
        <v>2588</v>
      </c>
      <c r="G134" s="65"/>
      <c r="H134" s="69" t="s">
        <v>374</v>
      </c>
      <c r="I134" s="70"/>
      <c r="J134" s="70"/>
      <c r="K134" s="69" t="s">
        <v>2894</v>
      </c>
      <c r="L134" s="73">
        <v>1</v>
      </c>
      <c r="M134" s="74">
        <v>8732.0703125</v>
      </c>
      <c r="N134" s="74">
        <v>8372.4423828125</v>
      </c>
      <c r="O134" s="75"/>
      <c r="P134" s="76"/>
      <c r="Q134" s="76"/>
      <c r="R134" s="86"/>
      <c r="S134" s="48">
        <v>1</v>
      </c>
      <c r="T134" s="48">
        <v>0</v>
      </c>
      <c r="U134" s="49">
        <v>0</v>
      </c>
      <c r="V134" s="49">
        <v>0.003175</v>
      </c>
      <c r="W134" s="49">
        <v>0.00112</v>
      </c>
      <c r="X134" s="49">
        <v>0.42646</v>
      </c>
      <c r="Y134" s="49">
        <v>0</v>
      </c>
      <c r="Z134" s="49">
        <v>0</v>
      </c>
      <c r="AA134" s="71">
        <v>134</v>
      </c>
      <c r="AB134" s="71"/>
      <c r="AC134" s="72"/>
      <c r="AD134" s="78" t="s">
        <v>1928</v>
      </c>
      <c r="AE134" s="78">
        <v>1258</v>
      </c>
      <c r="AF134" s="78">
        <v>35456</v>
      </c>
      <c r="AG134" s="78">
        <v>33286</v>
      </c>
      <c r="AH134" s="78">
        <v>704</v>
      </c>
      <c r="AI134" s="78"/>
      <c r="AJ134" s="78" t="s">
        <v>2093</v>
      </c>
      <c r="AK134" s="78" t="s">
        <v>2134</v>
      </c>
      <c r="AL134" s="82" t="s">
        <v>2346</v>
      </c>
      <c r="AM134" s="78"/>
      <c r="AN134" s="80">
        <v>39668.76671296296</v>
      </c>
      <c r="AO134" s="82" t="s">
        <v>2494</v>
      </c>
      <c r="AP134" s="78" t="b">
        <v>0</v>
      </c>
      <c r="AQ134" s="78" t="b">
        <v>0</v>
      </c>
      <c r="AR134" s="78" t="b">
        <v>0</v>
      </c>
      <c r="AS134" s="78" t="s">
        <v>1727</v>
      </c>
      <c r="AT134" s="78">
        <v>4191</v>
      </c>
      <c r="AU134" s="82" t="s">
        <v>2539</v>
      </c>
      <c r="AV134" s="78" t="b">
        <v>0</v>
      </c>
      <c r="AW134" s="78" t="s">
        <v>2596</v>
      </c>
      <c r="AX134" s="82" t="s">
        <v>2728</v>
      </c>
      <c r="AY134" s="78" t="s">
        <v>65</v>
      </c>
      <c r="AZ134" s="78" t="str">
        <f>REPLACE(INDEX(GroupVertices[Group],MATCH(Vertices[[#This Row],[Vertex]],GroupVertices[Vertex],0)),1,1,"")</f>
        <v>4</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331</v>
      </c>
      <c r="B135" s="65"/>
      <c r="C135" s="65" t="s">
        <v>64</v>
      </c>
      <c r="D135" s="66">
        <v>162.19732774270977</v>
      </c>
      <c r="E135" s="68"/>
      <c r="F135" s="100" t="s">
        <v>927</v>
      </c>
      <c r="G135" s="65"/>
      <c r="H135" s="69" t="s">
        <v>331</v>
      </c>
      <c r="I135" s="70"/>
      <c r="J135" s="70"/>
      <c r="K135" s="69" t="s">
        <v>2895</v>
      </c>
      <c r="L135" s="73">
        <v>1</v>
      </c>
      <c r="M135" s="74">
        <v>8376.748046875</v>
      </c>
      <c r="N135" s="74">
        <v>9198.9560546875</v>
      </c>
      <c r="O135" s="75"/>
      <c r="P135" s="76"/>
      <c r="Q135" s="76"/>
      <c r="R135" s="86"/>
      <c r="S135" s="48">
        <v>1</v>
      </c>
      <c r="T135" s="48">
        <v>1</v>
      </c>
      <c r="U135" s="49">
        <v>0</v>
      </c>
      <c r="V135" s="49">
        <v>0.004274</v>
      </c>
      <c r="W135" s="49">
        <v>0.01118</v>
      </c>
      <c r="X135" s="49">
        <v>0.64151</v>
      </c>
      <c r="Y135" s="49">
        <v>0.5</v>
      </c>
      <c r="Z135" s="49">
        <v>0</v>
      </c>
      <c r="AA135" s="71">
        <v>135</v>
      </c>
      <c r="AB135" s="71"/>
      <c r="AC135" s="72"/>
      <c r="AD135" s="78" t="s">
        <v>1929</v>
      </c>
      <c r="AE135" s="78">
        <v>44</v>
      </c>
      <c r="AF135" s="78">
        <v>38</v>
      </c>
      <c r="AG135" s="78">
        <v>168</v>
      </c>
      <c r="AH135" s="78">
        <v>121</v>
      </c>
      <c r="AI135" s="78"/>
      <c r="AJ135" s="78" t="s">
        <v>2094</v>
      </c>
      <c r="AK135" s="78"/>
      <c r="AL135" s="82" t="s">
        <v>2347</v>
      </c>
      <c r="AM135" s="78"/>
      <c r="AN135" s="80">
        <v>43369.8058912037</v>
      </c>
      <c r="AO135" s="82" t="s">
        <v>2495</v>
      </c>
      <c r="AP135" s="78" t="b">
        <v>1</v>
      </c>
      <c r="AQ135" s="78" t="b">
        <v>0</v>
      </c>
      <c r="AR135" s="78" t="b">
        <v>1</v>
      </c>
      <c r="AS135" s="78" t="s">
        <v>1727</v>
      </c>
      <c r="AT135" s="78">
        <v>1</v>
      </c>
      <c r="AU135" s="78"/>
      <c r="AV135" s="78" t="b">
        <v>0</v>
      </c>
      <c r="AW135" s="78" t="s">
        <v>2596</v>
      </c>
      <c r="AX135" s="82" t="s">
        <v>2729</v>
      </c>
      <c r="AY135" s="78" t="s">
        <v>66</v>
      </c>
      <c r="AZ135" s="78" t="str">
        <f>REPLACE(INDEX(GroupVertices[Group],MATCH(Vertices[[#This Row],[Vertex]],GroupVertices[Vertex],0)),1,1,"")</f>
        <v>3</v>
      </c>
      <c r="BA135" s="48"/>
      <c r="BB135" s="48"/>
      <c r="BC135" s="48"/>
      <c r="BD135" s="48"/>
      <c r="BE135" s="48" t="s">
        <v>745</v>
      </c>
      <c r="BF135" s="48" t="s">
        <v>745</v>
      </c>
      <c r="BG135" s="120" t="s">
        <v>3435</v>
      </c>
      <c r="BH135" s="120" t="s">
        <v>3483</v>
      </c>
      <c r="BI135" s="120" t="s">
        <v>3568</v>
      </c>
      <c r="BJ135" s="120" t="s">
        <v>3568</v>
      </c>
      <c r="BK135" s="120">
        <v>1</v>
      </c>
      <c r="BL135" s="123">
        <v>1.8181818181818181</v>
      </c>
      <c r="BM135" s="120">
        <v>0</v>
      </c>
      <c r="BN135" s="123">
        <v>0</v>
      </c>
      <c r="BO135" s="120">
        <v>0</v>
      </c>
      <c r="BP135" s="123">
        <v>0</v>
      </c>
      <c r="BQ135" s="120">
        <v>54</v>
      </c>
      <c r="BR135" s="123">
        <v>98.18181818181819</v>
      </c>
      <c r="BS135" s="120">
        <v>55</v>
      </c>
      <c r="BT135" s="2"/>
      <c r="BU135" s="3"/>
      <c r="BV135" s="3"/>
      <c r="BW135" s="3"/>
      <c r="BX135" s="3"/>
    </row>
    <row r="136" spans="1:76" ht="15">
      <c r="A136" s="64" t="s">
        <v>332</v>
      </c>
      <c r="B136" s="65"/>
      <c r="C136" s="65" t="s">
        <v>64</v>
      </c>
      <c r="D136" s="66">
        <v>189.18667061656373</v>
      </c>
      <c r="E136" s="68"/>
      <c r="F136" s="100" t="s">
        <v>928</v>
      </c>
      <c r="G136" s="65"/>
      <c r="H136" s="69" t="s">
        <v>332</v>
      </c>
      <c r="I136" s="70"/>
      <c r="J136" s="70"/>
      <c r="K136" s="69" t="s">
        <v>2896</v>
      </c>
      <c r="L136" s="73">
        <v>305.8902044550338</v>
      </c>
      <c r="M136" s="74">
        <v>7515.654296875</v>
      </c>
      <c r="N136" s="74">
        <v>8167.72314453125</v>
      </c>
      <c r="O136" s="75"/>
      <c r="P136" s="76"/>
      <c r="Q136" s="76"/>
      <c r="R136" s="86"/>
      <c r="S136" s="48">
        <v>0</v>
      </c>
      <c r="T136" s="48">
        <v>19</v>
      </c>
      <c r="U136" s="49">
        <v>310.866667</v>
      </c>
      <c r="V136" s="49">
        <v>0.004739</v>
      </c>
      <c r="W136" s="49">
        <v>0.030527</v>
      </c>
      <c r="X136" s="49">
        <v>4.870346</v>
      </c>
      <c r="Y136" s="49">
        <v>0.0935672514619883</v>
      </c>
      <c r="Z136" s="49">
        <v>0</v>
      </c>
      <c r="AA136" s="71">
        <v>136</v>
      </c>
      <c r="AB136" s="71"/>
      <c r="AC136" s="72"/>
      <c r="AD136" s="78" t="s">
        <v>1930</v>
      </c>
      <c r="AE136" s="78">
        <v>4336</v>
      </c>
      <c r="AF136" s="78">
        <v>4278</v>
      </c>
      <c r="AG136" s="78">
        <v>62734</v>
      </c>
      <c r="AH136" s="78">
        <v>31920</v>
      </c>
      <c r="AI136" s="78"/>
      <c r="AJ136" s="78" t="s">
        <v>2095</v>
      </c>
      <c r="AK136" s="78" t="s">
        <v>2226</v>
      </c>
      <c r="AL136" s="82" t="s">
        <v>2348</v>
      </c>
      <c r="AM136" s="78"/>
      <c r="AN136" s="80">
        <v>40236.55621527778</v>
      </c>
      <c r="AO136" s="82" t="s">
        <v>2496</v>
      </c>
      <c r="AP136" s="78" t="b">
        <v>0</v>
      </c>
      <c r="AQ136" s="78" t="b">
        <v>0</v>
      </c>
      <c r="AR136" s="78" t="b">
        <v>1</v>
      </c>
      <c r="AS136" s="78" t="s">
        <v>1727</v>
      </c>
      <c r="AT136" s="78">
        <v>1593</v>
      </c>
      <c r="AU136" s="82" t="s">
        <v>2540</v>
      </c>
      <c r="AV136" s="78" t="b">
        <v>0</v>
      </c>
      <c r="AW136" s="78" t="s">
        <v>2596</v>
      </c>
      <c r="AX136" s="82" t="s">
        <v>2730</v>
      </c>
      <c r="AY136" s="78" t="s">
        <v>66</v>
      </c>
      <c r="AZ136" s="78" t="str">
        <f>REPLACE(INDEX(GroupVertices[Group],MATCH(Vertices[[#This Row],[Vertex]],GroupVertices[Vertex],0)),1,1,"")</f>
        <v>3</v>
      </c>
      <c r="BA136" s="48" t="s">
        <v>3335</v>
      </c>
      <c r="BB136" s="48" t="s">
        <v>3338</v>
      </c>
      <c r="BC136" s="48" t="s">
        <v>732</v>
      </c>
      <c r="BD136" s="48" t="s">
        <v>732</v>
      </c>
      <c r="BE136" s="48" t="s">
        <v>3351</v>
      </c>
      <c r="BF136" s="48" t="s">
        <v>3357</v>
      </c>
      <c r="BG136" s="120" t="s">
        <v>3436</v>
      </c>
      <c r="BH136" s="120" t="s">
        <v>3484</v>
      </c>
      <c r="BI136" s="120" t="s">
        <v>3569</v>
      </c>
      <c r="BJ136" s="120" t="s">
        <v>3605</v>
      </c>
      <c r="BK136" s="120">
        <v>8</v>
      </c>
      <c r="BL136" s="123">
        <v>2.0050125313283207</v>
      </c>
      <c r="BM136" s="120">
        <v>6</v>
      </c>
      <c r="BN136" s="123">
        <v>1.5037593984962405</v>
      </c>
      <c r="BO136" s="120">
        <v>0</v>
      </c>
      <c r="BP136" s="123">
        <v>0</v>
      </c>
      <c r="BQ136" s="120">
        <v>385</v>
      </c>
      <c r="BR136" s="123">
        <v>96.49122807017544</v>
      </c>
      <c r="BS136" s="120">
        <v>399</v>
      </c>
      <c r="BT136" s="2"/>
      <c r="BU136" s="3"/>
      <c r="BV136" s="3"/>
      <c r="BW136" s="3"/>
      <c r="BX136" s="3"/>
    </row>
    <row r="137" spans="1:76" ht="15">
      <c r="A137" s="64" t="s">
        <v>375</v>
      </c>
      <c r="B137" s="65"/>
      <c r="C137" s="65" t="s">
        <v>64</v>
      </c>
      <c r="D137" s="66">
        <v>162.68109898290152</v>
      </c>
      <c r="E137" s="68"/>
      <c r="F137" s="100" t="s">
        <v>2589</v>
      </c>
      <c r="G137" s="65"/>
      <c r="H137" s="69" t="s">
        <v>375</v>
      </c>
      <c r="I137" s="70"/>
      <c r="J137" s="70"/>
      <c r="K137" s="69" t="s">
        <v>2897</v>
      </c>
      <c r="L137" s="73">
        <v>1</v>
      </c>
      <c r="M137" s="74">
        <v>7598.62939453125</v>
      </c>
      <c r="N137" s="74">
        <v>7428.99365234375</v>
      </c>
      <c r="O137" s="75"/>
      <c r="P137" s="76"/>
      <c r="Q137" s="76"/>
      <c r="R137" s="86"/>
      <c r="S137" s="48">
        <v>3</v>
      </c>
      <c r="T137" s="48">
        <v>0</v>
      </c>
      <c r="U137" s="49">
        <v>0</v>
      </c>
      <c r="V137" s="49">
        <v>0.003378</v>
      </c>
      <c r="W137" s="49">
        <v>0.006683</v>
      </c>
      <c r="X137" s="49">
        <v>0.806393</v>
      </c>
      <c r="Y137" s="49">
        <v>0.5</v>
      </c>
      <c r="Z137" s="49">
        <v>0</v>
      </c>
      <c r="AA137" s="71">
        <v>137</v>
      </c>
      <c r="AB137" s="71"/>
      <c r="AC137" s="72"/>
      <c r="AD137" s="78" t="s">
        <v>1931</v>
      </c>
      <c r="AE137" s="78">
        <v>146</v>
      </c>
      <c r="AF137" s="78">
        <v>114</v>
      </c>
      <c r="AG137" s="78">
        <v>290</v>
      </c>
      <c r="AH137" s="78">
        <v>157</v>
      </c>
      <c r="AI137" s="78"/>
      <c r="AJ137" s="78" t="s">
        <v>2096</v>
      </c>
      <c r="AK137" s="78"/>
      <c r="AL137" s="78"/>
      <c r="AM137" s="78"/>
      <c r="AN137" s="80">
        <v>43143.63489583333</v>
      </c>
      <c r="AO137" s="82" t="s">
        <v>2497</v>
      </c>
      <c r="AP137" s="78" t="b">
        <v>1</v>
      </c>
      <c r="AQ137" s="78" t="b">
        <v>0</v>
      </c>
      <c r="AR137" s="78" t="b">
        <v>0</v>
      </c>
      <c r="AS137" s="78" t="s">
        <v>1727</v>
      </c>
      <c r="AT137" s="78">
        <v>2</v>
      </c>
      <c r="AU137" s="78"/>
      <c r="AV137" s="78" t="b">
        <v>0</v>
      </c>
      <c r="AW137" s="78" t="s">
        <v>2596</v>
      </c>
      <c r="AX137" s="82" t="s">
        <v>2731</v>
      </c>
      <c r="AY137" s="78" t="s">
        <v>65</v>
      </c>
      <c r="AZ137" s="78" t="str">
        <f>REPLACE(INDEX(GroupVertices[Group],MATCH(Vertices[[#This Row],[Vertex]],GroupVertices[Vertex],0)),1,1,"")</f>
        <v>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376</v>
      </c>
      <c r="B138" s="65"/>
      <c r="C138" s="65" t="s">
        <v>64</v>
      </c>
      <c r="D138" s="66">
        <v>163.90962331654626</v>
      </c>
      <c r="E138" s="68"/>
      <c r="F138" s="100" t="s">
        <v>2590</v>
      </c>
      <c r="G138" s="65"/>
      <c r="H138" s="69" t="s">
        <v>376</v>
      </c>
      <c r="I138" s="70"/>
      <c r="J138" s="70"/>
      <c r="K138" s="69" t="s">
        <v>2898</v>
      </c>
      <c r="L138" s="73">
        <v>1</v>
      </c>
      <c r="M138" s="74">
        <v>8470.810546875</v>
      </c>
      <c r="N138" s="74">
        <v>7911.48779296875</v>
      </c>
      <c r="O138" s="75"/>
      <c r="P138" s="76"/>
      <c r="Q138" s="76"/>
      <c r="R138" s="86"/>
      <c r="S138" s="48">
        <v>3</v>
      </c>
      <c r="T138" s="48">
        <v>0</v>
      </c>
      <c r="U138" s="49">
        <v>0</v>
      </c>
      <c r="V138" s="49">
        <v>0.003378</v>
      </c>
      <c r="W138" s="49">
        <v>0.006683</v>
      </c>
      <c r="X138" s="49">
        <v>0.806393</v>
      </c>
      <c r="Y138" s="49">
        <v>0.5</v>
      </c>
      <c r="Z138" s="49">
        <v>0</v>
      </c>
      <c r="AA138" s="71">
        <v>138</v>
      </c>
      <c r="AB138" s="71"/>
      <c r="AC138" s="72"/>
      <c r="AD138" s="78" t="s">
        <v>1932</v>
      </c>
      <c r="AE138" s="78">
        <v>707</v>
      </c>
      <c r="AF138" s="78">
        <v>307</v>
      </c>
      <c r="AG138" s="78">
        <v>1588</v>
      </c>
      <c r="AH138" s="78">
        <v>578</v>
      </c>
      <c r="AI138" s="78"/>
      <c r="AJ138" s="78" t="s">
        <v>2097</v>
      </c>
      <c r="AK138" s="78" t="s">
        <v>2227</v>
      </c>
      <c r="AL138" s="78"/>
      <c r="AM138" s="78"/>
      <c r="AN138" s="80">
        <v>40224.17611111111</v>
      </c>
      <c r="AO138" s="82" t="s">
        <v>2498</v>
      </c>
      <c r="AP138" s="78" t="b">
        <v>0</v>
      </c>
      <c r="AQ138" s="78" t="b">
        <v>0</v>
      </c>
      <c r="AR138" s="78" t="b">
        <v>1</v>
      </c>
      <c r="AS138" s="78" t="s">
        <v>1727</v>
      </c>
      <c r="AT138" s="78">
        <v>51</v>
      </c>
      <c r="AU138" s="82" t="s">
        <v>2539</v>
      </c>
      <c r="AV138" s="78" t="b">
        <v>0</v>
      </c>
      <c r="AW138" s="78" t="s">
        <v>2596</v>
      </c>
      <c r="AX138" s="82" t="s">
        <v>2732</v>
      </c>
      <c r="AY138" s="78" t="s">
        <v>65</v>
      </c>
      <c r="AZ138" s="78" t="str">
        <f>REPLACE(INDEX(GroupVertices[Group],MATCH(Vertices[[#This Row],[Vertex]],GroupVertices[Vertex],0)),1,1,"")</f>
        <v>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333</v>
      </c>
      <c r="B139" s="65"/>
      <c r="C139" s="65" t="s">
        <v>64</v>
      </c>
      <c r="D139" s="66">
        <v>164.64801099894416</v>
      </c>
      <c r="E139" s="68"/>
      <c r="F139" s="100" t="s">
        <v>929</v>
      </c>
      <c r="G139" s="65"/>
      <c r="H139" s="69" t="s">
        <v>333</v>
      </c>
      <c r="I139" s="70"/>
      <c r="J139" s="70"/>
      <c r="K139" s="69" t="s">
        <v>2899</v>
      </c>
      <c r="L139" s="73">
        <v>1</v>
      </c>
      <c r="M139" s="74">
        <v>8289.859375</v>
      </c>
      <c r="N139" s="74">
        <v>7297.560546875</v>
      </c>
      <c r="O139" s="75"/>
      <c r="P139" s="76"/>
      <c r="Q139" s="76"/>
      <c r="R139" s="86"/>
      <c r="S139" s="48">
        <v>3</v>
      </c>
      <c r="T139" s="48">
        <v>2</v>
      </c>
      <c r="U139" s="49">
        <v>0</v>
      </c>
      <c r="V139" s="49">
        <v>0.004405</v>
      </c>
      <c r="W139" s="49">
        <v>0.015028</v>
      </c>
      <c r="X139" s="49">
        <v>1.080019</v>
      </c>
      <c r="Y139" s="49">
        <v>0.5833333333333334</v>
      </c>
      <c r="Z139" s="49">
        <v>0.25</v>
      </c>
      <c r="AA139" s="71">
        <v>139</v>
      </c>
      <c r="AB139" s="71"/>
      <c r="AC139" s="72"/>
      <c r="AD139" s="78" t="s">
        <v>1933</v>
      </c>
      <c r="AE139" s="78">
        <v>466</v>
      </c>
      <c r="AF139" s="78">
        <v>423</v>
      </c>
      <c r="AG139" s="78">
        <v>871</v>
      </c>
      <c r="AH139" s="78">
        <v>603</v>
      </c>
      <c r="AI139" s="78"/>
      <c r="AJ139" s="78" t="s">
        <v>2098</v>
      </c>
      <c r="AK139" s="78" t="s">
        <v>2228</v>
      </c>
      <c r="AL139" s="82" t="s">
        <v>2349</v>
      </c>
      <c r="AM139" s="78"/>
      <c r="AN139" s="80">
        <v>40246.61357638889</v>
      </c>
      <c r="AO139" s="82" t="s">
        <v>2499</v>
      </c>
      <c r="AP139" s="78" t="b">
        <v>0</v>
      </c>
      <c r="AQ139" s="78" t="b">
        <v>0</v>
      </c>
      <c r="AR139" s="78" t="b">
        <v>1</v>
      </c>
      <c r="AS139" s="78" t="s">
        <v>1727</v>
      </c>
      <c r="AT139" s="78">
        <v>76</v>
      </c>
      <c r="AU139" s="82" t="s">
        <v>2539</v>
      </c>
      <c r="AV139" s="78" t="b">
        <v>0</v>
      </c>
      <c r="AW139" s="78" t="s">
        <v>2596</v>
      </c>
      <c r="AX139" s="82" t="s">
        <v>2733</v>
      </c>
      <c r="AY139" s="78" t="s">
        <v>66</v>
      </c>
      <c r="AZ139" s="78" t="str">
        <f>REPLACE(INDEX(GroupVertices[Group],MATCH(Vertices[[#This Row],[Vertex]],GroupVertices[Vertex],0)),1,1,"")</f>
        <v>3</v>
      </c>
      <c r="BA139" s="48"/>
      <c r="BB139" s="48"/>
      <c r="BC139" s="48"/>
      <c r="BD139" s="48"/>
      <c r="BE139" s="48" t="s">
        <v>745</v>
      </c>
      <c r="BF139" s="48" t="s">
        <v>745</v>
      </c>
      <c r="BG139" s="120" t="s">
        <v>3437</v>
      </c>
      <c r="BH139" s="120" t="s">
        <v>3485</v>
      </c>
      <c r="BI139" s="120" t="s">
        <v>3570</v>
      </c>
      <c r="BJ139" s="120" t="s">
        <v>3570</v>
      </c>
      <c r="BK139" s="120">
        <v>1</v>
      </c>
      <c r="BL139" s="123">
        <v>1.694915254237288</v>
      </c>
      <c r="BM139" s="120">
        <v>0</v>
      </c>
      <c r="BN139" s="123">
        <v>0</v>
      </c>
      <c r="BO139" s="120">
        <v>0</v>
      </c>
      <c r="BP139" s="123">
        <v>0</v>
      </c>
      <c r="BQ139" s="120">
        <v>58</v>
      </c>
      <c r="BR139" s="123">
        <v>98.30508474576271</v>
      </c>
      <c r="BS139" s="120">
        <v>59</v>
      </c>
      <c r="BT139" s="2"/>
      <c r="BU139" s="3"/>
      <c r="BV139" s="3"/>
      <c r="BW139" s="3"/>
      <c r="BX139" s="3"/>
    </row>
    <row r="140" spans="1:76" ht="15">
      <c r="A140" s="64" t="s">
        <v>377</v>
      </c>
      <c r="B140" s="65"/>
      <c r="C140" s="65" t="s">
        <v>64</v>
      </c>
      <c r="D140" s="66">
        <v>807.2426224278195</v>
      </c>
      <c r="E140" s="68"/>
      <c r="F140" s="100" t="s">
        <v>2591</v>
      </c>
      <c r="G140" s="65"/>
      <c r="H140" s="69" t="s">
        <v>377</v>
      </c>
      <c r="I140" s="70"/>
      <c r="J140" s="70"/>
      <c r="K140" s="69" t="s">
        <v>2900</v>
      </c>
      <c r="L140" s="73">
        <v>6.230798800299739</v>
      </c>
      <c r="M140" s="74">
        <v>7030.34033203125</v>
      </c>
      <c r="N140" s="74">
        <v>7032.501953125</v>
      </c>
      <c r="O140" s="75"/>
      <c r="P140" s="76"/>
      <c r="Q140" s="76"/>
      <c r="R140" s="86"/>
      <c r="S140" s="48">
        <v>5</v>
      </c>
      <c r="T140" s="48">
        <v>0</v>
      </c>
      <c r="U140" s="49">
        <v>5.333333</v>
      </c>
      <c r="V140" s="49">
        <v>0.004444</v>
      </c>
      <c r="W140" s="49">
        <v>0.01605</v>
      </c>
      <c r="X140" s="49">
        <v>1.337607</v>
      </c>
      <c r="Y140" s="49">
        <v>0.5</v>
      </c>
      <c r="Z140" s="49">
        <v>0</v>
      </c>
      <c r="AA140" s="71">
        <v>140</v>
      </c>
      <c r="AB140" s="71"/>
      <c r="AC140" s="72"/>
      <c r="AD140" s="78" t="s">
        <v>1934</v>
      </c>
      <c r="AE140" s="78">
        <v>28944</v>
      </c>
      <c r="AF140" s="78">
        <v>101374</v>
      </c>
      <c r="AG140" s="78">
        <v>89716</v>
      </c>
      <c r="AH140" s="78">
        <v>31097</v>
      </c>
      <c r="AI140" s="78"/>
      <c r="AJ140" s="78" t="s">
        <v>2099</v>
      </c>
      <c r="AK140" s="78" t="s">
        <v>2229</v>
      </c>
      <c r="AL140" s="82" t="s">
        <v>2350</v>
      </c>
      <c r="AM140" s="78"/>
      <c r="AN140" s="80">
        <v>39960.10482638889</v>
      </c>
      <c r="AO140" s="82" t="s">
        <v>2500</v>
      </c>
      <c r="AP140" s="78" t="b">
        <v>0</v>
      </c>
      <c r="AQ140" s="78" t="b">
        <v>0</v>
      </c>
      <c r="AR140" s="78" t="b">
        <v>1</v>
      </c>
      <c r="AS140" s="78" t="s">
        <v>1727</v>
      </c>
      <c r="AT140" s="78">
        <v>5761</v>
      </c>
      <c r="AU140" s="82" t="s">
        <v>2540</v>
      </c>
      <c r="AV140" s="78" t="b">
        <v>1</v>
      </c>
      <c r="AW140" s="78" t="s">
        <v>2596</v>
      </c>
      <c r="AX140" s="82" t="s">
        <v>2734</v>
      </c>
      <c r="AY140" s="78" t="s">
        <v>65</v>
      </c>
      <c r="AZ140" s="78" t="str">
        <f>REPLACE(INDEX(GroupVertices[Group],MATCH(Vertices[[#This Row],[Vertex]],GroupVertices[Vertex],0)),1,1,"")</f>
        <v>3</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334</v>
      </c>
      <c r="B141" s="65"/>
      <c r="C141" s="65" t="s">
        <v>64</v>
      </c>
      <c r="D141" s="66">
        <v>162.74475309345306</v>
      </c>
      <c r="E141" s="68"/>
      <c r="F141" s="100" t="s">
        <v>930</v>
      </c>
      <c r="G141" s="65"/>
      <c r="H141" s="69" t="s">
        <v>334</v>
      </c>
      <c r="I141" s="70"/>
      <c r="J141" s="70"/>
      <c r="K141" s="69" t="s">
        <v>2901</v>
      </c>
      <c r="L141" s="73">
        <v>1</v>
      </c>
      <c r="M141" s="74">
        <v>7657.0927734375</v>
      </c>
      <c r="N141" s="74">
        <v>9646.09375</v>
      </c>
      <c r="O141" s="75"/>
      <c r="P141" s="76"/>
      <c r="Q141" s="76"/>
      <c r="R141" s="86"/>
      <c r="S141" s="48">
        <v>1</v>
      </c>
      <c r="T141" s="48">
        <v>1</v>
      </c>
      <c r="U141" s="49">
        <v>0</v>
      </c>
      <c r="V141" s="49">
        <v>0.004274</v>
      </c>
      <c r="W141" s="49">
        <v>0.01118</v>
      </c>
      <c r="X141" s="49">
        <v>0.64151</v>
      </c>
      <c r="Y141" s="49">
        <v>0.5</v>
      </c>
      <c r="Z141" s="49">
        <v>0</v>
      </c>
      <c r="AA141" s="71">
        <v>141</v>
      </c>
      <c r="AB141" s="71"/>
      <c r="AC141" s="72"/>
      <c r="AD141" s="78" t="s">
        <v>1935</v>
      </c>
      <c r="AE141" s="78">
        <v>131</v>
      </c>
      <c r="AF141" s="78">
        <v>124</v>
      </c>
      <c r="AG141" s="78">
        <v>1221</v>
      </c>
      <c r="AH141" s="78">
        <v>3598</v>
      </c>
      <c r="AI141" s="78"/>
      <c r="AJ141" s="78" t="s">
        <v>2100</v>
      </c>
      <c r="AK141" s="78" t="s">
        <v>2230</v>
      </c>
      <c r="AL141" s="78"/>
      <c r="AM141" s="78"/>
      <c r="AN141" s="80">
        <v>40099.4921412037</v>
      </c>
      <c r="AO141" s="82" t="s">
        <v>2501</v>
      </c>
      <c r="AP141" s="78" t="b">
        <v>0</v>
      </c>
      <c r="AQ141" s="78" t="b">
        <v>0</v>
      </c>
      <c r="AR141" s="78" t="b">
        <v>1</v>
      </c>
      <c r="AS141" s="78" t="s">
        <v>1727</v>
      </c>
      <c r="AT141" s="78">
        <v>6</v>
      </c>
      <c r="AU141" s="82" t="s">
        <v>2539</v>
      </c>
      <c r="AV141" s="78" t="b">
        <v>0</v>
      </c>
      <c r="AW141" s="78" t="s">
        <v>2596</v>
      </c>
      <c r="AX141" s="82" t="s">
        <v>2735</v>
      </c>
      <c r="AY141" s="78" t="s">
        <v>66</v>
      </c>
      <c r="AZ141" s="78" t="str">
        <f>REPLACE(INDEX(GroupVertices[Group],MATCH(Vertices[[#This Row],[Vertex]],GroupVertices[Vertex],0)),1,1,"")</f>
        <v>3</v>
      </c>
      <c r="BA141" s="48"/>
      <c r="BB141" s="48"/>
      <c r="BC141" s="48"/>
      <c r="BD141" s="48"/>
      <c r="BE141" s="48" t="s">
        <v>745</v>
      </c>
      <c r="BF141" s="48" t="s">
        <v>745</v>
      </c>
      <c r="BG141" s="120" t="s">
        <v>3438</v>
      </c>
      <c r="BH141" s="120" t="s">
        <v>3486</v>
      </c>
      <c r="BI141" s="120" t="s">
        <v>3571</v>
      </c>
      <c r="BJ141" s="120" t="s">
        <v>3571</v>
      </c>
      <c r="BK141" s="120">
        <v>0</v>
      </c>
      <c r="BL141" s="123">
        <v>0</v>
      </c>
      <c r="BM141" s="120">
        <v>3</v>
      </c>
      <c r="BN141" s="123">
        <v>2.5210084033613445</v>
      </c>
      <c r="BO141" s="120">
        <v>0</v>
      </c>
      <c r="BP141" s="123">
        <v>0</v>
      </c>
      <c r="BQ141" s="120">
        <v>116</v>
      </c>
      <c r="BR141" s="123">
        <v>97.47899159663865</v>
      </c>
      <c r="BS141" s="120">
        <v>119</v>
      </c>
      <c r="BT141" s="2"/>
      <c r="BU141" s="3"/>
      <c r="BV141" s="3"/>
      <c r="BW141" s="3"/>
      <c r="BX141" s="3"/>
    </row>
    <row r="142" spans="1:76" ht="15">
      <c r="A142" s="64" t="s">
        <v>335</v>
      </c>
      <c r="B142" s="65"/>
      <c r="C142" s="65" t="s">
        <v>64</v>
      </c>
      <c r="D142" s="66">
        <v>162.05728869949638</v>
      </c>
      <c r="E142" s="68"/>
      <c r="F142" s="100" t="s">
        <v>931</v>
      </c>
      <c r="G142" s="65"/>
      <c r="H142" s="69" t="s">
        <v>335</v>
      </c>
      <c r="I142" s="70"/>
      <c r="J142" s="70"/>
      <c r="K142" s="69" t="s">
        <v>2902</v>
      </c>
      <c r="L142" s="73">
        <v>1</v>
      </c>
      <c r="M142" s="74">
        <v>6575.041015625</v>
      </c>
      <c r="N142" s="74">
        <v>7743.55224609375</v>
      </c>
      <c r="O142" s="75"/>
      <c r="P142" s="76"/>
      <c r="Q142" s="76"/>
      <c r="R142" s="86"/>
      <c r="S142" s="48">
        <v>1</v>
      </c>
      <c r="T142" s="48">
        <v>1</v>
      </c>
      <c r="U142" s="49">
        <v>0</v>
      </c>
      <c r="V142" s="49">
        <v>0.004274</v>
      </c>
      <c r="W142" s="49">
        <v>0.01118</v>
      </c>
      <c r="X142" s="49">
        <v>0.64151</v>
      </c>
      <c r="Y142" s="49">
        <v>0.5</v>
      </c>
      <c r="Z142" s="49">
        <v>0</v>
      </c>
      <c r="AA142" s="71">
        <v>142</v>
      </c>
      <c r="AB142" s="71"/>
      <c r="AC142" s="72"/>
      <c r="AD142" s="78" t="s">
        <v>1936</v>
      </c>
      <c r="AE142" s="78">
        <v>156</v>
      </c>
      <c r="AF142" s="78">
        <v>16</v>
      </c>
      <c r="AG142" s="78">
        <v>17</v>
      </c>
      <c r="AH142" s="78">
        <v>1</v>
      </c>
      <c r="AI142" s="78"/>
      <c r="AJ142" s="78" t="s">
        <v>2101</v>
      </c>
      <c r="AK142" s="78" t="s">
        <v>2231</v>
      </c>
      <c r="AL142" s="82" t="s">
        <v>2351</v>
      </c>
      <c r="AM142" s="78"/>
      <c r="AN142" s="80">
        <v>43376.85519675926</v>
      </c>
      <c r="AO142" s="82" t="s">
        <v>2502</v>
      </c>
      <c r="AP142" s="78" t="b">
        <v>1</v>
      </c>
      <c r="AQ142" s="78" t="b">
        <v>0</v>
      </c>
      <c r="AR142" s="78" t="b">
        <v>0</v>
      </c>
      <c r="AS142" s="78" t="s">
        <v>1727</v>
      </c>
      <c r="AT142" s="78">
        <v>0</v>
      </c>
      <c r="AU142" s="78"/>
      <c r="AV142" s="78" t="b">
        <v>0</v>
      </c>
      <c r="AW142" s="78" t="s">
        <v>2596</v>
      </c>
      <c r="AX142" s="82" t="s">
        <v>2736</v>
      </c>
      <c r="AY142" s="78" t="s">
        <v>66</v>
      </c>
      <c r="AZ142" s="78" t="str">
        <f>REPLACE(INDEX(GroupVertices[Group],MATCH(Vertices[[#This Row],[Vertex]],GroupVertices[Vertex],0)),1,1,"")</f>
        <v>3</v>
      </c>
      <c r="BA142" s="48"/>
      <c r="BB142" s="48"/>
      <c r="BC142" s="48"/>
      <c r="BD142" s="48"/>
      <c r="BE142" s="48" t="s">
        <v>770</v>
      </c>
      <c r="BF142" s="48" t="s">
        <v>770</v>
      </c>
      <c r="BG142" s="120" t="s">
        <v>3439</v>
      </c>
      <c r="BH142" s="120" t="s">
        <v>3439</v>
      </c>
      <c r="BI142" s="120" t="s">
        <v>3572</v>
      </c>
      <c r="BJ142" s="120" t="s">
        <v>3572</v>
      </c>
      <c r="BK142" s="120">
        <v>1</v>
      </c>
      <c r="BL142" s="123">
        <v>2.7777777777777777</v>
      </c>
      <c r="BM142" s="120">
        <v>1</v>
      </c>
      <c r="BN142" s="123">
        <v>2.7777777777777777</v>
      </c>
      <c r="BO142" s="120">
        <v>0</v>
      </c>
      <c r="BP142" s="123">
        <v>0</v>
      </c>
      <c r="BQ142" s="120">
        <v>34</v>
      </c>
      <c r="BR142" s="123">
        <v>94.44444444444444</v>
      </c>
      <c r="BS142" s="120">
        <v>36</v>
      </c>
      <c r="BT142" s="2"/>
      <c r="BU142" s="3"/>
      <c r="BV142" s="3"/>
      <c r="BW142" s="3"/>
      <c r="BX142" s="3"/>
    </row>
    <row r="143" spans="1:76" ht="15">
      <c r="A143" s="64" t="s">
        <v>336</v>
      </c>
      <c r="B143" s="65"/>
      <c r="C143" s="65" t="s">
        <v>64</v>
      </c>
      <c r="D143" s="66">
        <v>162.8084072040046</v>
      </c>
      <c r="E143" s="68"/>
      <c r="F143" s="100" t="s">
        <v>932</v>
      </c>
      <c r="G143" s="65"/>
      <c r="H143" s="69" t="s">
        <v>336</v>
      </c>
      <c r="I143" s="70"/>
      <c r="J143" s="70"/>
      <c r="K143" s="69" t="s">
        <v>2903</v>
      </c>
      <c r="L143" s="73">
        <v>1</v>
      </c>
      <c r="M143" s="74">
        <v>6857.94140625</v>
      </c>
      <c r="N143" s="74">
        <v>9036.51953125</v>
      </c>
      <c r="O143" s="75"/>
      <c r="P143" s="76"/>
      <c r="Q143" s="76"/>
      <c r="R143" s="86"/>
      <c r="S143" s="48">
        <v>1</v>
      </c>
      <c r="T143" s="48">
        <v>1</v>
      </c>
      <c r="U143" s="49">
        <v>0</v>
      </c>
      <c r="V143" s="49">
        <v>0.004274</v>
      </c>
      <c r="W143" s="49">
        <v>0.01118</v>
      </c>
      <c r="X143" s="49">
        <v>0.64151</v>
      </c>
      <c r="Y143" s="49">
        <v>0.5</v>
      </c>
      <c r="Z143" s="49">
        <v>0</v>
      </c>
      <c r="AA143" s="71">
        <v>143</v>
      </c>
      <c r="AB143" s="71"/>
      <c r="AC143" s="72"/>
      <c r="AD143" s="78" t="s">
        <v>1937</v>
      </c>
      <c r="AE143" s="78">
        <v>210</v>
      </c>
      <c r="AF143" s="78">
        <v>134</v>
      </c>
      <c r="AG143" s="78">
        <v>3259</v>
      </c>
      <c r="AH143" s="78">
        <v>1755</v>
      </c>
      <c r="AI143" s="78"/>
      <c r="AJ143" s="78" t="s">
        <v>2102</v>
      </c>
      <c r="AK143" s="78" t="s">
        <v>2161</v>
      </c>
      <c r="AL143" s="78"/>
      <c r="AM143" s="78"/>
      <c r="AN143" s="80">
        <v>39848.073900462965</v>
      </c>
      <c r="AO143" s="82" t="s">
        <v>2503</v>
      </c>
      <c r="AP143" s="78" t="b">
        <v>0</v>
      </c>
      <c r="AQ143" s="78" t="b">
        <v>0</v>
      </c>
      <c r="AR143" s="78" t="b">
        <v>1</v>
      </c>
      <c r="AS143" s="78" t="s">
        <v>1727</v>
      </c>
      <c r="AT143" s="78">
        <v>4</v>
      </c>
      <c r="AU143" s="82" t="s">
        <v>2544</v>
      </c>
      <c r="AV143" s="78" t="b">
        <v>0</v>
      </c>
      <c r="AW143" s="78" t="s">
        <v>2596</v>
      </c>
      <c r="AX143" s="82" t="s">
        <v>2737</v>
      </c>
      <c r="AY143" s="78" t="s">
        <v>66</v>
      </c>
      <c r="AZ143" s="78" t="str">
        <f>REPLACE(INDEX(GroupVertices[Group],MATCH(Vertices[[#This Row],[Vertex]],GroupVertices[Vertex],0)),1,1,"")</f>
        <v>3</v>
      </c>
      <c r="BA143" s="48"/>
      <c r="BB143" s="48"/>
      <c r="BC143" s="48"/>
      <c r="BD143" s="48"/>
      <c r="BE143" s="48" t="s">
        <v>745</v>
      </c>
      <c r="BF143" s="48" t="s">
        <v>745</v>
      </c>
      <c r="BG143" s="120" t="s">
        <v>3440</v>
      </c>
      <c r="BH143" s="120" t="s">
        <v>3487</v>
      </c>
      <c r="BI143" s="120" t="s">
        <v>3573</v>
      </c>
      <c r="BJ143" s="120" t="s">
        <v>3573</v>
      </c>
      <c r="BK143" s="120">
        <v>5</v>
      </c>
      <c r="BL143" s="123">
        <v>2.808988764044944</v>
      </c>
      <c r="BM143" s="120">
        <v>7</v>
      </c>
      <c r="BN143" s="123">
        <v>3.932584269662921</v>
      </c>
      <c r="BO143" s="120">
        <v>0</v>
      </c>
      <c r="BP143" s="123">
        <v>0</v>
      </c>
      <c r="BQ143" s="120">
        <v>166</v>
      </c>
      <c r="BR143" s="123">
        <v>93.25842696629213</v>
      </c>
      <c r="BS143" s="120">
        <v>178</v>
      </c>
      <c r="BT143" s="2"/>
      <c r="BU143" s="3"/>
      <c r="BV143" s="3"/>
      <c r="BW143" s="3"/>
      <c r="BX143" s="3"/>
    </row>
    <row r="144" spans="1:76" ht="15">
      <c r="A144" s="64" t="s">
        <v>339</v>
      </c>
      <c r="B144" s="65"/>
      <c r="C144" s="65" t="s">
        <v>64</v>
      </c>
      <c r="D144" s="66">
        <v>193.59790047778563</v>
      </c>
      <c r="E144" s="68"/>
      <c r="F144" s="100" t="s">
        <v>2592</v>
      </c>
      <c r="G144" s="65"/>
      <c r="H144" s="69" t="s">
        <v>339</v>
      </c>
      <c r="I144" s="70"/>
      <c r="J144" s="70"/>
      <c r="K144" s="69" t="s">
        <v>2904</v>
      </c>
      <c r="L144" s="73">
        <v>1</v>
      </c>
      <c r="M144" s="74">
        <v>7208.6005859375</v>
      </c>
      <c r="N144" s="74">
        <v>9435.109375</v>
      </c>
      <c r="O144" s="75"/>
      <c r="P144" s="76"/>
      <c r="Q144" s="76"/>
      <c r="R144" s="86"/>
      <c r="S144" s="48">
        <v>1</v>
      </c>
      <c r="T144" s="48">
        <v>1</v>
      </c>
      <c r="U144" s="49">
        <v>0</v>
      </c>
      <c r="V144" s="49">
        <v>0.004274</v>
      </c>
      <c r="W144" s="49">
        <v>0.01118</v>
      </c>
      <c r="X144" s="49">
        <v>0.64151</v>
      </c>
      <c r="Y144" s="49">
        <v>0.5</v>
      </c>
      <c r="Z144" s="49">
        <v>0</v>
      </c>
      <c r="AA144" s="71">
        <v>144</v>
      </c>
      <c r="AB144" s="71"/>
      <c r="AC144" s="72"/>
      <c r="AD144" s="78" t="s">
        <v>1938</v>
      </c>
      <c r="AE144" s="78">
        <v>4411</v>
      </c>
      <c r="AF144" s="78">
        <v>4971</v>
      </c>
      <c r="AG144" s="78">
        <v>17281</v>
      </c>
      <c r="AH144" s="78">
        <v>5554</v>
      </c>
      <c r="AI144" s="78"/>
      <c r="AJ144" s="78" t="s">
        <v>2103</v>
      </c>
      <c r="AK144" s="78" t="s">
        <v>2232</v>
      </c>
      <c r="AL144" s="82" t="s">
        <v>2352</v>
      </c>
      <c r="AM144" s="78"/>
      <c r="AN144" s="80">
        <v>40809.599953703706</v>
      </c>
      <c r="AO144" s="82" t="s">
        <v>2504</v>
      </c>
      <c r="AP144" s="78" t="b">
        <v>0</v>
      </c>
      <c r="AQ144" s="78" t="b">
        <v>0</v>
      </c>
      <c r="AR144" s="78" t="b">
        <v>0</v>
      </c>
      <c r="AS144" s="78" t="s">
        <v>1727</v>
      </c>
      <c r="AT144" s="78">
        <v>248</v>
      </c>
      <c r="AU144" s="82" t="s">
        <v>2539</v>
      </c>
      <c r="AV144" s="78" t="b">
        <v>0</v>
      </c>
      <c r="AW144" s="78" t="s">
        <v>2596</v>
      </c>
      <c r="AX144" s="82" t="s">
        <v>2738</v>
      </c>
      <c r="AY144" s="78" t="s">
        <v>66</v>
      </c>
      <c r="AZ144" s="78" t="str">
        <f>REPLACE(INDEX(GroupVertices[Group],MATCH(Vertices[[#This Row],[Vertex]],GroupVertices[Vertex],0)),1,1,"")</f>
        <v>3</v>
      </c>
      <c r="BA144" s="48" t="s">
        <v>703</v>
      </c>
      <c r="BB144" s="48" t="s">
        <v>703</v>
      </c>
      <c r="BC144" s="48" t="s">
        <v>732</v>
      </c>
      <c r="BD144" s="48" t="s">
        <v>732</v>
      </c>
      <c r="BE144" s="48" t="s">
        <v>772</v>
      </c>
      <c r="BF144" s="48" t="s">
        <v>772</v>
      </c>
      <c r="BG144" s="120" t="s">
        <v>3441</v>
      </c>
      <c r="BH144" s="120" t="s">
        <v>3441</v>
      </c>
      <c r="BI144" s="120" t="s">
        <v>3574</v>
      </c>
      <c r="BJ144" s="120" t="s">
        <v>3574</v>
      </c>
      <c r="BK144" s="120">
        <v>0</v>
      </c>
      <c r="BL144" s="123">
        <v>0</v>
      </c>
      <c r="BM144" s="120">
        <v>0</v>
      </c>
      <c r="BN144" s="123">
        <v>0</v>
      </c>
      <c r="BO144" s="120">
        <v>0</v>
      </c>
      <c r="BP144" s="123">
        <v>0</v>
      </c>
      <c r="BQ144" s="120">
        <v>17</v>
      </c>
      <c r="BR144" s="123">
        <v>100</v>
      </c>
      <c r="BS144" s="120">
        <v>17</v>
      </c>
      <c r="BT144" s="2"/>
      <c r="BU144" s="3"/>
      <c r="BV144" s="3"/>
      <c r="BW144" s="3"/>
      <c r="BX144" s="3"/>
    </row>
    <row r="145" spans="1:76" ht="15">
      <c r="A145" s="64" t="s">
        <v>340</v>
      </c>
      <c r="B145" s="65"/>
      <c r="C145" s="65" t="s">
        <v>64</v>
      </c>
      <c r="D145" s="66">
        <v>218.52485016976962</v>
      </c>
      <c r="E145" s="68"/>
      <c r="F145" s="100" t="s">
        <v>2593</v>
      </c>
      <c r="G145" s="65"/>
      <c r="H145" s="69" t="s">
        <v>340</v>
      </c>
      <c r="I145" s="70"/>
      <c r="J145" s="70"/>
      <c r="K145" s="69" t="s">
        <v>2905</v>
      </c>
      <c r="L145" s="73">
        <v>1</v>
      </c>
      <c r="M145" s="74">
        <v>6649.5966796875</v>
      </c>
      <c r="N145" s="74">
        <v>8441.5361328125</v>
      </c>
      <c r="O145" s="75"/>
      <c r="P145" s="76"/>
      <c r="Q145" s="76"/>
      <c r="R145" s="86"/>
      <c r="S145" s="48">
        <v>1</v>
      </c>
      <c r="T145" s="48">
        <v>1</v>
      </c>
      <c r="U145" s="49">
        <v>0</v>
      </c>
      <c r="V145" s="49">
        <v>0.004274</v>
      </c>
      <c r="W145" s="49">
        <v>0.01118</v>
      </c>
      <c r="X145" s="49">
        <v>0.64151</v>
      </c>
      <c r="Y145" s="49">
        <v>0.5</v>
      </c>
      <c r="Z145" s="49">
        <v>0</v>
      </c>
      <c r="AA145" s="71">
        <v>145</v>
      </c>
      <c r="AB145" s="71"/>
      <c r="AC145" s="72"/>
      <c r="AD145" s="78" t="s">
        <v>1939</v>
      </c>
      <c r="AE145" s="78">
        <v>7938</v>
      </c>
      <c r="AF145" s="78">
        <v>8887</v>
      </c>
      <c r="AG145" s="78">
        <v>22884</v>
      </c>
      <c r="AH145" s="78">
        <v>4801</v>
      </c>
      <c r="AI145" s="78"/>
      <c r="AJ145" s="78" t="s">
        <v>2104</v>
      </c>
      <c r="AK145" s="78" t="s">
        <v>2233</v>
      </c>
      <c r="AL145" s="82" t="s">
        <v>2353</v>
      </c>
      <c r="AM145" s="78"/>
      <c r="AN145" s="80">
        <v>39855.94107638889</v>
      </c>
      <c r="AO145" s="82" t="s">
        <v>2505</v>
      </c>
      <c r="AP145" s="78" t="b">
        <v>0</v>
      </c>
      <c r="AQ145" s="78" t="b">
        <v>0</v>
      </c>
      <c r="AR145" s="78" t="b">
        <v>1</v>
      </c>
      <c r="AS145" s="78" t="s">
        <v>1727</v>
      </c>
      <c r="AT145" s="78">
        <v>783</v>
      </c>
      <c r="AU145" s="82" t="s">
        <v>2544</v>
      </c>
      <c r="AV145" s="78" t="b">
        <v>0</v>
      </c>
      <c r="AW145" s="78" t="s">
        <v>2596</v>
      </c>
      <c r="AX145" s="82" t="s">
        <v>2739</v>
      </c>
      <c r="AY145" s="78" t="s">
        <v>66</v>
      </c>
      <c r="AZ145" s="78" t="str">
        <f>REPLACE(INDEX(GroupVertices[Group],MATCH(Vertices[[#This Row],[Vertex]],GroupVertices[Vertex],0)),1,1,"")</f>
        <v>3</v>
      </c>
      <c r="BA145" s="48" t="s">
        <v>691</v>
      </c>
      <c r="BB145" s="48" t="s">
        <v>691</v>
      </c>
      <c r="BC145" s="48" t="s">
        <v>732</v>
      </c>
      <c r="BD145" s="48" t="s">
        <v>732</v>
      </c>
      <c r="BE145" s="48" t="s">
        <v>773</v>
      </c>
      <c r="BF145" s="48" t="s">
        <v>773</v>
      </c>
      <c r="BG145" s="120" t="s">
        <v>3442</v>
      </c>
      <c r="BH145" s="120" t="s">
        <v>3442</v>
      </c>
      <c r="BI145" s="120" t="s">
        <v>3575</v>
      </c>
      <c r="BJ145" s="120" t="s">
        <v>3575</v>
      </c>
      <c r="BK145" s="120">
        <v>1</v>
      </c>
      <c r="BL145" s="123">
        <v>8.333333333333334</v>
      </c>
      <c r="BM145" s="120">
        <v>0</v>
      </c>
      <c r="BN145" s="123">
        <v>0</v>
      </c>
      <c r="BO145" s="120">
        <v>0</v>
      </c>
      <c r="BP145" s="123">
        <v>0</v>
      </c>
      <c r="BQ145" s="120">
        <v>11</v>
      </c>
      <c r="BR145" s="123">
        <v>91.66666666666667</v>
      </c>
      <c r="BS145" s="120">
        <v>12</v>
      </c>
      <c r="BT145" s="2"/>
      <c r="BU145" s="3"/>
      <c r="BV145" s="3"/>
      <c r="BW145" s="3"/>
      <c r="BX145" s="3"/>
    </row>
    <row r="146" spans="1:76" ht="15">
      <c r="A146" s="64" t="s">
        <v>355</v>
      </c>
      <c r="B146" s="65"/>
      <c r="C146" s="65" t="s">
        <v>64</v>
      </c>
      <c r="D146" s="66">
        <v>162.3628284301438</v>
      </c>
      <c r="E146" s="68"/>
      <c r="F146" s="100" t="s">
        <v>949</v>
      </c>
      <c r="G146" s="65"/>
      <c r="H146" s="69" t="s">
        <v>355</v>
      </c>
      <c r="I146" s="70"/>
      <c r="J146" s="70"/>
      <c r="K146" s="69" t="s">
        <v>2906</v>
      </c>
      <c r="L146" s="73">
        <v>1</v>
      </c>
      <c r="M146" s="74">
        <v>7233.7724609375</v>
      </c>
      <c r="N146" s="74">
        <v>6684.42236328125</v>
      </c>
      <c r="O146" s="75"/>
      <c r="P146" s="76"/>
      <c r="Q146" s="76"/>
      <c r="R146" s="86"/>
      <c r="S146" s="48">
        <v>3</v>
      </c>
      <c r="T146" s="48">
        <v>2</v>
      </c>
      <c r="U146" s="49">
        <v>0</v>
      </c>
      <c r="V146" s="49">
        <v>0.004348</v>
      </c>
      <c r="W146" s="49">
        <v>0.014753</v>
      </c>
      <c r="X146" s="49">
        <v>1.090757</v>
      </c>
      <c r="Y146" s="49">
        <v>0.5833333333333334</v>
      </c>
      <c r="Z146" s="49">
        <v>0.25</v>
      </c>
      <c r="AA146" s="71">
        <v>146</v>
      </c>
      <c r="AB146" s="71"/>
      <c r="AC146" s="72"/>
      <c r="AD146" s="78" t="s">
        <v>1940</v>
      </c>
      <c r="AE146" s="78">
        <v>146</v>
      </c>
      <c r="AF146" s="78">
        <v>64</v>
      </c>
      <c r="AG146" s="78">
        <v>217</v>
      </c>
      <c r="AH146" s="78">
        <v>962</v>
      </c>
      <c r="AI146" s="78"/>
      <c r="AJ146" s="78" t="s">
        <v>2105</v>
      </c>
      <c r="AK146" s="78" t="s">
        <v>2234</v>
      </c>
      <c r="AL146" s="78"/>
      <c r="AM146" s="78"/>
      <c r="AN146" s="80">
        <v>43063.72597222222</v>
      </c>
      <c r="AO146" s="82" t="s">
        <v>2506</v>
      </c>
      <c r="AP146" s="78" t="b">
        <v>0</v>
      </c>
      <c r="AQ146" s="78" t="b">
        <v>0</v>
      </c>
      <c r="AR146" s="78" t="b">
        <v>0</v>
      </c>
      <c r="AS146" s="78" t="s">
        <v>1727</v>
      </c>
      <c r="AT146" s="78">
        <v>1</v>
      </c>
      <c r="AU146" s="82" t="s">
        <v>2539</v>
      </c>
      <c r="AV146" s="78" t="b">
        <v>0</v>
      </c>
      <c r="AW146" s="78" t="s">
        <v>2596</v>
      </c>
      <c r="AX146" s="82" t="s">
        <v>2740</v>
      </c>
      <c r="AY146" s="78" t="s">
        <v>66</v>
      </c>
      <c r="AZ146" s="78" t="str">
        <f>REPLACE(INDEX(GroupVertices[Group],MATCH(Vertices[[#This Row],[Vertex]],GroupVertices[Vertex],0)),1,1,"")</f>
        <v>3</v>
      </c>
      <c r="BA146" s="48"/>
      <c r="BB146" s="48"/>
      <c r="BC146" s="48"/>
      <c r="BD146" s="48"/>
      <c r="BE146" s="48" t="s">
        <v>745</v>
      </c>
      <c r="BF146" s="48" t="s">
        <v>745</v>
      </c>
      <c r="BG146" s="120" t="s">
        <v>3443</v>
      </c>
      <c r="BH146" s="120" t="s">
        <v>3488</v>
      </c>
      <c r="BI146" s="120" t="s">
        <v>3576</v>
      </c>
      <c r="BJ146" s="120" t="s">
        <v>3576</v>
      </c>
      <c r="BK146" s="120">
        <v>7</v>
      </c>
      <c r="BL146" s="123">
        <v>6.666666666666667</v>
      </c>
      <c r="BM146" s="120">
        <v>2</v>
      </c>
      <c r="BN146" s="123">
        <v>1.9047619047619047</v>
      </c>
      <c r="BO146" s="120">
        <v>0</v>
      </c>
      <c r="BP146" s="123">
        <v>0</v>
      </c>
      <c r="BQ146" s="120">
        <v>96</v>
      </c>
      <c r="BR146" s="123">
        <v>91.42857142857143</v>
      </c>
      <c r="BS146" s="120">
        <v>105</v>
      </c>
      <c r="BT146" s="2"/>
      <c r="BU146" s="3"/>
      <c r="BV146" s="3"/>
      <c r="BW146" s="3"/>
      <c r="BX146" s="3"/>
    </row>
    <row r="147" spans="1:76" ht="15">
      <c r="A147" s="64" t="s">
        <v>357</v>
      </c>
      <c r="B147" s="65"/>
      <c r="C147" s="65" t="s">
        <v>64</v>
      </c>
      <c r="D147" s="66">
        <v>209.24408085135474</v>
      </c>
      <c r="E147" s="68"/>
      <c r="F147" s="100" t="s">
        <v>2594</v>
      </c>
      <c r="G147" s="65"/>
      <c r="H147" s="69" t="s">
        <v>357</v>
      </c>
      <c r="I147" s="70"/>
      <c r="J147" s="70"/>
      <c r="K147" s="69" t="s">
        <v>2907</v>
      </c>
      <c r="L147" s="73">
        <v>9.826973527191656</v>
      </c>
      <c r="M147" s="74">
        <v>2279.20361328125</v>
      </c>
      <c r="N147" s="74">
        <v>4664.2197265625</v>
      </c>
      <c r="O147" s="75"/>
      <c r="P147" s="76"/>
      <c r="Q147" s="76"/>
      <c r="R147" s="86"/>
      <c r="S147" s="48">
        <v>4</v>
      </c>
      <c r="T147" s="48">
        <v>1</v>
      </c>
      <c r="U147" s="49">
        <v>9</v>
      </c>
      <c r="V147" s="49">
        <v>0.004329</v>
      </c>
      <c r="W147" s="49">
        <v>0.013863</v>
      </c>
      <c r="X147" s="49">
        <v>1.508628</v>
      </c>
      <c r="Y147" s="49">
        <v>0.2</v>
      </c>
      <c r="Z147" s="49">
        <v>0</v>
      </c>
      <c r="AA147" s="71">
        <v>147</v>
      </c>
      <c r="AB147" s="71"/>
      <c r="AC147" s="72"/>
      <c r="AD147" s="78" t="s">
        <v>1941</v>
      </c>
      <c r="AE147" s="78">
        <v>6130</v>
      </c>
      <c r="AF147" s="78">
        <v>7429</v>
      </c>
      <c r="AG147" s="78">
        <v>16325</v>
      </c>
      <c r="AH147" s="78">
        <v>653</v>
      </c>
      <c r="AI147" s="78"/>
      <c r="AJ147" s="78" t="s">
        <v>2106</v>
      </c>
      <c r="AK147" s="78" t="s">
        <v>2235</v>
      </c>
      <c r="AL147" s="82" t="s">
        <v>2354</v>
      </c>
      <c r="AM147" s="78"/>
      <c r="AN147" s="80">
        <v>39826.10488425926</v>
      </c>
      <c r="AO147" s="82" t="s">
        <v>2507</v>
      </c>
      <c r="AP147" s="78" t="b">
        <v>0</v>
      </c>
      <c r="AQ147" s="78" t="b">
        <v>0</v>
      </c>
      <c r="AR147" s="78" t="b">
        <v>0</v>
      </c>
      <c r="AS147" s="78" t="s">
        <v>1727</v>
      </c>
      <c r="AT147" s="78">
        <v>1390</v>
      </c>
      <c r="AU147" s="82" t="s">
        <v>2545</v>
      </c>
      <c r="AV147" s="78" t="b">
        <v>0</v>
      </c>
      <c r="AW147" s="78" t="s">
        <v>2596</v>
      </c>
      <c r="AX147" s="82" t="s">
        <v>2741</v>
      </c>
      <c r="AY147" s="78" t="s">
        <v>66</v>
      </c>
      <c r="AZ147" s="78" t="str">
        <f>REPLACE(INDEX(GroupVertices[Group],MATCH(Vertices[[#This Row],[Vertex]],GroupVertices[Vertex],0)),1,1,"")</f>
        <v>1</v>
      </c>
      <c r="BA147" s="48" t="s">
        <v>691</v>
      </c>
      <c r="BB147" s="48" t="s">
        <v>691</v>
      </c>
      <c r="BC147" s="48" t="s">
        <v>732</v>
      </c>
      <c r="BD147" s="48" t="s">
        <v>732</v>
      </c>
      <c r="BE147" s="48" t="s">
        <v>766</v>
      </c>
      <c r="BF147" s="48" t="s">
        <v>766</v>
      </c>
      <c r="BG147" s="120" t="s">
        <v>3444</v>
      </c>
      <c r="BH147" s="120" t="s">
        <v>3444</v>
      </c>
      <c r="BI147" s="120" t="s">
        <v>3577</v>
      </c>
      <c r="BJ147" s="120" t="s">
        <v>3577</v>
      </c>
      <c r="BK147" s="120">
        <v>1</v>
      </c>
      <c r="BL147" s="123">
        <v>10</v>
      </c>
      <c r="BM147" s="120">
        <v>0</v>
      </c>
      <c r="BN147" s="123">
        <v>0</v>
      </c>
      <c r="BO147" s="120">
        <v>0</v>
      </c>
      <c r="BP147" s="123">
        <v>0</v>
      </c>
      <c r="BQ147" s="120">
        <v>9</v>
      </c>
      <c r="BR147" s="123">
        <v>90</v>
      </c>
      <c r="BS147" s="120">
        <v>10</v>
      </c>
      <c r="BT147" s="2"/>
      <c r="BU147" s="3"/>
      <c r="BV147" s="3"/>
      <c r="BW147" s="3"/>
      <c r="BX147" s="3"/>
    </row>
    <row r="148" spans="1:76" ht="15">
      <c r="A148" s="64" t="s">
        <v>341</v>
      </c>
      <c r="B148" s="65"/>
      <c r="C148" s="65" t="s">
        <v>64</v>
      </c>
      <c r="D148" s="66">
        <v>164.66074182105447</v>
      </c>
      <c r="E148" s="68"/>
      <c r="F148" s="100" t="s">
        <v>935</v>
      </c>
      <c r="G148" s="65"/>
      <c r="H148" s="69" t="s">
        <v>341</v>
      </c>
      <c r="I148" s="70"/>
      <c r="J148" s="70"/>
      <c r="K148" s="69" t="s">
        <v>2908</v>
      </c>
      <c r="L148" s="73">
        <v>1</v>
      </c>
      <c r="M148" s="74">
        <v>2563.41015625</v>
      </c>
      <c r="N148" s="74">
        <v>3625.859375</v>
      </c>
      <c r="O148" s="75"/>
      <c r="P148" s="76"/>
      <c r="Q148" s="76"/>
      <c r="R148" s="86"/>
      <c r="S148" s="48">
        <v>0</v>
      </c>
      <c r="T148" s="48">
        <v>2</v>
      </c>
      <c r="U148" s="49">
        <v>0</v>
      </c>
      <c r="V148" s="49">
        <v>0.004237</v>
      </c>
      <c r="W148" s="49">
        <v>0.009632</v>
      </c>
      <c r="X148" s="49">
        <v>0.680093</v>
      </c>
      <c r="Y148" s="49">
        <v>0.5</v>
      </c>
      <c r="Z148" s="49">
        <v>0</v>
      </c>
      <c r="AA148" s="71">
        <v>148</v>
      </c>
      <c r="AB148" s="71"/>
      <c r="AC148" s="72"/>
      <c r="AD148" s="78" t="s">
        <v>1942</v>
      </c>
      <c r="AE148" s="78">
        <v>432</v>
      </c>
      <c r="AF148" s="78">
        <v>425</v>
      </c>
      <c r="AG148" s="78">
        <v>2944</v>
      </c>
      <c r="AH148" s="78">
        <v>2250</v>
      </c>
      <c r="AI148" s="78"/>
      <c r="AJ148" s="78" t="s">
        <v>2107</v>
      </c>
      <c r="AK148" s="78" t="s">
        <v>2236</v>
      </c>
      <c r="AL148" s="82" t="s">
        <v>2355</v>
      </c>
      <c r="AM148" s="78"/>
      <c r="AN148" s="80">
        <v>42751.65017361111</v>
      </c>
      <c r="AO148" s="82" t="s">
        <v>2508</v>
      </c>
      <c r="AP148" s="78" t="b">
        <v>1</v>
      </c>
      <c r="AQ148" s="78" t="b">
        <v>0</v>
      </c>
      <c r="AR148" s="78" t="b">
        <v>0</v>
      </c>
      <c r="AS148" s="78" t="s">
        <v>1727</v>
      </c>
      <c r="AT148" s="78">
        <v>96</v>
      </c>
      <c r="AU148" s="78"/>
      <c r="AV148" s="78" t="b">
        <v>0</v>
      </c>
      <c r="AW148" s="78" t="s">
        <v>2596</v>
      </c>
      <c r="AX148" s="82" t="s">
        <v>2742</v>
      </c>
      <c r="AY148" s="78" t="s">
        <v>66</v>
      </c>
      <c r="AZ148" s="78" t="str">
        <f>REPLACE(INDEX(GroupVertices[Group],MATCH(Vertices[[#This Row],[Vertex]],GroupVertices[Vertex],0)),1,1,"")</f>
        <v>1</v>
      </c>
      <c r="BA148" s="48" t="s">
        <v>691</v>
      </c>
      <c r="BB148" s="48" t="s">
        <v>691</v>
      </c>
      <c r="BC148" s="48" t="s">
        <v>732</v>
      </c>
      <c r="BD148" s="48" t="s">
        <v>732</v>
      </c>
      <c r="BE148" s="48" t="s">
        <v>766</v>
      </c>
      <c r="BF148" s="48" t="s">
        <v>766</v>
      </c>
      <c r="BG148" s="120" t="s">
        <v>3445</v>
      </c>
      <c r="BH148" s="120" t="s">
        <v>3489</v>
      </c>
      <c r="BI148" s="120" t="s">
        <v>3578</v>
      </c>
      <c r="BJ148" s="120" t="s">
        <v>3606</v>
      </c>
      <c r="BK148" s="120">
        <v>1</v>
      </c>
      <c r="BL148" s="123">
        <v>3.0303030303030303</v>
      </c>
      <c r="BM148" s="120">
        <v>1</v>
      </c>
      <c r="BN148" s="123">
        <v>3.0303030303030303</v>
      </c>
      <c r="BO148" s="120">
        <v>0</v>
      </c>
      <c r="BP148" s="123">
        <v>0</v>
      </c>
      <c r="BQ148" s="120">
        <v>31</v>
      </c>
      <c r="BR148" s="123">
        <v>93.93939393939394</v>
      </c>
      <c r="BS148" s="120">
        <v>33</v>
      </c>
      <c r="BT148" s="2"/>
      <c r="BU148" s="3"/>
      <c r="BV148" s="3"/>
      <c r="BW148" s="3"/>
      <c r="BX148" s="3"/>
    </row>
    <row r="149" spans="1:76" ht="15">
      <c r="A149" s="64" t="s">
        <v>342</v>
      </c>
      <c r="B149" s="65"/>
      <c r="C149" s="65" t="s">
        <v>64</v>
      </c>
      <c r="D149" s="66">
        <v>176.71046494846144</v>
      </c>
      <c r="E149" s="68"/>
      <c r="F149" s="100" t="s">
        <v>936</v>
      </c>
      <c r="G149" s="65"/>
      <c r="H149" s="69" t="s">
        <v>342</v>
      </c>
      <c r="I149" s="70"/>
      <c r="J149" s="70"/>
      <c r="K149" s="69" t="s">
        <v>2909</v>
      </c>
      <c r="L149" s="73">
        <v>1</v>
      </c>
      <c r="M149" s="74">
        <v>1507.2373046875</v>
      </c>
      <c r="N149" s="74">
        <v>5191.3564453125</v>
      </c>
      <c r="O149" s="75"/>
      <c r="P149" s="76"/>
      <c r="Q149" s="76"/>
      <c r="R149" s="86"/>
      <c r="S149" s="48">
        <v>0</v>
      </c>
      <c r="T149" s="48">
        <v>2</v>
      </c>
      <c r="U149" s="49">
        <v>0</v>
      </c>
      <c r="V149" s="49">
        <v>0.004237</v>
      </c>
      <c r="W149" s="49">
        <v>0.009632</v>
      </c>
      <c r="X149" s="49">
        <v>0.680093</v>
      </c>
      <c r="Y149" s="49">
        <v>0.5</v>
      </c>
      <c r="Z149" s="49">
        <v>0</v>
      </c>
      <c r="AA149" s="71">
        <v>149</v>
      </c>
      <c r="AB149" s="71"/>
      <c r="AC149" s="72"/>
      <c r="AD149" s="78" t="s">
        <v>1943</v>
      </c>
      <c r="AE149" s="78">
        <v>1286</v>
      </c>
      <c r="AF149" s="78">
        <v>2318</v>
      </c>
      <c r="AG149" s="78">
        <v>10556</v>
      </c>
      <c r="AH149" s="78">
        <v>9151</v>
      </c>
      <c r="AI149" s="78"/>
      <c r="AJ149" s="78" t="s">
        <v>2108</v>
      </c>
      <c r="AK149" s="78" t="s">
        <v>2237</v>
      </c>
      <c r="AL149" s="82" t="s">
        <v>2355</v>
      </c>
      <c r="AM149" s="78"/>
      <c r="AN149" s="80">
        <v>40704.591365740744</v>
      </c>
      <c r="AO149" s="82" t="s">
        <v>2509</v>
      </c>
      <c r="AP149" s="78" t="b">
        <v>0</v>
      </c>
      <c r="AQ149" s="78" t="b">
        <v>0</v>
      </c>
      <c r="AR149" s="78" t="b">
        <v>0</v>
      </c>
      <c r="AS149" s="78" t="s">
        <v>1727</v>
      </c>
      <c r="AT149" s="78">
        <v>222</v>
      </c>
      <c r="AU149" s="82" t="s">
        <v>2539</v>
      </c>
      <c r="AV149" s="78" t="b">
        <v>0</v>
      </c>
      <c r="AW149" s="78" t="s">
        <v>2596</v>
      </c>
      <c r="AX149" s="82" t="s">
        <v>2743</v>
      </c>
      <c r="AY149" s="78" t="s">
        <v>66</v>
      </c>
      <c r="AZ149" s="78" t="str">
        <f>REPLACE(INDEX(GroupVertices[Group],MATCH(Vertices[[#This Row],[Vertex]],GroupVertices[Vertex],0)),1,1,"")</f>
        <v>1</v>
      </c>
      <c r="BA149" s="48" t="s">
        <v>691</v>
      </c>
      <c r="BB149" s="48" t="s">
        <v>691</v>
      </c>
      <c r="BC149" s="48" t="s">
        <v>732</v>
      </c>
      <c r="BD149" s="48" t="s">
        <v>732</v>
      </c>
      <c r="BE149" s="48" t="s">
        <v>766</v>
      </c>
      <c r="BF149" s="48" t="s">
        <v>766</v>
      </c>
      <c r="BG149" s="120" t="s">
        <v>3446</v>
      </c>
      <c r="BH149" s="120" t="s">
        <v>3490</v>
      </c>
      <c r="BI149" s="120" t="s">
        <v>3579</v>
      </c>
      <c r="BJ149" s="120" t="s">
        <v>3607</v>
      </c>
      <c r="BK149" s="120">
        <v>1</v>
      </c>
      <c r="BL149" s="123">
        <v>3.0303030303030303</v>
      </c>
      <c r="BM149" s="120">
        <v>1</v>
      </c>
      <c r="BN149" s="123">
        <v>3.0303030303030303</v>
      </c>
      <c r="BO149" s="120">
        <v>0</v>
      </c>
      <c r="BP149" s="123">
        <v>0</v>
      </c>
      <c r="BQ149" s="120">
        <v>31</v>
      </c>
      <c r="BR149" s="123">
        <v>93.93939393939394</v>
      </c>
      <c r="BS149" s="120">
        <v>33</v>
      </c>
      <c r="BT149" s="2"/>
      <c r="BU149" s="3"/>
      <c r="BV149" s="3"/>
      <c r="BW149" s="3"/>
      <c r="BX149" s="3"/>
    </row>
    <row r="150" spans="1:76" ht="15">
      <c r="A150" s="64" t="s">
        <v>343</v>
      </c>
      <c r="B150" s="65"/>
      <c r="C150" s="65" t="s">
        <v>64</v>
      </c>
      <c r="D150" s="66">
        <v>524.0454845840075</v>
      </c>
      <c r="E150" s="68"/>
      <c r="F150" s="100" t="s">
        <v>937</v>
      </c>
      <c r="G150" s="65"/>
      <c r="H150" s="69" t="s">
        <v>343</v>
      </c>
      <c r="I150" s="70"/>
      <c r="J150" s="70"/>
      <c r="K150" s="69" t="s">
        <v>2910</v>
      </c>
      <c r="L150" s="73">
        <v>1</v>
      </c>
      <c r="M150" s="74">
        <v>1387.2371826171875</v>
      </c>
      <c r="N150" s="74">
        <v>1654.525634765625</v>
      </c>
      <c r="O150" s="75"/>
      <c r="P150" s="76"/>
      <c r="Q150" s="76"/>
      <c r="R150" s="86"/>
      <c r="S150" s="48">
        <v>0</v>
      </c>
      <c r="T150" s="48">
        <v>1</v>
      </c>
      <c r="U150" s="49">
        <v>0</v>
      </c>
      <c r="V150" s="49">
        <v>0.004219</v>
      </c>
      <c r="W150" s="49">
        <v>0.008344</v>
      </c>
      <c r="X150" s="49">
        <v>0.423626</v>
      </c>
      <c r="Y150" s="49">
        <v>0</v>
      </c>
      <c r="Z150" s="49">
        <v>0</v>
      </c>
      <c r="AA150" s="71">
        <v>150</v>
      </c>
      <c r="AB150" s="71"/>
      <c r="AC150" s="72"/>
      <c r="AD150" s="78" t="s">
        <v>1944</v>
      </c>
      <c r="AE150" s="78">
        <v>45937</v>
      </c>
      <c r="AF150" s="78">
        <v>56884</v>
      </c>
      <c r="AG150" s="78">
        <v>69923</v>
      </c>
      <c r="AH150" s="78">
        <v>35141</v>
      </c>
      <c r="AI150" s="78"/>
      <c r="AJ150" s="78" t="s">
        <v>2109</v>
      </c>
      <c r="AK150" s="78" t="s">
        <v>2146</v>
      </c>
      <c r="AL150" s="82" t="s">
        <v>2356</v>
      </c>
      <c r="AM150" s="78"/>
      <c r="AN150" s="80">
        <v>39517.622881944444</v>
      </c>
      <c r="AO150" s="82" t="s">
        <v>2510</v>
      </c>
      <c r="AP150" s="78" t="b">
        <v>0</v>
      </c>
      <c r="AQ150" s="78" t="b">
        <v>0</v>
      </c>
      <c r="AR150" s="78" t="b">
        <v>1</v>
      </c>
      <c r="AS150" s="78" t="s">
        <v>1727</v>
      </c>
      <c r="AT150" s="78">
        <v>1453</v>
      </c>
      <c r="AU150" s="82" t="s">
        <v>2541</v>
      </c>
      <c r="AV150" s="78" t="b">
        <v>1</v>
      </c>
      <c r="AW150" s="78" t="s">
        <v>2596</v>
      </c>
      <c r="AX150" s="82" t="s">
        <v>2744</v>
      </c>
      <c r="AY150" s="78" t="s">
        <v>66</v>
      </c>
      <c r="AZ150" s="78" t="str">
        <f>REPLACE(INDEX(GroupVertices[Group],MATCH(Vertices[[#This Row],[Vertex]],GroupVertices[Vertex],0)),1,1,"")</f>
        <v>1</v>
      </c>
      <c r="BA150" s="48"/>
      <c r="BB150" s="48"/>
      <c r="BC150" s="48"/>
      <c r="BD150" s="48"/>
      <c r="BE150" s="48"/>
      <c r="BF150" s="48"/>
      <c r="BG150" s="120" t="s">
        <v>3426</v>
      </c>
      <c r="BH150" s="120" t="s">
        <v>3426</v>
      </c>
      <c r="BI150" s="120" t="s">
        <v>3560</v>
      </c>
      <c r="BJ150" s="120" t="s">
        <v>3560</v>
      </c>
      <c r="BK150" s="120">
        <v>0</v>
      </c>
      <c r="BL150" s="123">
        <v>0</v>
      </c>
      <c r="BM150" s="120">
        <v>0</v>
      </c>
      <c r="BN150" s="123">
        <v>0</v>
      </c>
      <c r="BO150" s="120">
        <v>0</v>
      </c>
      <c r="BP150" s="123">
        <v>0</v>
      </c>
      <c r="BQ150" s="120">
        <v>24</v>
      </c>
      <c r="BR150" s="123">
        <v>100</v>
      </c>
      <c r="BS150" s="120">
        <v>24</v>
      </c>
      <c r="BT150" s="2"/>
      <c r="BU150" s="3"/>
      <c r="BV150" s="3"/>
      <c r="BW150" s="3"/>
      <c r="BX150" s="3"/>
    </row>
    <row r="151" spans="1:76" ht="15">
      <c r="A151" s="64" t="s">
        <v>344</v>
      </c>
      <c r="B151" s="65"/>
      <c r="C151" s="65" t="s">
        <v>64</v>
      </c>
      <c r="D151" s="66">
        <v>171.24257685208394</v>
      </c>
      <c r="E151" s="68"/>
      <c r="F151" s="100" t="s">
        <v>938</v>
      </c>
      <c r="G151" s="65"/>
      <c r="H151" s="69" t="s">
        <v>344</v>
      </c>
      <c r="I151" s="70"/>
      <c r="J151" s="70"/>
      <c r="K151" s="69" t="s">
        <v>2911</v>
      </c>
      <c r="L151" s="73">
        <v>1</v>
      </c>
      <c r="M151" s="74">
        <v>3100.26611328125</v>
      </c>
      <c r="N151" s="74">
        <v>3144.00048828125</v>
      </c>
      <c r="O151" s="75"/>
      <c r="P151" s="76"/>
      <c r="Q151" s="76"/>
      <c r="R151" s="86"/>
      <c r="S151" s="48">
        <v>0</v>
      </c>
      <c r="T151" s="48">
        <v>1</v>
      </c>
      <c r="U151" s="49">
        <v>0</v>
      </c>
      <c r="V151" s="49">
        <v>0.004219</v>
      </c>
      <c r="W151" s="49">
        <v>0.008344</v>
      </c>
      <c r="X151" s="49">
        <v>0.423626</v>
      </c>
      <c r="Y151" s="49">
        <v>0</v>
      </c>
      <c r="Z151" s="49">
        <v>0</v>
      </c>
      <c r="AA151" s="71">
        <v>151</v>
      </c>
      <c r="AB151" s="71"/>
      <c r="AC151" s="72"/>
      <c r="AD151" s="78" t="s">
        <v>1945</v>
      </c>
      <c r="AE151" s="78">
        <v>980</v>
      </c>
      <c r="AF151" s="78">
        <v>1459</v>
      </c>
      <c r="AG151" s="78">
        <v>20920</v>
      </c>
      <c r="AH151" s="78">
        <v>18867</v>
      </c>
      <c r="AI151" s="78"/>
      <c r="AJ151" s="78" t="s">
        <v>2110</v>
      </c>
      <c r="AK151" s="78" t="s">
        <v>2238</v>
      </c>
      <c r="AL151" s="82" t="s">
        <v>2357</v>
      </c>
      <c r="AM151" s="78"/>
      <c r="AN151" s="80">
        <v>40668.34378472222</v>
      </c>
      <c r="AO151" s="82" t="s">
        <v>2511</v>
      </c>
      <c r="AP151" s="78" t="b">
        <v>0</v>
      </c>
      <c r="AQ151" s="78" t="b">
        <v>0</v>
      </c>
      <c r="AR151" s="78" t="b">
        <v>0</v>
      </c>
      <c r="AS151" s="78" t="s">
        <v>2537</v>
      </c>
      <c r="AT151" s="78">
        <v>587</v>
      </c>
      <c r="AU151" s="82" t="s">
        <v>2547</v>
      </c>
      <c r="AV151" s="78" t="b">
        <v>0</v>
      </c>
      <c r="AW151" s="78" t="s">
        <v>2596</v>
      </c>
      <c r="AX151" s="82" t="s">
        <v>2745</v>
      </c>
      <c r="AY151" s="78" t="s">
        <v>66</v>
      </c>
      <c r="AZ151" s="78" t="str">
        <f>REPLACE(INDEX(GroupVertices[Group],MATCH(Vertices[[#This Row],[Vertex]],GroupVertices[Vertex],0)),1,1,"")</f>
        <v>1</v>
      </c>
      <c r="BA151" s="48"/>
      <c r="BB151" s="48"/>
      <c r="BC151" s="48"/>
      <c r="BD151" s="48"/>
      <c r="BE151" s="48"/>
      <c r="BF151" s="48"/>
      <c r="BG151" s="120" t="s">
        <v>3426</v>
      </c>
      <c r="BH151" s="120" t="s">
        <v>3426</v>
      </c>
      <c r="BI151" s="120" t="s">
        <v>3560</v>
      </c>
      <c r="BJ151" s="120" t="s">
        <v>3560</v>
      </c>
      <c r="BK151" s="120">
        <v>0</v>
      </c>
      <c r="BL151" s="123">
        <v>0</v>
      </c>
      <c r="BM151" s="120">
        <v>0</v>
      </c>
      <c r="BN151" s="123">
        <v>0</v>
      </c>
      <c r="BO151" s="120">
        <v>0</v>
      </c>
      <c r="BP151" s="123">
        <v>0</v>
      </c>
      <c r="BQ151" s="120">
        <v>24</v>
      </c>
      <c r="BR151" s="123">
        <v>100</v>
      </c>
      <c r="BS151" s="120">
        <v>24</v>
      </c>
      <c r="BT151" s="2"/>
      <c r="BU151" s="3"/>
      <c r="BV151" s="3"/>
      <c r="BW151" s="3"/>
      <c r="BX151" s="3"/>
    </row>
    <row r="152" spans="1:76" ht="15">
      <c r="A152" s="64" t="s">
        <v>345</v>
      </c>
      <c r="B152" s="65"/>
      <c r="C152" s="65" t="s">
        <v>64</v>
      </c>
      <c r="D152" s="66">
        <v>168.60093126419494</v>
      </c>
      <c r="E152" s="68"/>
      <c r="F152" s="100" t="s">
        <v>939</v>
      </c>
      <c r="G152" s="65"/>
      <c r="H152" s="69" t="s">
        <v>345</v>
      </c>
      <c r="I152" s="70"/>
      <c r="J152" s="70"/>
      <c r="K152" s="69" t="s">
        <v>2912</v>
      </c>
      <c r="L152" s="73">
        <v>1</v>
      </c>
      <c r="M152" s="74">
        <v>2450.92578125</v>
      </c>
      <c r="N152" s="74">
        <v>9395.12109375</v>
      </c>
      <c r="O152" s="75"/>
      <c r="P152" s="76"/>
      <c r="Q152" s="76"/>
      <c r="R152" s="86"/>
      <c r="S152" s="48">
        <v>0</v>
      </c>
      <c r="T152" s="48">
        <v>1</v>
      </c>
      <c r="U152" s="49">
        <v>0</v>
      </c>
      <c r="V152" s="49">
        <v>0.004219</v>
      </c>
      <c r="W152" s="49">
        <v>0.008344</v>
      </c>
      <c r="X152" s="49">
        <v>0.423626</v>
      </c>
      <c r="Y152" s="49">
        <v>0</v>
      </c>
      <c r="Z152" s="49">
        <v>0</v>
      </c>
      <c r="AA152" s="71">
        <v>152</v>
      </c>
      <c r="AB152" s="71"/>
      <c r="AC152" s="72"/>
      <c r="AD152" s="78" t="s">
        <v>1946</v>
      </c>
      <c r="AE152" s="78">
        <v>762</v>
      </c>
      <c r="AF152" s="78">
        <v>1044</v>
      </c>
      <c r="AG152" s="78">
        <v>19742</v>
      </c>
      <c r="AH152" s="78">
        <v>16881</v>
      </c>
      <c r="AI152" s="78"/>
      <c r="AJ152" s="78" t="s">
        <v>2111</v>
      </c>
      <c r="AK152" s="78" t="s">
        <v>2238</v>
      </c>
      <c r="AL152" s="82" t="s">
        <v>2358</v>
      </c>
      <c r="AM152" s="78"/>
      <c r="AN152" s="80">
        <v>42248.66570601852</v>
      </c>
      <c r="AO152" s="82" t="s">
        <v>2512</v>
      </c>
      <c r="AP152" s="78" t="b">
        <v>1</v>
      </c>
      <c r="AQ152" s="78" t="b">
        <v>0</v>
      </c>
      <c r="AR152" s="78" t="b">
        <v>0</v>
      </c>
      <c r="AS152" s="78" t="s">
        <v>2537</v>
      </c>
      <c r="AT152" s="78">
        <v>253</v>
      </c>
      <c r="AU152" s="82" t="s">
        <v>2539</v>
      </c>
      <c r="AV152" s="78" t="b">
        <v>0</v>
      </c>
      <c r="AW152" s="78" t="s">
        <v>2596</v>
      </c>
      <c r="AX152" s="82" t="s">
        <v>2746</v>
      </c>
      <c r="AY152" s="78" t="s">
        <v>66</v>
      </c>
      <c r="AZ152" s="78" t="str">
        <f>REPLACE(INDEX(GroupVertices[Group],MATCH(Vertices[[#This Row],[Vertex]],GroupVertices[Vertex],0)),1,1,"")</f>
        <v>1</v>
      </c>
      <c r="BA152" s="48"/>
      <c r="BB152" s="48"/>
      <c r="BC152" s="48"/>
      <c r="BD152" s="48"/>
      <c r="BE152" s="48"/>
      <c r="BF152" s="48"/>
      <c r="BG152" s="120" t="s">
        <v>3426</v>
      </c>
      <c r="BH152" s="120" t="s">
        <v>3426</v>
      </c>
      <c r="BI152" s="120" t="s">
        <v>3560</v>
      </c>
      <c r="BJ152" s="120" t="s">
        <v>3560</v>
      </c>
      <c r="BK152" s="120">
        <v>0</v>
      </c>
      <c r="BL152" s="123">
        <v>0</v>
      </c>
      <c r="BM152" s="120">
        <v>0</v>
      </c>
      <c r="BN152" s="123">
        <v>0</v>
      </c>
      <c r="BO152" s="120">
        <v>0</v>
      </c>
      <c r="BP152" s="123">
        <v>0</v>
      </c>
      <c r="BQ152" s="120">
        <v>24</v>
      </c>
      <c r="BR152" s="123">
        <v>100</v>
      </c>
      <c r="BS152" s="120">
        <v>24</v>
      </c>
      <c r="BT152" s="2"/>
      <c r="BU152" s="3"/>
      <c r="BV152" s="3"/>
      <c r="BW152" s="3"/>
      <c r="BX152" s="3"/>
    </row>
    <row r="153" spans="1:76" ht="15">
      <c r="A153" s="64" t="s">
        <v>346</v>
      </c>
      <c r="B153" s="65"/>
      <c r="C153" s="65" t="s">
        <v>64</v>
      </c>
      <c r="D153" s="66">
        <v>163.78231509544318</v>
      </c>
      <c r="E153" s="68"/>
      <c r="F153" s="100" t="s">
        <v>940</v>
      </c>
      <c r="G153" s="65"/>
      <c r="H153" s="69" t="s">
        <v>346</v>
      </c>
      <c r="I153" s="70"/>
      <c r="J153" s="70"/>
      <c r="K153" s="69" t="s">
        <v>2913</v>
      </c>
      <c r="L153" s="73">
        <v>1</v>
      </c>
      <c r="M153" s="74">
        <v>3526.8271484375</v>
      </c>
      <c r="N153" s="74">
        <v>6663.86865234375</v>
      </c>
      <c r="O153" s="75"/>
      <c r="P153" s="76"/>
      <c r="Q153" s="76"/>
      <c r="R153" s="86"/>
      <c r="S153" s="48">
        <v>0</v>
      </c>
      <c r="T153" s="48">
        <v>1</v>
      </c>
      <c r="U153" s="49">
        <v>0</v>
      </c>
      <c r="V153" s="49">
        <v>0.004219</v>
      </c>
      <c r="W153" s="49">
        <v>0.008344</v>
      </c>
      <c r="X153" s="49">
        <v>0.423626</v>
      </c>
      <c r="Y153" s="49">
        <v>0</v>
      </c>
      <c r="Z153" s="49">
        <v>0</v>
      </c>
      <c r="AA153" s="71">
        <v>153</v>
      </c>
      <c r="AB153" s="71"/>
      <c r="AC153" s="72"/>
      <c r="AD153" s="78" t="s">
        <v>1947</v>
      </c>
      <c r="AE153" s="78">
        <v>239</v>
      </c>
      <c r="AF153" s="78">
        <v>287</v>
      </c>
      <c r="AG153" s="78">
        <v>10325</v>
      </c>
      <c r="AH153" s="78">
        <v>9072</v>
      </c>
      <c r="AI153" s="78"/>
      <c r="AJ153" s="78" t="s">
        <v>2112</v>
      </c>
      <c r="AK153" s="78"/>
      <c r="AL153" s="78"/>
      <c r="AM153" s="78"/>
      <c r="AN153" s="80">
        <v>43055.41502314815</v>
      </c>
      <c r="AO153" s="82" t="s">
        <v>2513</v>
      </c>
      <c r="AP153" s="78" t="b">
        <v>1</v>
      </c>
      <c r="AQ153" s="78" t="b">
        <v>0</v>
      </c>
      <c r="AR153" s="78" t="b">
        <v>0</v>
      </c>
      <c r="AS153" s="78" t="s">
        <v>2537</v>
      </c>
      <c r="AT153" s="78">
        <v>11</v>
      </c>
      <c r="AU153" s="78"/>
      <c r="AV153" s="78" t="b">
        <v>0</v>
      </c>
      <c r="AW153" s="78" t="s">
        <v>2596</v>
      </c>
      <c r="AX153" s="82" t="s">
        <v>2747</v>
      </c>
      <c r="AY153" s="78" t="s">
        <v>66</v>
      </c>
      <c r="AZ153" s="78" t="str">
        <f>REPLACE(INDEX(GroupVertices[Group],MATCH(Vertices[[#This Row],[Vertex]],GroupVertices[Vertex],0)),1,1,"")</f>
        <v>1</v>
      </c>
      <c r="BA153" s="48"/>
      <c r="BB153" s="48"/>
      <c r="BC153" s="48"/>
      <c r="BD153" s="48"/>
      <c r="BE153" s="48"/>
      <c r="BF153" s="48"/>
      <c r="BG153" s="120" t="s">
        <v>3426</v>
      </c>
      <c r="BH153" s="120" t="s">
        <v>3426</v>
      </c>
      <c r="BI153" s="120" t="s">
        <v>3560</v>
      </c>
      <c r="BJ153" s="120" t="s">
        <v>3560</v>
      </c>
      <c r="BK153" s="120">
        <v>0</v>
      </c>
      <c r="BL153" s="123">
        <v>0</v>
      </c>
      <c r="BM153" s="120">
        <v>0</v>
      </c>
      <c r="BN153" s="123">
        <v>0</v>
      </c>
      <c r="BO153" s="120">
        <v>0</v>
      </c>
      <c r="BP153" s="123">
        <v>0</v>
      </c>
      <c r="BQ153" s="120">
        <v>24</v>
      </c>
      <c r="BR153" s="123">
        <v>100</v>
      </c>
      <c r="BS153" s="120">
        <v>24</v>
      </c>
      <c r="BT153" s="2"/>
      <c r="BU153" s="3"/>
      <c r="BV153" s="3"/>
      <c r="BW153" s="3"/>
      <c r="BX153" s="3"/>
    </row>
    <row r="154" spans="1:76" ht="15">
      <c r="A154" s="64" t="s">
        <v>347</v>
      </c>
      <c r="B154" s="65"/>
      <c r="C154" s="65" t="s">
        <v>64</v>
      </c>
      <c r="D154" s="66">
        <v>169.19927990337945</v>
      </c>
      <c r="E154" s="68"/>
      <c r="F154" s="100" t="s">
        <v>941</v>
      </c>
      <c r="G154" s="65"/>
      <c r="H154" s="69" t="s">
        <v>347</v>
      </c>
      <c r="I154" s="70"/>
      <c r="J154" s="70"/>
      <c r="K154" s="69" t="s">
        <v>2914</v>
      </c>
      <c r="L154" s="73">
        <v>1</v>
      </c>
      <c r="M154" s="74">
        <v>1470.8875732421875</v>
      </c>
      <c r="N154" s="74">
        <v>543.2203369140625</v>
      </c>
      <c r="O154" s="75"/>
      <c r="P154" s="76"/>
      <c r="Q154" s="76"/>
      <c r="R154" s="86"/>
      <c r="S154" s="48">
        <v>0</v>
      </c>
      <c r="T154" s="48">
        <v>1</v>
      </c>
      <c r="U154" s="49">
        <v>0</v>
      </c>
      <c r="V154" s="49">
        <v>0.004219</v>
      </c>
      <c r="W154" s="49">
        <v>0.008344</v>
      </c>
      <c r="X154" s="49">
        <v>0.423626</v>
      </c>
      <c r="Y154" s="49">
        <v>0</v>
      </c>
      <c r="Z154" s="49">
        <v>0</v>
      </c>
      <c r="AA154" s="71">
        <v>154</v>
      </c>
      <c r="AB154" s="71"/>
      <c r="AC154" s="72"/>
      <c r="AD154" s="78" t="s">
        <v>1948</v>
      </c>
      <c r="AE154" s="78">
        <v>939</v>
      </c>
      <c r="AF154" s="78">
        <v>1138</v>
      </c>
      <c r="AG154" s="78">
        <v>10339</v>
      </c>
      <c r="AH154" s="78">
        <v>1237</v>
      </c>
      <c r="AI154" s="78"/>
      <c r="AJ154" s="78" t="s">
        <v>2113</v>
      </c>
      <c r="AK154" s="78" t="s">
        <v>2239</v>
      </c>
      <c r="AL154" s="82" t="s">
        <v>2359</v>
      </c>
      <c r="AM154" s="78"/>
      <c r="AN154" s="80">
        <v>39734.69626157408</v>
      </c>
      <c r="AO154" s="82" t="s">
        <v>2514</v>
      </c>
      <c r="AP154" s="78" t="b">
        <v>0</v>
      </c>
      <c r="AQ154" s="78" t="b">
        <v>0</v>
      </c>
      <c r="AR154" s="78" t="b">
        <v>0</v>
      </c>
      <c r="AS154" s="78" t="s">
        <v>1727</v>
      </c>
      <c r="AT154" s="78">
        <v>220</v>
      </c>
      <c r="AU154" s="82" t="s">
        <v>2539</v>
      </c>
      <c r="AV154" s="78" t="b">
        <v>0</v>
      </c>
      <c r="AW154" s="78" t="s">
        <v>2596</v>
      </c>
      <c r="AX154" s="82" t="s">
        <v>2748</v>
      </c>
      <c r="AY154" s="78" t="s">
        <v>66</v>
      </c>
      <c r="AZ154" s="78" t="str">
        <f>REPLACE(INDEX(GroupVertices[Group],MATCH(Vertices[[#This Row],[Vertex]],GroupVertices[Vertex],0)),1,1,"")</f>
        <v>1</v>
      </c>
      <c r="BA154" s="48"/>
      <c r="BB154" s="48"/>
      <c r="BC154" s="48"/>
      <c r="BD154" s="48"/>
      <c r="BE154" s="48"/>
      <c r="BF154" s="48"/>
      <c r="BG154" s="120" t="s">
        <v>3426</v>
      </c>
      <c r="BH154" s="120" t="s">
        <v>3426</v>
      </c>
      <c r="BI154" s="120" t="s">
        <v>3560</v>
      </c>
      <c r="BJ154" s="120" t="s">
        <v>3560</v>
      </c>
      <c r="BK154" s="120">
        <v>0</v>
      </c>
      <c r="BL154" s="123">
        <v>0</v>
      </c>
      <c r="BM154" s="120">
        <v>0</v>
      </c>
      <c r="BN154" s="123">
        <v>0</v>
      </c>
      <c r="BO154" s="120">
        <v>0</v>
      </c>
      <c r="BP154" s="123">
        <v>0</v>
      </c>
      <c r="BQ154" s="120">
        <v>24</v>
      </c>
      <c r="BR154" s="123">
        <v>100</v>
      </c>
      <c r="BS154" s="120">
        <v>24</v>
      </c>
      <c r="BT154" s="2"/>
      <c r="BU154" s="3"/>
      <c r="BV154" s="3"/>
      <c r="BW154" s="3"/>
      <c r="BX154" s="3"/>
    </row>
    <row r="155" spans="1:76" ht="15">
      <c r="A155" s="64" t="s">
        <v>348</v>
      </c>
      <c r="B155" s="65"/>
      <c r="C155" s="65" t="s">
        <v>64</v>
      </c>
      <c r="D155" s="66">
        <v>162.6683681607912</v>
      </c>
      <c r="E155" s="68"/>
      <c r="F155" s="100" t="s">
        <v>942</v>
      </c>
      <c r="G155" s="65"/>
      <c r="H155" s="69" t="s">
        <v>348</v>
      </c>
      <c r="I155" s="70"/>
      <c r="J155" s="70"/>
      <c r="K155" s="69" t="s">
        <v>2915</v>
      </c>
      <c r="L155" s="73">
        <v>1</v>
      </c>
      <c r="M155" s="74">
        <v>2070.5322265625</v>
      </c>
      <c r="N155" s="74">
        <v>444.2477111816406</v>
      </c>
      <c r="O155" s="75"/>
      <c r="P155" s="76"/>
      <c r="Q155" s="76"/>
      <c r="R155" s="86"/>
      <c r="S155" s="48">
        <v>0</v>
      </c>
      <c r="T155" s="48">
        <v>1</v>
      </c>
      <c r="U155" s="49">
        <v>0</v>
      </c>
      <c r="V155" s="49">
        <v>0.004219</v>
      </c>
      <c r="W155" s="49">
        <v>0.008344</v>
      </c>
      <c r="X155" s="49">
        <v>0.423626</v>
      </c>
      <c r="Y155" s="49">
        <v>0</v>
      </c>
      <c r="Z155" s="49">
        <v>0</v>
      </c>
      <c r="AA155" s="71">
        <v>155</v>
      </c>
      <c r="AB155" s="71"/>
      <c r="AC155" s="72"/>
      <c r="AD155" s="78" t="s">
        <v>1949</v>
      </c>
      <c r="AE155" s="78">
        <v>192</v>
      </c>
      <c r="AF155" s="78">
        <v>112</v>
      </c>
      <c r="AG155" s="78">
        <v>499</v>
      </c>
      <c r="AH155" s="78">
        <v>814</v>
      </c>
      <c r="AI155" s="78"/>
      <c r="AJ155" s="78" t="s">
        <v>2114</v>
      </c>
      <c r="AK155" s="78" t="s">
        <v>2240</v>
      </c>
      <c r="AL155" s="82" t="s">
        <v>2360</v>
      </c>
      <c r="AM155" s="78"/>
      <c r="AN155" s="80">
        <v>43519.65094907407</v>
      </c>
      <c r="AO155" s="82" t="s">
        <v>2515</v>
      </c>
      <c r="AP155" s="78" t="b">
        <v>0</v>
      </c>
      <c r="AQ155" s="78" t="b">
        <v>0</v>
      </c>
      <c r="AR155" s="78" t="b">
        <v>0</v>
      </c>
      <c r="AS155" s="78" t="s">
        <v>1727</v>
      </c>
      <c r="AT155" s="78">
        <v>2</v>
      </c>
      <c r="AU155" s="82" t="s">
        <v>2539</v>
      </c>
      <c r="AV155" s="78" t="b">
        <v>0</v>
      </c>
      <c r="AW155" s="78" t="s">
        <v>2596</v>
      </c>
      <c r="AX155" s="82" t="s">
        <v>2749</v>
      </c>
      <c r="AY155" s="78" t="s">
        <v>66</v>
      </c>
      <c r="AZ155" s="78" t="str">
        <f>REPLACE(INDEX(GroupVertices[Group],MATCH(Vertices[[#This Row],[Vertex]],GroupVertices[Vertex],0)),1,1,"")</f>
        <v>1</v>
      </c>
      <c r="BA155" s="48"/>
      <c r="BB155" s="48"/>
      <c r="BC155" s="48"/>
      <c r="BD155" s="48"/>
      <c r="BE155" s="48" t="s">
        <v>745</v>
      </c>
      <c r="BF155" s="48" t="s">
        <v>745</v>
      </c>
      <c r="BG155" s="120" t="s">
        <v>3447</v>
      </c>
      <c r="BH155" s="120" t="s">
        <v>3491</v>
      </c>
      <c r="BI155" s="120" t="s">
        <v>3580</v>
      </c>
      <c r="BJ155" s="120" t="s">
        <v>3580</v>
      </c>
      <c r="BK155" s="120">
        <v>0</v>
      </c>
      <c r="BL155" s="123">
        <v>0</v>
      </c>
      <c r="BM155" s="120">
        <v>1</v>
      </c>
      <c r="BN155" s="123">
        <v>2.127659574468085</v>
      </c>
      <c r="BO155" s="120">
        <v>0</v>
      </c>
      <c r="BP155" s="123">
        <v>0</v>
      </c>
      <c r="BQ155" s="120">
        <v>46</v>
      </c>
      <c r="BR155" s="123">
        <v>97.87234042553192</v>
      </c>
      <c r="BS155" s="120">
        <v>47</v>
      </c>
      <c r="BT155" s="2"/>
      <c r="BU155" s="3"/>
      <c r="BV155" s="3"/>
      <c r="BW155" s="3"/>
      <c r="BX155" s="3"/>
    </row>
    <row r="156" spans="1:76" ht="15">
      <c r="A156" s="64" t="s">
        <v>349</v>
      </c>
      <c r="B156" s="65"/>
      <c r="C156" s="65" t="s">
        <v>64</v>
      </c>
      <c r="D156" s="66">
        <v>170.42780423702422</v>
      </c>
      <c r="E156" s="68"/>
      <c r="F156" s="100" t="s">
        <v>943</v>
      </c>
      <c r="G156" s="65"/>
      <c r="H156" s="69" t="s">
        <v>349</v>
      </c>
      <c r="I156" s="70"/>
      <c r="J156" s="70"/>
      <c r="K156" s="69" t="s">
        <v>2916</v>
      </c>
      <c r="L156" s="73">
        <v>1</v>
      </c>
      <c r="M156" s="74">
        <v>1546.7357177734375</v>
      </c>
      <c r="N156" s="74">
        <v>9646.09375</v>
      </c>
      <c r="O156" s="75"/>
      <c r="P156" s="76"/>
      <c r="Q156" s="76"/>
      <c r="R156" s="86"/>
      <c r="S156" s="48">
        <v>0</v>
      </c>
      <c r="T156" s="48">
        <v>1</v>
      </c>
      <c r="U156" s="49">
        <v>0</v>
      </c>
      <c r="V156" s="49">
        <v>0.004219</v>
      </c>
      <c r="W156" s="49">
        <v>0.008344</v>
      </c>
      <c r="X156" s="49">
        <v>0.423626</v>
      </c>
      <c r="Y156" s="49">
        <v>0</v>
      </c>
      <c r="Z156" s="49">
        <v>0</v>
      </c>
      <c r="AA156" s="71">
        <v>156</v>
      </c>
      <c r="AB156" s="71"/>
      <c r="AC156" s="72"/>
      <c r="AD156" s="78" t="s">
        <v>1950</v>
      </c>
      <c r="AE156" s="78">
        <v>2100</v>
      </c>
      <c r="AF156" s="78">
        <v>1331</v>
      </c>
      <c r="AG156" s="78">
        <v>3790</v>
      </c>
      <c r="AH156" s="78">
        <v>3</v>
      </c>
      <c r="AI156" s="78"/>
      <c r="AJ156" s="78" t="s">
        <v>2115</v>
      </c>
      <c r="AK156" s="78" t="s">
        <v>2241</v>
      </c>
      <c r="AL156" s="82" t="s">
        <v>2361</v>
      </c>
      <c r="AM156" s="78"/>
      <c r="AN156" s="80">
        <v>39554.33170138889</v>
      </c>
      <c r="AO156" s="82" t="s">
        <v>2516</v>
      </c>
      <c r="AP156" s="78" t="b">
        <v>0</v>
      </c>
      <c r="AQ156" s="78" t="b">
        <v>0</v>
      </c>
      <c r="AR156" s="78" t="b">
        <v>1</v>
      </c>
      <c r="AS156" s="78" t="s">
        <v>1727</v>
      </c>
      <c r="AT156" s="78">
        <v>342</v>
      </c>
      <c r="AU156" s="82" t="s">
        <v>2540</v>
      </c>
      <c r="AV156" s="78" t="b">
        <v>0</v>
      </c>
      <c r="AW156" s="78" t="s">
        <v>2596</v>
      </c>
      <c r="AX156" s="82" t="s">
        <v>2750</v>
      </c>
      <c r="AY156" s="78" t="s">
        <v>66</v>
      </c>
      <c r="AZ156" s="78" t="str">
        <f>REPLACE(INDEX(GroupVertices[Group],MATCH(Vertices[[#This Row],[Vertex]],GroupVertices[Vertex],0)),1,1,"")</f>
        <v>1</v>
      </c>
      <c r="BA156" s="48"/>
      <c r="BB156" s="48"/>
      <c r="BC156" s="48"/>
      <c r="BD156" s="48"/>
      <c r="BE156" s="48"/>
      <c r="BF156" s="48"/>
      <c r="BG156" s="120" t="s">
        <v>3426</v>
      </c>
      <c r="BH156" s="120" t="s">
        <v>3426</v>
      </c>
      <c r="BI156" s="120" t="s">
        <v>3560</v>
      </c>
      <c r="BJ156" s="120" t="s">
        <v>3560</v>
      </c>
      <c r="BK156" s="120">
        <v>0</v>
      </c>
      <c r="BL156" s="123">
        <v>0</v>
      </c>
      <c r="BM156" s="120">
        <v>0</v>
      </c>
      <c r="BN156" s="123">
        <v>0</v>
      </c>
      <c r="BO156" s="120">
        <v>0</v>
      </c>
      <c r="BP156" s="123">
        <v>0</v>
      </c>
      <c r="BQ156" s="120">
        <v>24</v>
      </c>
      <c r="BR156" s="123">
        <v>100</v>
      </c>
      <c r="BS156" s="120">
        <v>24</v>
      </c>
      <c r="BT156" s="2"/>
      <c r="BU156" s="3"/>
      <c r="BV156" s="3"/>
      <c r="BW156" s="3"/>
      <c r="BX156" s="3"/>
    </row>
    <row r="157" spans="1:76" ht="15">
      <c r="A157" s="64" t="s">
        <v>350</v>
      </c>
      <c r="B157" s="65"/>
      <c r="C157" s="65" t="s">
        <v>64</v>
      </c>
      <c r="D157" s="66">
        <v>163.14577398992776</v>
      </c>
      <c r="E157" s="68"/>
      <c r="F157" s="100" t="s">
        <v>944</v>
      </c>
      <c r="G157" s="65"/>
      <c r="H157" s="69" t="s">
        <v>350</v>
      </c>
      <c r="I157" s="70"/>
      <c r="J157" s="70"/>
      <c r="K157" s="69" t="s">
        <v>2917</v>
      </c>
      <c r="L157" s="73">
        <v>1</v>
      </c>
      <c r="M157" s="74">
        <v>3267.549072265625</v>
      </c>
      <c r="N157" s="74">
        <v>7123.7607421875</v>
      </c>
      <c r="O157" s="75"/>
      <c r="P157" s="76"/>
      <c r="Q157" s="76"/>
      <c r="R157" s="86"/>
      <c r="S157" s="48">
        <v>0</v>
      </c>
      <c r="T157" s="48">
        <v>1</v>
      </c>
      <c r="U157" s="49">
        <v>0</v>
      </c>
      <c r="V157" s="49">
        <v>0.004219</v>
      </c>
      <c r="W157" s="49">
        <v>0.008344</v>
      </c>
      <c r="X157" s="49">
        <v>0.423626</v>
      </c>
      <c r="Y157" s="49">
        <v>0</v>
      </c>
      <c r="Z157" s="49">
        <v>0</v>
      </c>
      <c r="AA157" s="71">
        <v>157</v>
      </c>
      <c r="AB157" s="71"/>
      <c r="AC157" s="72"/>
      <c r="AD157" s="78" t="s">
        <v>1951</v>
      </c>
      <c r="AE157" s="78">
        <v>215</v>
      </c>
      <c r="AF157" s="78">
        <v>187</v>
      </c>
      <c r="AG157" s="78">
        <v>713</v>
      </c>
      <c r="AH157" s="78">
        <v>680</v>
      </c>
      <c r="AI157" s="78"/>
      <c r="AJ157" s="78" t="s">
        <v>2116</v>
      </c>
      <c r="AK157" s="78"/>
      <c r="AL157" s="82" t="s">
        <v>2362</v>
      </c>
      <c r="AM157" s="78"/>
      <c r="AN157" s="80">
        <v>43182.601793981485</v>
      </c>
      <c r="AO157" s="82" t="s">
        <v>2517</v>
      </c>
      <c r="AP157" s="78" t="b">
        <v>0</v>
      </c>
      <c r="AQ157" s="78" t="b">
        <v>0</v>
      </c>
      <c r="AR157" s="78" t="b">
        <v>0</v>
      </c>
      <c r="AS157" s="78" t="s">
        <v>2529</v>
      </c>
      <c r="AT157" s="78">
        <v>8</v>
      </c>
      <c r="AU157" s="82" t="s">
        <v>2539</v>
      </c>
      <c r="AV157" s="78" t="b">
        <v>0</v>
      </c>
      <c r="AW157" s="78" t="s">
        <v>2596</v>
      </c>
      <c r="AX157" s="82" t="s">
        <v>2751</v>
      </c>
      <c r="AY157" s="78" t="s">
        <v>66</v>
      </c>
      <c r="AZ157" s="78" t="str">
        <f>REPLACE(INDEX(GroupVertices[Group],MATCH(Vertices[[#This Row],[Vertex]],GroupVertices[Vertex],0)),1,1,"")</f>
        <v>1</v>
      </c>
      <c r="BA157" s="48"/>
      <c r="BB157" s="48"/>
      <c r="BC157" s="48"/>
      <c r="BD157" s="48"/>
      <c r="BE157" s="48"/>
      <c r="BF157" s="48"/>
      <c r="BG157" s="120" t="s">
        <v>3426</v>
      </c>
      <c r="BH157" s="120" t="s">
        <v>3426</v>
      </c>
      <c r="BI157" s="120" t="s">
        <v>3560</v>
      </c>
      <c r="BJ157" s="120" t="s">
        <v>3560</v>
      </c>
      <c r="BK157" s="120">
        <v>0</v>
      </c>
      <c r="BL157" s="123">
        <v>0</v>
      </c>
      <c r="BM157" s="120">
        <v>0</v>
      </c>
      <c r="BN157" s="123">
        <v>0</v>
      </c>
      <c r="BO157" s="120">
        <v>0</v>
      </c>
      <c r="BP157" s="123">
        <v>0</v>
      </c>
      <c r="BQ157" s="120">
        <v>24</v>
      </c>
      <c r="BR157" s="123">
        <v>100</v>
      </c>
      <c r="BS157" s="120">
        <v>24</v>
      </c>
      <c r="BT157" s="2"/>
      <c r="BU157" s="3"/>
      <c r="BV157" s="3"/>
      <c r="BW157" s="3"/>
      <c r="BX157" s="3"/>
    </row>
    <row r="158" spans="1:76" ht="15">
      <c r="A158" s="64" t="s">
        <v>351</v>
      </c>
      <c r="B158" s="65"/>
      <c r="C158" s="65" t="s">
        <v>64</v>
      </c>
      <c r="D158" s="66">
        <v>175.7556532901883</v>
      </c>
      <c r="E158" s="68"/>
      <c r="F158" s="100" t="s">
        <v>945</v>
      </c>
      <c r="G158" s="65"/>
      <c r="H158" s="69" t="s">
        <v>351</v>
      </c>
      <c r="I158" s="70"/>
      <c r="J158" s="70"/>
      <c r="K158" s="69" t="s">
        <v>2918</v>
      </c>
      <c r="L158" s="73">
        <v>1</v>
      </c>
      <c r="M158" s="74">
        <v>5606.32666015625</v>
      </c>
      <c r="N158" s="74">
        <v>7322.796875</v>
      </c>
      <c r="O158" s="75"/>
      <c r="P158" s="76"/>
      <c r="Q158" s="76"/>
      <c r="R158" s="86"/>
      <c r="S158" s="48">
        <v>1</v>
      </c>
      <c r="T158" s="48">
        <v>1</v>
      </c>
      <c r="U158" s="49">
        <v>0</v>
      </c>
      <c r="V158" s="49">
        <v>0</v>
      </c>
      <c r="W158" s="49">
        <v>0</v>
      </c>
      <c r="X158" s="49">
        <v>0.999997</v>
      </c>
      <c r="Y158" s="49">
        <v>0</v>
      </c>
      <c r="Z158" s="49" t="s">
        <v>4029</v>
      </c>
      <c r="AA158" s="71">
        <v>158</v>
      </c>
      <c r="AB158" s="71"/>
      <c r="AC158" s="72"/>
      <c r="AD158" s="78" t="s">
        <v>1952</v>
      </c>
      <c r="AE158" s="78">
        <v>1263</v>
      </c>
      <c r="AF158" s="78">
        <v>2168</v>
      </c>
      <c r="AG158" s="78">
        <v>214325</v>
      </c>
      <c r="AH158" s="78">
        <v>524</v>
      </c>
      <c r="AI158" s="78"/>
      <c r="AJ158" s="78" t="s">
        <v>2117</v>
      </c>
      <c r="AK158" s="78" t="s">
        <v>1761</v>
      </c>
      <c r="AL158" s="82" t="s">
        <v>2363</v>
      </c>
      <c r="AM158" s="78"/>
      <c r="AN158" s="80">
        <v>40152.604675925926</v>
      </c>
      <c r="AO158" s="82" t="s">
        <v>2518</v>
      </c>
      <c r="AP158" s="78" t="b">
        <v>0</v>
      </c>
      <c r="AQ158" s="78" t="b">
        <v>0</v>
      </c>
      <c r="AR158" s="78" t="b">
        <v>1</v>
      </c>
      <c r="AS158" s="78" t="s">
        <v>1727</v>
      </c>
      <c r="AT158" s="78">
        <v>107</v>
      </c>
      <c r="AU158" s="82" t="s">
        <v>2555</v>
      </c>
      <c r="AV158" s="78" t="b">
        <v>0</v>
      </c>
      <c r="AW158" s="78" t="s">
        <v>2596</v>
      </c>
      <c r="AX158" s="82" t="s">
        <v>2752</v>
      </c>
      <c r="AY158" s="78" t="s">
        <v>66</v>
      </c>
      <c r="AZ158" s="78" t="str">
        <f>REPLACE(INDEX(GroupVertices[Group],MATCH(Vertices[[#This Row],[Vertex]],GroupVertices[Vertex],0)),1,1,"")</f>
        <v>2</v>
      </c>
      <c r="BA158" s="48" t="s">
        <v>691</v>
      </c>
      <c r="BB158" s="48" t="s">
        <v>691</v>
      </c>
      <c r="BC158" s="48" t="s">
        <v>732</v>
      </c>
      <c r="BD158" s="48" t="s">
        <v>732</v>
      </c>
      <c r="BE158" s="48" t="s">
        <v>775</v>
      </c>
      <c r="BF158" s="48" t="s">
        <v>775</v>
      </c>
      <c r="BG158" s="120" t="s">
        <v>3448</v>
      </c>
      <c r="BH158" s="120" t="s">
        <v>3448</v>
      </c>
      <c r="BI158" s="120" t="s">
        <v>3581</v>
      </c>
      <c r="BJ158" s="120" t="s">
        <v>3581</v>
      </c>
      <c r="BK158" s="120">
        <v>0</v>
      </c>
      <c r="BL158" s="123">
        <v>0</v>
      </c>
      <c r="BM158" s="120">
        <v>0</v>
      </c>
      <c r="BN158" s="123">
        <v>0</v>
      </c>
      <c r="BO158" s="120">
        <v>0</v>
      </c>
      <c r="BP158" s="123">
        <v>0</v>
      </c>
      <c r="BQ158" s="120">
        <v>25</v>
      </c>
      <c r="BR158" s="123">
        <v>100</v>
      </c>
      <c r="BS158" s="120">
        <v>25</v>
      </c>
      <c r="BT158" s="2"/>
      <c r="BU158" s="3"/>
      <c r="BV158" s="3"/>
      <c r="BW158" s="3"/>
      <c r="BX158" s="3"/>
    </row>
    <row r="159" spans="1:76" ht="15">
      <c r="A159" s="64" t="s">
        <v>352</v>
      </c>
      <c r="B159" s="65"/>
      <c r="C159" s="65" t="s">
        <v>64</v>
      </c>
      <c r="D159" s="66">
        <v>170.873383010885</v>
      </c>
      <c r="E159" s="68"/>
      <c r="F159" s="100" t="s">
        <v>946</v>
      </c>
      <c r="G159" s="65"/>
      <c r="H159" s="69" t="s">
        <v>352</v>
      </c>
      <c r="I159" s="70"/>
      <c r="J159" s="70"/>
      <c r="K159" s="69" t="s">
        <v>2919</v>
      </c>
      <c r="L159" s="73">
        <v>1</v>
      </c>
      <c r="M159" s="74">
        <v>1955.3974609375</v>
      </c>
      <c r="N159" s="74">
        <v>3000.90966796875</v>
      </c>
      <c r="O159" s="75"/>
      <c r="P159" s="76"/>
      <c r="Q159" s="76"/>
      <c r="R159" s="86"/>
      <c r="S159" s="48">
        <v>0</v>
      </c>
      <c r="T159" s="48">
        <v>1</v>
      </c>
      <c r="U159" s="49">
        <v>0</v>
      </c>
      <c r="V159" s="49">
        <v>0.004219</v>
      </c>
      <c r="W159" s="49">
        <v>0.008344</v>
      </c>
      <c r="X159" s="49">
        <v>0.423626</v>
      </c>
      <c r="Y159" s="49">
        <v>0</v>
      </c>
      <c r="Z159" s="49">
        <v>0</v>
      </c>
      <c r="AA159" s="71">
        <v>159</v>
      </c>
      <c r="AB159" s="71"/>
      <c r="AC159" s="72"/>
      <c r="AD159" s="78" t="s">
        <v>1953</v>
      </c>
      <c r="AE159" s="78">
        <v>224</v>
      </c>
      <c r="AF159" s="78">
        <v>1401</v>
      </c>
      <c r="AG159" s="78">
        <v>8452</v>
      </c>
      <c r="AH159" s="78">
        <v>968</v>
      </c>
      <c r="AI159" s="78"/>
      <c r="AJ159" s="78" t="s">
        <v>2118</v>
      </c>
      <c r="AK159" s="78" t="s">
        <v>2242</v>
      </c>
      <c r="AL159" s="82" t="s">
        <v>2364</v>
      </c>
      <c r="AM159" s="78"/>
      <c r="AN159" s="80">
        <v>39909.779398148145</v>
      </c>
      <c r="AO159" s="82" t="s">
        <v>2519</v>
      </c>
      <c r="AP159" s="78" t="b">
        <v>0</v>
      </c>
      <c r="AQ159" s="78" t="b">
        <v>0</v>
      </c>
      <c r="AR159" s="78" t="b">
        <v>1</v>
      </c>
      <c r="AS159" s="78" t="s">
        <v>1727</v>
      </c>
      <c r="AT159" s="78">
        <v>368</v>
      </c>
      <c r="AU159" s="82" t="s">
        <v>2542</v>
      </c>
      <c r="AV159" s="78" t="b">
        <v>0</v>
      </c>
      <c r="AW159" s="78" t="s">
        <v>2596</v>
      </c>
      <c r="AX159" s="82" t="s">
        <v>2753</v>
      </c>
      <c r="AY159" s="78" t="s">
        <v>66</v>
      </c>
      <c r="AZ159" s="78" t="str">
        <f>REPLACE(INDEX(GroupVertices[Group],MATCH(Vertices[[#This Row],[Vertex]],GroupVertices[Vertex],0)),1,1,"")</f>
        <v>1</v>
      </c>
      <c r="BA159" s="48"/>
      <c r="BB159" s="48"/>
      <c r="BC159" s="48"/>
      <c r="BD159" s="48"/>
      <c r="BE159" s="48"/>
      <c r="BF159" s="48"/>
      <c r="BG159" s="120" t="s">
        <v>3426</v>
      </c>
      <c r="BH159" s="120" t="s">
        <v>3426</v>
      </c>
      <c r="BI159" s="120" t="s">
        <v>3560</v>
      </c>
      <c r="BJ159" s="120" t="s">
        <v>3560</v>
      </c>
      <c r="BK159" s="120">
        <v>0</v>
      </c>
      <c r="BL159" s="123">
        <v>0</v>
      </c>
      <c r="BM159" s="120">
        <v>0</v>
      </c>
      <c r="BN159" s="123">
        <v>0</v>
      </c>
      <c r="BO159" s="120">
        <v>0</v>
      </c>
      <c r="BP159" s="123">
        <v>0</v>
      </c>
      <c r="BQ159" s="120">
        <v>24</v>
      </c>
      <c r="BR159" s="123">
        <v>100</v>
      </c>
      <c r="BS159" s="120">
        <v>24</v>
      </c>
      <c r="BT159" s="2"/>
      <c r="BU159" s="3"/>
      <c r="BV159" s="3"/>
      <c r="BW159" s="3"/>
      <c r="BX159" s="3"/>
    </row>
    <row r="160" spans="1:76" ht="15">
      <c r="A160" s="64" t="s">
        <v>353</v>
      </c>
      <c r="B160" s="65"/>
      <c r="C160" s="65" t="s">
        <v>64</v>
      </c>
      <c r="D160" s="66">
        <v>199.39678994903113</v>
      </c>
      <c r="E160" s="68"/>
      <c r="F160" s="100" t="s">
        <v>947</v>
      </c>
      <c r="G160" s="65"/>
      <c r="H160" s="69" t="s">
        <v>353</v>
      </c>
      <c r="I160" s="70"/>
      <c r="J160" s="70"/>
      <c r="K160" s="69" t="s">
        <v>2920</v>
      </c>
      <c r="L160" s="73">
        <v>1</v>
      </c>
      <c r="M160" s="74">
        <v>1769.642578125</v>
      </c>
      <c r="N160" s="74">
        <v>352.9058837890625</v>
      </c>
      <c r="O160" s="75"/>
      <c r="P160" s="76"/>
      <c r="Q160" s="76"/>
      <c r="R160" s="86"/>
      <c r="S160" s="48">
        <v>0</v>
      </c>
      <c r="T160" s="48">
        <v>1</v>
      </c>
      <c r="U160" s="49">
        <v>0</v>
      </c>
      <c r="V160" s="49">
        <v>0.004219</v>
      </c>
      <c r="W160" s="49">
        <v>0.008344</v>
      </c>
      <c r="X160" s="49">
        <v>0.423626</v>
      </c>
      <c r="Y160" s="49">
        <v>0</v>
      </c>
      <c r="Z160" s="49">
        <v>0</v>
      </c>
      <c r="AA160" s="71">
        <v>160</v>
      </c>
      <c r="AB160" s="71"/>
      <c r="AC160" s="72"/>
      <c r="AD160" s="78" t="s">
        <v>1954</v>
      </c>
      <c r="AE160" s="78">
        <v>4011</v>
      </c>
      <c r="AF160" s="78">
        <v>5882</v>
      </c>
      <c r="AG160" s="78">
        <v>19341</v>
      </c>
      <c r="AH160" s="78">
        <v>2098</v>
      </c>
      <c r="AI160" s="78"/>
      <c r="AJ160" s="78" t="s">
        <v>2119</v>
      </c>
      <c r="AK160" s="78" t="s">
        <v>2243</v>
      </c>
      <c r="AL160" s="82" t="s">
        <v>2365</v>
      </c>
      <c r="AM160" s="78"/>
      <c r="AN160" s="80">
        <v>40769.39474537037</v>
      </c>
      <c r="AO160" s="82" t="s">
        <v>2520</v>
      </c>
      <c r="AP160" s="78" t="b">
        <v>0</v>
      </c>
      <c r="AQ160" s="78" t="b">
        <v>0</v>
      </c>
      <c r="AR160" s="78" t="b">
        <v>1</v>
      </c>
      <c r="AS160" s="78" t="s">
        <v>1727</v>
      </c>
      <c r="AT160" s="78">
        <v>668</v>
      </c>
      <c r="AU160" s="82" t="s">
        <v>2539</v>
      </c>
      <c r="AV160" s="78" t="b">
        <v>0</v>
      </c>
      <c r="AW160" s="78" t="s">
        <v>2596</v>
      </c>
      <c r="AX160" s="82" t="s">
        <v>2754</v>
      </c>
      <c r="AY160" s="78" t="s">
        <v>66</v>
      </c>
      <c r="AZ160" s="78" t="str">
        <f>REPLACE(INDEX(GroupVertices[Group],MATCH(Vertices[[#This Row],[Vertex]],GroupVertices[Vertex],0)),1,1,"")</f>
        <v>1</v>
      </c>
      <c r="BA160" s="48"/>
      <c r="BB160" s="48"/>
      <c r="BC160" s="48"/>
      <c r="BD160" s="48"/>
      <c r="BE160" s="48"/>
      <c r="BF160" s="48"/>
      <c r="BG160" s="120" t="s">
        <v>3426</v>
      </c>
      <c r="BH160" s="120" t="s">
        <v>3426</v>
      </c>
      <c r="BI160" s="120" t="s">
        <v>3560</v>
      </c>
      <c r="BJ160" s="120" t="s">
        <v>3560</v>
      </c>
      <c r="BK160" s="120">
        <v>0</v>
      </c>
      <c r="BL160" s="123">
        <v>0</v>
      </c>
      <c r="BM160" s="120">
        <v>0</v>
      </c>
      <c r="BN160" s="123">
        <v>0</v>
      </c>
      <c r="BO160" s="120">
        <v>0</v>
      </c>
      <c r="BP160" s="123">
        <v>0</v>
      </c>
      <c r="BQ160" s="120">
        <v>24</v>
      </c>
      <c r="BR160" s="123">
        <v>100</v>
      </c>
      <c r="BS160" s="120">
        <v>24</v>
      </c>
      <c r="BT160" s="2"/>
      <c r="BU160" s="3"/>
      <c r="BV160" s="3"/>
      <c r="BW160" s="3"/>
      <c r="BX160" s="3"/>
    </row>
    <row r="161" spans="1:76" ht="15">
      <c r="A161" s="64" t="s">
        <v>356</v>
      </c>
      <c r="B161" s="65"/>
      <c r="C161" s="65" t="s">
        <v>64</v>
      </c>
      <c r="D161" s="66">
        <v>172.78937173848644</v>
      </c>
      <c r="E161" s="68"/>
      <c r="F161" s="100" t="s">
        <v>950</v>
      </c>
      <c r="G161" s="65"/>
      <c r="H161" s="69" t="s">
        <v>356</v>
      </c>
      <c r="I161" s="70"/>
      <c r="J161" s="70"/>
      <c r="K161" s="69" t="s">
        <v>2921</v>
      </c>
      <c r="L161" s="73">
        <v>1</v>
      </c>
      <c r="M161" s="74">
        <v>5090.458984375</v>
      </c>
      <c r="N161" s="74">
        <v>7322.796875</v>
      </c>
      <c r="O161" s="75"/>
      <c r="P161" s="76"/>
      <c r="Q161" s="76"/>
      <c r="R161" s="86"/>
      <c r="S161" s="48">
        <v>1</v>
      </c>
      <c r="T161" s="48">
        <v>1</v>
      </c>
      <c r="U161" s="49">
        <v>0</v>
      </c>
      <c r="V161" s="49">
        <v>0</v>
      </c>
      <c r="W161" s="49">
        <v>0</v>
      </c>
      <c r="X161" s="49">
        <v>0.999997</v>
      </c>
      <c r="Y161" s="49">
        <v>0</v>
      </c>
      <c r="Z161" s="49" t="s">
        <v>4029</v>
      </c>
      <c r="AA161" s="71">
        <v>161</v>
      </c>
      <c r="AB161" s="71"/>
      <c r="AC161" s="72"/>
      <c r="AD161" s="78" t="s">
        <v>1955</v>
      </c>
      <c r="AE161" s="78">
        <v>8</v>
      </c>
      <c r="AF161" s="78">
        <v>1702</v>
      </c>
      <c r="AG161" s="78">
        <v>145343</v>
      </c>
      <c r="AH161" s="78">
        <v>259</v>
      </c>
      <c r="AI161" s="78"/>
      <c r="AJ161" s="78" t="s">
        <v>2120</v>
      </c>
      <c r="AK161" s="78" t="s">
        <v>2244</v>
      </c>
      <c r="AL161" s="82" t="s">
        <v>2366</v>
      </c>
      <c r="AM161" s="78"/>
      <c r="AN161" s="80">
        <v>39806.1372337963</v>
      </c>
      <c r="AO161" s="82" t="s">
        <v>2521</v>
      </c>
      <c r="AP161" s="78" t="b">
        <v>0</v>
      </c>
      <c r="AQ161" s="78" t="b">
        <v>0</v>
      </c>
      <c r="AR161" s="78" t="b">
        <v>1</v>
      </c>
      <c r="AS161" s="78" t="s">
        <v>1727</v>
      </c>
      <c r="AT161" s="78">
        <v>412</v>
      </c>
      <c r="AU161" s="82" t="s">
        <v>2550</v>
      </c>
      <c r="AV161" s="78" t="b">
        <v>0</v>
      </c>
      <c r="AW161" s="78" t="s">
        <v>2596</v>
      </c>
      <c r="AX161" s="82" t="s">
        <v>2755</v>
      </c>
      <c r="AY161" s="78" t="s">
        <v>66</v>
      </c>
      <c r="AZ161" s="78" t="str">
        <f>REPLACE(INDEX(GroupVertices[Group],MATCH(Vertices[[#This Row],[Vertex]],GroupVertices[Vertex],0)),1,1,"")</f>
        <v>2</v>
      </c>
      <c r="BA161" s="48" t="s">
        <v>3336</v>
      </c>
      <c r="BB161" s="48" t="s">
        <v>3336</v>
      </c>
      <c r="BC161" s="48" t="s">
        <v>3341</v>
      </c>
      <c r="BD161" s="48" t="s">
        <v>739</v>
      </c>
      <c r="BE161" s="48" t="s">
        <v>3352</v>
      </c>
      <c r="BF161" s="48" t="s">
        <v>3358</v>
      </c>
      <c r="BG161" s="120" t="s">
        <v>3449</v>
      </c>
      <c r="BH161" s="120" t="s">
        <v>3492</v>
      </c>
      <c r="BI161" s="120" t="s">
        <v>3582</v>
      </c>
      <c r="BJ161" s="120" t="s">
        <v>3608</v>
      </c>
      <c r="BK161" s="120">
        <v>14</v>
      </c>
      <c r="BL161" s="123">
        <v>2.4734982332155475</v>
      </c>
      <c r="BM161" s="120">
        <v>7</v>
      </c>
      <c r="BN161" s="123">
        <v>1.2367491166077738</v>
      </c>
      <c r="BO161" s="120">
        <v>0</v>
      </c>
      <c r="BP161" s="123">
        <v>0</v>
      </c>
      <c r="BQ161" s="120">
        <v>545</v>
      </c>
      <c r="BR161" s="123">
        <v>96.28975265017668</v>
      </c>
      <c r="BS161" s="120">
        <v>566</v>
      </c>
      <c r="BT161" s="2"/>
      <c r="BU161" s="3"/>
      <c r="BV161" s="3"/>
      <c r="BW161" s="3"/>
      <c r="BX161" s="3"/>
    </row>
    <row r="162" spans="1:76" ht="15">
      <c r="A162" s="64" t="s">
        <v>358</v>
      </c>
      <c r="B162" s="65"/>
      <c r="C162" s="65" t="s">
        <v>64</v>
      </c>
      <c r="D162" s="66">
        <v>164.57799147733746</v>
      </c>
      <c r="E162" s="68"/>
      <c r="F162" s="100" t="s">
        <v>951</v>
      </c>
      <c r="G162" s="65"/>
      <c r="H162" s="69" t="s">
        <v>358</v>
      </c>
      <c r="I162" s="70"/>
      <c r="J162" s="70"/>
      <c r="K162" s="69" t="s">
        <v>2922</v>
      </c>
      <c r="L162" s="73">
        <v>1</v>
      </c>
      <c r="M162" s="74">
        <v>2409.640625</v>
      </c>
      <c r="N162" s="74">
        <v>6098.13232421875</v>
      </c>
      <c r="O162" s="75"/>
      <c r="P162" s="76"/>
      <c r="Q162" s="76"/>
      <c r="R162" s="86"/>
      <c r="S162" s="48">
        <v>0</v>
      </c>
      <c r="T162" s="48">
        <v>2</v>
      </c>
      <c r="U162" s="49">
        <v>0</v>
      </c>
      <c r="V162" s="49">
        <v>0.004237</v>
      </c>
      <c r="W162" s="49">
        <v>0.009632</v>
      </c>
      <c r="X162" s="49">
        <v>0.680093</v>
      </c>
      <c r="Y162" s="49">
        <v>0.5</v>
      </c>
      <c r="Z162" s="49">
        <v>0</v>
      </c>
      <c r="AA162" s="71">
        <v>162</v>
      </c>
      <c r="AB162" s="71"/>
      <c r="AC162" s="72"/>
      <c r="AD162" s="78" t="s">
        <v>1956</v>
      </c>
      <c r="AE162" s="78">
        <v>315</v>
      </c>
      <c r="AF162" s="78">
        <v>412</v>
      </c>
      <c r="AG162" s="78">
        <v>2984</v>
      </c>
      <c r="AH162" s="78">
        <v>1513</v>
      </c>
      <c r="AI162" s="78"/>
      <c r="AJ162" s="78" t="s">
        <v>2121</v>
      </c>
      <c r="AK162" s="78" t="s">
        <v>2245</v>
      </c>
      <c r="AL162" s="82" t="s">
        <v>2367</v>
      </c>
      <c r="AM162" s="78"/>
      <c r="AN162" s="80">
        <v>39578.81978009259</v>
      </c>
      <c r="AO162" s="82" t="s">
        <v>2522</v>
      </c>
      <c r="AP162" s="78" t="b">
        <v>0</v>
      </c>
      <c r="AQ162" s="78" t="b">
        <v>0</v>
      </c>
      <c r="AR162" s="78" t="b">
        <v>1</v>
      </c>
      <c r="AS162" s="78" t="s">
        <v>1727</v>
      </c>
      <c r="AT162" s="78">
        <v>78</v>
      </c>
      <c r="AU162" s="82" t="s">
        <v>2549</v>
      </c>
      <c r="AV162" s="78" t="b">
        <v>0</v>
      </c>
      <c r="AW162" s="78" t="s">
        <v>2596</v>
      </c>
      <c r="AX162" s="82" t="s">
        <v>2756</v>
      </c>
      <c r="AY162" s="78" t="s">
        <v>66</v>
      </c>
      <c r="AZ162" s="78" t="str">
        <f>REPLACE(INDEX(GroupVertices[Group],MATCH(Vertices[[#This Row],[Vertex]],GroupVertices[Vertex],0)),1,1,"")</f>
        <v>1</v>
      </c>
      <c r="BA162" s="48" t="s">
        <v>691</v>
      </c>
      <c r="BB162" s="48" t="s">
        <v>691</v>
      </c>
      <c r="BC162" s="48" t="s">
        <v>732</v>
      </c>
      <c r="BD162" s="48" t="s">
        <v>732</v>
      </c>
      <c r="BE162" s="48" t="s">
        <v>766</v>
      </c>
      <c r="BF162" s="48" t="s">
        <v>766</v>
      </c>
      <c r="BG162" s="120" t="s">
        <v>3450</v>
      </c>
      <c r="BH162" s="120" t="s">
        <v>3450</v>
      </c>
      <c r="BI162" s="120" t="s">
        <v>3583</v>
      </c>
      <c r="BJ162" s="120" t="s">
        <v>3583</v>
      </c>
      <c r="BK162" s="120">
        <v>1</v>
      </c>
      <c r="BL162" s="123">
        <v>8.333333333333334</v>
      </c>
      <c r="BM162" s="120">
        <v>0</v>
      </c>
      <c r="BN162" s="123">
        <v>0</v>
      </c>
      <c r="BO162" s="120">
        <v>0</v>
      </c>
      <c r="BP162" s="123">
        <v>0</v>
      </c>
      <c r="BQ162" s="120">
        <v>11</v>
      </c>
      <c r="BR162" s="123">
        <v>91.66666666666667</v>
      </c>
      <c r="BS162" s="120">
        <v>12</v>
      </c>
      <c r="BT162" s="2"/>
      <c r="BU162" s="3"/>
      <c r="BV162" s="3"/>
      <c r="BW162" s="3"/>
      <c r="BX162" s="3"/>
    </row>
    <row r="163" spans="1:76" ht="15">
      <c r="A163" s="64" t="s">
        <v>359</v>
      </c>
      <c r="B163" s="65"/>
      <c r="C163" s="65" t="s">
        <v>64</v>
      </c>
      <c r="D163" s="66">
        <v>229.58793458362766</v>
      </c>
      <c r="E163" s="68"/>
      <c r="F163" s="100" t="s">
        <v>2595</v>
      </c>
      <c r="G163" s="65"/>
      <c r="H163" s="69" t="s">
        <v>359</v>
      </c>
      <c r="I163" s="70"/>
      <c r="J163" s="70"/>
      <c r="K163" s="69" t="s">
        <v>2923</v>
      </c>
      <c r="L163" s="73">
        <v>1</v>
      </c>
      <c r="M163" s="74">
        <v>1171.4720458984375</v>
      </c>
      <c r="N163" s="74">
        <v>3894.880615234375</v>
      </c>
      <c r="O163" s="75"/>
      <c r="P163" s="76"/>
      <c r="Q163" s="76"/>
      <c r="R163" s="86"/>
      <c r="S163" s="48">
        <v>1</v>
      </c>
      <c r="T163" s="48">
        <v>1</v>
      </c>
      <c r="U163" s="49">
        <v>0</v>
      </c>
      <c r="V163" s="49">
        <v>0.004237</v>
      </c>
      <c r="W163" s="49">
        <v>0.009199</v>
      </c>
      <c r="X163" s="49">
        <v>0.736741</v>
      </c>
      <c r="Y163" s="49">
        <v>0.5</v>
      </c>
      <c r="Z163" s="49">
        <v>0</v>
      </c>
      <c r="AA163" s="71">
        <v>163</v>
      </c>
      <c r="AB163" s="71"/>
      <c r="AC163" s="72"/>
      <c r="AD163" s="78" t="s">
        <v>1957</v>
      </c>
      <c r="AE163" s="78">
        <v>9623</v>
      </c>
      <c r="AF163" s="78">
        <v>10625</v>
      </c>
      <c r="AG163" s="78">
        <v>4042</v>
      </c>
      <c r="AH163" s="78">
        <v>4</v>
      </c>
      <c r="AI163" s="78"/>
      <c r="AJ163" s="78" t="s">
        <v>2122</v>
      </c>
      <c r="AK163" s="78" t="s">
        <v>2246</v>
      </c>
      <c r="AL163" s="82" t="s">
        <v>2368</v>
      </c>
      <c r="AM163" s="78"/>
      <c r="AN163" s="80">
        <v>42480.58231481481</v>
      </c>
      <c r="AO163" s="82" t="s">
        <v>2523</v>
      </c>
      <c r="AP163" s="78" t="b">
        <v>1</v>
      </c>
      <c r="AQ163" s="78" t="b">
        <v>0</v>
      </c>
      <c r="AR163" s="78" t="b">
        <v>0</v>
      </c>
      <c r="AS163" s="78" t="s">
        <v>1727</v>
      </c>
      <c r="AT163" s="78">
        <v>242</v>
      </c>
      <c r="AU163" s="78"/>
      <c r="AV163" s="78" t="b">
        <v>0</v>
      </c>
      <c r="AW163" s="78" t="s">
        <v>2596</v>
      </c>
      <c r="AX163" s="82" t="s">
        <v>2757</v>
      </c>
      <c r="AY163" s="78" t="s">
        <v>66</v>
      </c>
      <c r="AZ163" s="78" t="str">
        <f>REPLACE(INDEX(GroupVertices[Group],MATCH(Vertices[[#This Row],[Vertex]],GroupVertices[Vertex],0)),1,1,"")</f>
        <v>1</v>
      </c>
      <c r="BA163" s="48" t="s">
        <v>727</v>
      </c>
      <c r="BB163" s="48" t="s">
        <v>727</v>
      </c>
      <c r="BC163" s="48" t="s">
        <v>732</v>
      </c>
      <c r="BD163" s="48" t="s">
        <v>732</v>
      </c>
      <c r="BE163" s="48" t="s">
        <v>745</v>
      </c>
      <c r="BF163" s="48" t="s">
        <v>745</v>
      </c>
      <c r="BG163" s="120" t="s">
        <v>3451</v>
      </c>
      <c r="BH163" s="120" t="s">
        <v>3451</v>
      </c>
      <c r="BI163" s="120" t="s">
        <v>3584</v>
      </c>
      <c r="BJ163" s="120" t="s">
        <v>3584</v>
      </c>
      <c r="BK163" s="120">
        <v>0</v>
      </c>
      <c r="BL163" s="123">
        <v>0</v>
      </c>
      <c r="BM163" s="120">
        <v>0</v>
      </c>
      <c r="BN163" s="123">
        <v>0</v>
      </c>
      <c r="BO163" s="120">
        <v>0</v>
      </c>
      <c r="BP163" s="123">
        <v>0</v>
      </c>
      <c r="BQ163" s="120">
        <v>9</v>
      </c>
      <c r="BR163" s="123">
        <v>100</v>
      </c>
      <c r="BS163" s="120">
        <v>9</v>
      </c>
      <c r="BT163" s="2"/>
      <c r="BU163" s="3"/>
      <c r="BV163" s="3"/>
      <c r="BW163" s="3"/>
      <c r="BX163" s="3"/>
    </row>
    <row r="164" spans="1:76" ht="15">
      <c r="A164" s="64" t="s">
        <v>360</v>
      </c>
      <c r="B164" s="65"/>
      <c r="C164" s="65" t="s">
        <v>64</v>
      </c>
      <c r="D164" s="66">
        <v>162.92935001405252</v>
      </c>
      <c r="E164" s="68"/>
      <c r="F164" s="100" t="s">
        <v>952</v>
      </c>
      <c r="G164" s="65"/>
      <c r="H164" s="69" t="s">
        <v>360</v>
      </c>
      <c r="I164" s="70"/>
      <c r="J164" s="70"/>
      <c r="K164" s="69" t="s">
        <v>2924</v>
      </c>
      <c r="L164" s="73">
        <v>1</v>
      </c>
      <c r="M164" s="74">
        <v>1406.3359375</v>
      </c>
      <c r="N164" s="74">
        <v>3007.719970703125</v>
      </c>
      <c r="O164" s="75"/>
      <c r="P164" s="76"/>
      <c r="Q164" s="76"/>
      <c r="R164" s="86"/>
      <c r="S164" s="48">
        <v>0</v>
      </c>
      <c r="T164" s="48">
        <v>2</v>
      </c>
      <c r="U164" s="49">
        <v>0</v>
      </c>
      <c r="V164" s="49">
        <v>0.004237</v>
      </c>
      <c r="W164" s="49">
        <v>0.009199</v>
      </c>
      <c r="X164" s="49">
        <v>0.736741</v>
      </c>
      <c r="Y164" s="49">
        <v>0.5</v>
      </c>
      <c r="Z164" s="49">
        <v>0</v>
      </c>
      <c r="AA164" s="71">
        <v>164</v>
      </c>
      <c r="AB164" s="71"/>
      <c r="AC164" s="72"/>
      <c r="AD164" s="78" t="s">
        <v>1958</v>
      </c>
      <c r="AE164" s="78">
        <v>295</v>
      </c>
      <c r="AF164" s="78">
        <v>153</v>
      </c>
      <c r="AG164" s="78">
        <v>4765</v>
      </c>
      <c r="AH164" s="78">
        <v>11725</v>
      </c>
      <c r="AI164" s="78"/>
      <c r="AJ164" s="78" t="s">
        <v>2123</v>
      </c>
      <c r="AK164" s="78" t="s">
        <v>2247</v>
      </c>
      <c r="AL164" s="82" t="s">
        <v>2369</v>
      </c>
      <c r="AM164" s="78"/>
      <c r="AN164" s="80">
        <v>43626.34475694445</v>
      </c>
      <c r="AO164" s="82" t="s">
        <v>2524</v>
      </c>
      <c r="AP164" s="78" t="b">
        <v>1</v>
      </c>
      <c r="AQ164" s="78" t="b">
        <v>0</v>
      </c>
      <c r="AR164" s="78" t="b">
        <v>0</v>
      </c>
      <c r="AS164" s="78" t="s">
        <v>1727</v>
      </c>
      <c r="AT164" s="78">
        <v>0</v>
      </c>
      <c r="AU164" s="78"/>
      <c r="AV164" s="78" t="b">
        <v>0</v>
      </c>
      <c r="AW164" s="78" t="s">
        <v>2596</v>
      </c>
      <c r="AX164" s="82" t="s">
        <v>2758</v>
      </c>
      <c r="AY164" s="78" t="s">
        <v>66</v>
      </c>
      <c r="AZ164" s="78" t="str">
        <f>REPLACE(INDEX(GroupVertices[Group],MATCH(Vertices[[#This Row],[Vertex]],GroupVertices[Vertex],0)),1,1,"")</f>
        <v>1</v>
      </c>
      <c r="BA164" s="48" t="s">
        <v>727</v>
      </c>
      <c r="BB164" s="48" t="s">
        <v>727</v>
      </c>
      <c r="BC164" s="48" t="s">
        <v>732</v>
      </c>
      <c r="BD164" s="48" t="s">
        <v>732</v>
      </c>
      <c r="BE164" s="48" t="s">
        <v>745</v>
      </c>
      <c r="BF164" s="48" t="s">
        <v>745</v>
      </c>
      <c r="BG164" s="120" t="s">
        <v>3452</v>
      </c>
      <c r="BH164" s="120" t="s">
        <v>3452</v>
      </c>
      <c r="BI164" s="120" t="s">
        <v>3585</v>
      </c>
      <c r="BJ164" s="120" t="s">
        <v>3585</v>
      </c>
      <c r="BK164" s="120">
        <v>0</v>
      </c>
      <c r="BL164" s="123">
        <v>0</v>
      </c>
      <c r="BM164" s="120">
        <v>0</v>
      </c>
      <c r="BN164" s="123">
        <v>0</v>
      </c>
      <c r="BO164" s="120">
        <v>0</v>
      </c>
      <c r="BP164" s="123">
        <v>0</v>
      </c>
      <c r="BQ164" s="120">
        <v>11</v>
      </c>
      <c r="BR164" s="123">
        <v>100</v>
      </c>
      <c r="BS164" s="120">
        <v>11</v>
      </c>
      <c r="BT164" s="2"/>
      <c r="BU164" s="3"/>
      <c r="BV164" s="3"/>
      <c r="BW164" s="3"/>
      <c r="BX164" s="3"/>
    </row>
    <row r="165" spans="1:76" ht="15">
      <c r="A165" s="64" t="s">
        <v>361</v>
      </c>
      <c r="B165" s="65"/>
      <c r="C165" s="65" t="s">
        <v>64</v>
      </c>
      <c r="D165" s="66">
        <v>191.7073733944048</v>
      </c>
      <c r="E165" s="68"/>
      <c r="F165" s="100" t="s">
        <v>953</v>
      </c>
      <c r="G165" s="65"/>
      <c r="H165" s="69" t="s">
        <v>361</v>
      </c>
      <c r="I165" s="70"/>
      <c r="J165" s="70"/>
      <c r="K165" s="69" t="s">
        <v>2925</v>
      </c>
      <c r="L165" s="73">
        <v>1</v>
      </c>
      <c r="M165" s="74">
        <v>6122.19482421875</v>
      </c>
      <c r="N165" s="74">
        <v>7322.796875</v>
      </c>
      <c r="O165" s="75"/>
      <c r="P165" s="76"/>
      <c r="Q165" s="76"/>
      <c r="R165" s="86"/>
      <c r="S165" s="48">
        <v>1</v>
      </c>
      <c r="T165" s="48">
        <v>1</v>
      </c>
      <c r="U165" s="49">
        <v>0</v>
      </c>
      <c r="V165" s="49">
        <v>0</v>
      </c>
      <c r="W165" s="49">
        <v>0</v>
      </c>
      <c r="X165" s="49">
        <v>0.999997</v>
      </c>
      <c r="Y165" s="49">
        <v>0</v>
      </c>
      <c r="Z165" s="49" t="s">
        <v>4029</v>
      </c>
      <c r="AA165" s="71">
        <v>165</v>
      </c>
      <c r="AB165" s="71"/>
      <c r="AC165" s="72"/>
      <c r="AD165" s="78" t="s">
        <v>1959</v>
      </c>
      <c r="AE165" s="78">
        <v>4775</v>
      </c>
      <c r="AF165" s="78">
        <v>4674</v>
      </c>
      <c r="AG165" s="78">
        <v>46501</v>
      </c>
      <c r="AH165" s="78">
        <v>7983</v>
      </c>
      <c r="AI165" s="78"/>
      <c r="AJ165" s="78" t="s">
        <v>2124</v>
      </c>
      <c r="AK165" s="78" t="s">
        <v>2248</v>
      </c>
      <c r="AL165" s="82" t="s">
        <v>2370</v>
      </c>
      <c r="AM165" s="78"/>
      <c r="AN165" s="80">
        <v>41599.660474537035</v>
      </c>
      <c r="AO165" s="82" t="s">
        <v>2525</v>
      </c>
      <c r="AP165" s="78" t="b">
        <v>0</v>
      </c>
      <c r="AQ165" s="78" t="b">
        <v>0</v>
      </c>
      <c r="AR165" s="78" t="b">
        <v>1</v>
      </c>
      <c r="AS165" s="78" t="s">
        <v>2538</v>
      </c>
      <c r="AT165" s="78">
        <v>584</v>
      </c>
      <c r="AU165" s="82" t="s">
        <v>2545</v>
      </c>
      <c r="AV165" s="78" t="b">
        <v>0</v>
      </c>
      <c r="AW165" s="78" t="s">
        <v>2596</v>
      </c>
      <c r="AX165" s="82" t="s">
        <v>2759</v>
      </c>
      <c r="AY165" s="78" t="s">
        <v>66</v>
      </c>
      <c r="AZ165" s="78" t="str">
        <f>REPLACE(INDEX(GroupVertices[Group],MATCH(Vertices[[#This Row],[Vertex]],GroupVertices[Vertex],0)),1,1,"")</f>
        <v>2</v>
      </c>
      <c r="BA165" s="48" t="s">
        <v>691</v>
      </c>
      <c r="BB165" s="48" t="s">
        <v>691</v>
      </c>
      <c r="BC165" s="48" t="s">
        <v>732</v>
      </c>
      <c r="BD165" s="48" t="s">
        <v>732</v>
      </c>
      <c r="BE165" s="48" t="s">
        <v>759</v>
      </c>
      <c r="BF165" s="48" t="s">
        <v>759</v>
      </c>
      <c r="BG165" s="120" t="s">
        <v>3434</v>
      </c>
      <c r="BH165" s="120" t="s">
        <v>3434</v>
      </c>
      <c r="BI165" s="120" t="s">
        <v>3567</v>
      </c>
      <c r="BJ165" s="120" t="s">
        <v>3567</v>
      </c>
      <c r="BK165" s="120">
        <v>1</v>
      </c>
      <c r="BL165" s="123">
        <v>14.285714285714286</v>
      </c>
      <c r="BM165" s="120">
        <v>0</v>
      </c>
      <c r="BN165" s="123">
        <v>0</v>
      </c>
      <c r="BO165" s="120">
        <v>0</v>
      </c>
      <c r="BP165" s="123">
        <v>0</v>
      </c>
      <c r="BQ165" s="120">
        <v>6</v>
      </c>
      <c r="BR165" s="123">
        <v>85.71428571428571</v>
      </c>
      <c r="BS165" s="120">
        <v>7</v>
      </c>
      <c r="BT165" s="2"/>
      <c r="BU165" s="3"/>
      <c r="BV165" s="3"/>
      <c r="BW165" s="3"/>
      <c r="BX165" s="3"/>
    </row>
    <row r="166" spans="1:76" ht="15">
      <c r="A166" s="64" t="s">
        <v>363</v>
      </c>
      <c r="B166" s="65"/>
      <c r="C166" s="65" t="s">
        <v>64</v>
      </c>
      <c r="D166" s="66">
        <v>169.53664668930261</v>
      </c>
      <c r="E166" s="68"/>
      <c r="F166" s="100" t="s">
        <v>955</v>
      </c>
      <c r="G166" s="65"/>
      <c r="H166" s="69" t="s">
        <v>363</v>
      </c>
      <c r="I166" s="70"/>
      <c r="J166" s="70"/>
      <c r="K166" s="69" t="s">
        <v>2926</v>
      </c>
      <c r="L166" s="73">
        <v>823.0948087319911</v>
      </c>
      <c r="M166" s="74">
        <v>6575.041015625</v>
      </c>
      <c r="N166" s="74">
        <v>3972.40478515625</v>
      </c>
      <c r="O166" s="75"/>
      <c r="P166" s="76"/>
      <c r="Q166" s="76"/>
      <c r="R166" s="86"/>
      <c r="S166" s="48">
        <v>0</v>
      </c>
      <c r="T166" s="48">
        <v>3</v>
      </c>
      <c r="U166" s="49">
        <v>838.209524</v>
      </c>
      <c r="V166" s="49">
        <v>0.004484</v>
      </c>
      <c r="W166" s="49">
        <v>0.008653</v>
      </c>
      <c r="X166" s="49">
        <v>0.907351</v>
      </c>
      <c r="Y166" s="49">
        <v>0.16666666666666666</v>
      </c>
      <c r="Z166" s="49">
        <v>0</v>
      </c>
      <c r="AA166" s="71">
        <v>166</v>
      </c>
      <c r="AB166" s="71"/>
      <c r="AC166" s="72"/>
      <c r="AD166" s="78" t="s">
        <v>1960</v>
      </c>
      <c r="AE166" s="78">
        <v>1528</v>
      </c>
      <c r="AF166" s="78">
        <v>1191</v>
      </c>
      <c r="AG166" s="78">
        <v>5585</v>
      </c>
      <c r="AH166" s="78">
        <v>673</v>
      </c>
      <c r="AI166" s="78"/>
      <c r="AJ166" s="78" t="s">
        <v>2125</v>
      </c>
      <c r="AK166" s="78" t="s">
        <v>2249</v>
      </c>
      <c r="AL166" s="82" t="s">
        <v>2371</v>
      </c>
      <c r="AM166" s="78"/>
      <c r="AN166" s="80">
        <v>39963.93736111111</v>
      </c>
      <c r="AO166" s="82" t="s">
        <v>2526</v>
      </c>
      <c r="AP166" s="78" t="b">
        <v>1</v>
      </c>
      <c r="AQ166" s="78" t="b">
        <v>0</v>
      </c>
      <c r="AR166" s="78" t="b">
        <v>0</v>
      </c>
      <c r="AS166" s="78" t="s">
        <v>1727</v>
      </c>
      <c r="AT166" s="78">
        <v>15</v>
      </c>
      <c r="AU166" s="82" t="s">
        <v>2539</v>
      </c>
      <c r="AV166" s="78" t="b">
        <v>0</v>
      </c>
      <c r="AW166" s="78" t="s">
        <v>2596</v>
      </c>
      <c r="AX166" s="82" t="s">
        <v>2760</v>
      </c>
      <c r="AY166" s="78" t="s">
        <v>66</v>
      </c>
      <c r="AZ166" s="78" t="str">
        <f>REPLACE(INDEX(GroupVertices[Group],MATCH(Vertices[[#This Row],[Vertex]],GroupVertices[Vertex],0)),1,1,"")</f>
        <v>5</v>
      </c>
      <c r="BA166" s="48"/>
      <c r="BB166" s="48"/>
      <c r="BC166" s="48"/>
      <c r="BD166" s="48"/>
      <c r="BE166" s="48" t="s">
        <v>746</v>
      </c>
      <c r="BF166" s="48" t="s">
        <v>746</v>
      </c>
      <c r="BG166" s="120" t="s">
        <v>3426</v>
      </c>
      <c r="BH166" s="120" t="s">
        <v>3426</v>
      </c>
      <c r="BI166" s="120" t="s">
        <v>3586</v>
      </c>
      <c r="BJ166" s="120" t="s">
        <v>3586</v>
      </c>
      <c r="BK166" s="120">
        <v>1</v>
      </c>
      <c r="BL166" s="123">
        <v>2.127659574468085</v>
      </c>
      <c r="BM166" s="120">
        <v>0</v>
      </c>
      <c r="BN166" s="123">
        <v>0</v>
      </c>
      <c r="BO166" s="120">
        <v>0</v>
      </c>
      <c r="BP166" s="123">
        <v>0</v>
      </c>
      <c r="BQ166" s="120">
        <v>46</v>
      </c>
      <c r="BR166" s="123">
        <v>97.87234042553192</v>
      </c>
      <c r="BS166" s="120">
        <v>47</v>
      </c>
      <c r="BT166" s="2"/>
      <c r="BU166" s="3"/>
      <c r="BV166" s="3"/>
      <c r="BW166" s="3"/>
      <c r="BX166" s="3"/>
    </row>
    <row r="167" spans="1:76" ht="15">
      <c r="A167" s="64" t="s">
        <v>364</v>
      </c>
      <c r="B167" s="65"/>
      <c r="C167" s="65" t="s">
        <v>64</v>
      </c>
      <c r="D167" s="66">
        <v>198.7920758987915</v>
      </c>
      <c r="E167" s="68"/>
      <c r="F167" s="100" t="s">
        <v>956</v>
      </c>
      <c r="G167" s="65"/>
      <c r="H167" s="69" t="s">
        <v>364</v>
      </c>
      <c r="I167" s="70"/>
      <c r="J167" s="70"/>
      <c r="K167" s="69" t="s">
        <v>2927</v>
      </c>
      <c r="L167" s="73">
        <v>1</v>
      </c>
      <c r="M167" s="74">
        <v>4574.5908203125</v>
      </c>
      <c r="N167" s="74">
        <v>6393.47802734375</v>
      </c>
      <c r="O167" s="75"/>
      <c r="P167" s="76"/>
      <c r="Q167" s="76"/>
      <c r="R167" s="86"/>
      <c r="S167" s="48">
        <v>1</v>
      </c>
      <c r="T167" s="48">
        <v>1</v>
      </c>
      <c r="U167" s="49">
        <v>0</v>
      </c>
      <c r="V167" s="49">
        <v>0</v>
      </c>
      <c r="W167" s="49">
        <v>0</v>
      </c>
      <c r="X167" s="49">
        <v>0.999997</v>
      </c>
      <c r="Y167" s="49">
        <v>0</v>
      </c>
      <c r="Z167" s="49" t="s">
        <v>4029</v>
      </c>
      <c r="AA167" s="71">
        <v>167</v>
      </c>
      <c r="AB167" s="71"/>
      <c r="AC167" s="72"/>
      <c r="AD167" s="78" t="s">
        <v>1961</v>
      </c>
      <c r="AE167" s="78">
        <v>5058</v>
      </c>
      <c r="AF167" s="78">
        <v>5787</v>
      </c>
      <c r="AG167" s="78">
        <v>2512</v>
      </c>
      <c r="AH167" s="78">
        <v>6826</v>
      </c>
      <c r="AI167" s="78"/>
      <c r="AJ167" s="78" t="s">
        <v>2126</v>
      </c>
      <c r="AK167" s="78" t="s">
        <v>2134</v>
      </c>
      <c r="AL167" s="82" t="s">
        <v>2372</v>
      </c>
      <c r="AM167" s="78"/>
      <c r="AN167" s="80">
        <v>42421.761655092596</v>
      </c>
      <c r="AO167" s="78"/>
      <c r="AP167" s="78" t="b">
        <v>0</v>
      </c>
      <c r="AQ167" s="78" t="b">
        <v>0</v>
      </c>
      <c r="AR167" s="78" t="b">
        <v>0</v>
      </c>
      <c r="AS167" s="78" t="s">
        <v>1727</v>
      </c>
      <c r="AT167" s="78">
        <v>139</v>
      </c>
      <c r="AU167" s="82" t="s">
        <v>2539</v>
      </c>
      <c r="AV167" s="78" t="b">
        <v>0</v>
      </c>
      <c r="AW167" s="78" t="s">
        <v>2596</v>
      </c>
      <c r="AX167" s="82" t="s">
        <v>2761</v>
      </c>
      <c r="AY167" s="78" t="s">
        <v>66</v>
      </c>
      <c r="AZ167" s="78" t="str">
        <f>REPLACE(INDEX(GroupVertices[Group],MATCH(Vertices[[#This Row],[Vertex]],GroupVertices[Vertex],0)),1,1,"")</f>
        <v>2</v>
      </c>
      <c r="BA167" s="48" t="s">
        <v>731</v>
      </c>
      <c r="BB167" s="48" t="s">
        <v>731</v>
      </c>
      <c r="BC167" s="48" t="s">
        <v>741</v>
      </c>
      <c r="BD167" s="48" t="s">
        <v>741</v>
      </c>
      <c r="BE167" s="48" t="s">
        <v>775</v>
      </c>
      <c r="BF167" s="48" t="s">
        <v>775</v>
      </c>
      <c r="BG167" s="120" t="s">
        <v>3448</v>
      </c>
      <c r="BH167" s="120" t="s">
        <v>3448</v>
      </c>
      <c r="BI167" s="120" t="s">
        <v>3581</v>
      </c>
      <c r="BJ167" s="120" t="s">
        <v>3581</v>
      </c>
      <c r="BK167" s="120">
        <v>0</v>
      </c>
      <c r="BL167" s="123">
        <v>0</v>
      </c>
      <c r="BM167" s="120">
        <v>0</v>
      </c>
      <c r="BN167" s="123">
        <v>0</v>
      </c>
      <c r="BO167" s="120">
        <v>0</v>
      </c>
      <c r="BP167" s="123">
        <v>0</v>
      </c>
      <c r="BQ167" s="120">
        <v>25</v>
      </c>
      <c r="BR167" s="123">
        <v>100</v>
      </c>
      <c r="BS167" s="120">
        <v>25</v>
      </c>
      <c r="BT167" s="2"/>
      <c r="BU167" s="3"/>
      <c r="BV167" s="3"/>
      <c r="BW167" s="3"/>
      <c r="BX167" s="3"/>
    </row>
    <row r="168" spans="1:76" ht="15">
      <c r="A168" s="87" t="s">
        <v>365</v>
      </c>
      <c r="B168" s="88"/>
      <c r="C168" s="88" t="s">
        <v>64</v>
      </c>
      <c r="D168" s="89">
        <v>162.70656062712212</v>
      </c>
      <c r="E168" s="90"/>
      <c r="F168" s="101" t="s">
        <v>957</v>
      </c>
      <c r="G168" s="88"/>
      <c r="H168" s="91" t="s">
        <v>365</v>
      </c>
      <c r="I168" s="92"/>
      <c r="J168" s="92"/>
      <c r="K168" s="91" t="s">
        <v>2928</v>
      </c>
      <c r="L168" s="93">
        <v>1</v>
      </c>
      <c r="M168" s="94">
        <v>4058.7236328125</v>
      </c>
      <c r="N168" s="94">
        <v>6393.47802734375</v>
      </c>
      <c r="O168" s="95"/>
      <c r="P168" s="96"/>
      <c r="Q168" s="96"/>
      <c r="R168" s="97"/>
      <c r="S168" s="48">
        <v>1</v>
      </c>
      <c r="T168" s="48">
        <v>1</v>
      </c>
      <c r="U168" s="49">
        <v>0</v>
      </c>
      <c r="V168" s="49">
        <v>0</v>
      </c>
      <c r="W168" s="49">
        <v>0</v>
      </c>
      <c r="X168" s="49">
        <v>0.999997</v>
      </c>
      <c r="Y168" s="49">
        <v>0</v>
      </c>
      <c r="Z168" s="49" t="s">
        <v>4029</v>
      </c>
      <c r="AA168" s="98">
        <v>168</v>
      </c>
      <c r="AB168" s="98"/>
      <c r="AC168" s="99"/>
      <c r="AD168" s="78" t="s">
        <v>1962</v>
      </c>
      <c r="AE168" s="78">
        <v>115</v>
      </c>
      <c r="AF168" s="78">
        <v>118</v>
      </c>
      <c r="AG168" s="78">
        <v>3261</v>
      </c>
      <c r="AH168" s="78">
        <v>183</v>
      </c>
      <c r="AI168" s="78"/>
      <c r="AJ168" s="78" t="s">
        <v>2127</v>
      </c>
      <c r="AK168" s="78"/>
      <c r="AL168" s="82" t="s">
        <v>2373</v>
      </c>
      <c r="AM168" s="78"/>
      <c r="AN168" s="80">
        <v>42769.686956018515</v>
      </c>
      <c r="AO168" s="82" t="s">
        <v>2527</v>
      </c>
      <c r="AP168" s="78" t="b">
        <v>0</v>
      </c>
      <c r="AQ168" s="78" t="b">
        <v>0</v>
      </c>
      <c r="AR168" s="78" t="b">
        <v>0</v>
      </c>
      <c r="AS168" s="78" t="s">
        <v>1727</v>
      </c>
      <c r="AT168" s="78">
        <v>2</v>
      </c>
      <c r="AU168" s="82" t="s">
        <v>2539</v>
      </c>
      <c r="AV168" s="78" t="b">
        <v>0</v>
      </c>
      <c r="AW168" s="78" t="s">
        <v>2596</v>
      </c>
      <c r="AX168" s="82" t="s">
        <v>2762</v>
      </c>
      <c r="AY168" s="78" t="s">
        <v>66</v>
      </c>
      <c r="AZ168" s="78" t="str">
        <f>REPLACE(INDEX(GroupVertices[Group],MATCH(Vertices[[#This Row],[Vertex]],GroupVertices[Vertex],0)),1,1,"")</f>
        <v>2</v>
      </c>
      <c r="BA168" s="48" t="s">
        <v>3035</v>
      </c>
      <c r="BB168" s="48" t="s">
        <v>3035</v>
      </c>
      <c r="BC168" s="48" t="s">
        <v>732</v>
      </c>
      <c r="BD168" s="48" t="s">
        <v>732</v>
      </c>
      <c r="BE168" s="48" t="s">
        <v>780</v>
      </c>
      <c r="BF168" s="48" t="s">
        <v>780</v>
      </c>
      <c r="BG168" s="120" t="s">
        <v>3453</v>
      </c>
      <c r="BH168" s="120" t="s">
        <v>3493</v>
      </c>
      <c r="BI168" s="120" t="s">
        <v>3587</v>
      </c>
      <c r="BJ168" s="120" t="s">
        <v>3609</v>
      </c>
      <c r="BK168" s="120">
        <v>1</v>
      </c>
      <c r="BL168" s="123">
        <v>6.25</v>
      </c>
      <c r="BM168" s="120">
        <v>0</v>
      </c>
      <c r="BN168" s="123">
        <v>0</v>
      </c>
      <c r="BO168" s="120">
        <v>0</v>
      </c>
      <c r="BP168" s="123">
        <v>0</v>
      </c>
      <c r="BQ168" s="120">
        <v>15</v>
      </c>
      <c r="BR168" s="123">
        <v>93.75</v>
      </c>
      <c r="BS168" s="120">
        <v>16</v>
      </c>
      <c r="BT168" s="2"/>
      <c r="BU168" s="3"/>
      <c r="BV168" s="3"/>
      <c r="BW168" s="3"/>
      <c r="BX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hyperlinks>
    <hyperlink ref="AJ112" r:id="rId1" display="https://t.co/gONMDHDIPS"/>
    <hyperlink ref="AL3" r:id="rId2" display="https://t.co/7sUaotdacY"/>
    <hyperlink ref="AL4" r:id="rId3" display="https://t.co/ooEn1l64HP"/>
    <hyperlink ref="AL5" r:id="rId4" display="https://t.co/oEiAuqaLCI"/>
    <hyperlink ref="AL7" r:id="rId5" display="https://t.co/aLihlssrnG"/>
    <hyperlink ref="AL8" r:id="rId6" display="http://t.co/JMt5ZSahQF"/>
    <hyperlink ref="AL10" r:id="rId7" display="https://t.co/GEI6sv4Vw9"/>
    <hyperlink ref="AL11" r:id="rId8" display="https://t.co/liaRaSEIAJ"/>
    <hyperlink ref="AL14" r:id="rId9" display="https://t.co/Oaeqp32FDf"/>
    <hyperlink ref="AL17" r:id="rId10" display="https://t.co/nEswCzr5xL"/>
    <hyperlink ref="AL18" r:id="rId11" display="http://t.co/4FyF32BjEV"/>
    <hyperlink ref="AL19" r:id="rId12" display="https://t.co/Fhohz4af4Y"/>
    <hyperlink ref="AL20" r:id="rId13" display="https://t.co/OvK5IbKIIt"/>
    <hyperlink ref="AL21" r:id="rId14" display="https://t.co/fvw2VlI4wh"/>
    <hyperlink ref="AL22" r:id="rId15" display="https://t.co/5LZ91byShP"/>
    <hyperlink ref="AL24" r:id="rId16" display="https://t.co/ceLMaSlRlB"/>
    <hyperlink ref="AL25" r:id="rId17" display="https://t.co/A565kBm1GR"/>
    <hyperlink ref="AL27" r:id="rId18" display="https://t.co/X3m125OTUl"/>
    <hyperlink ref="AL28" r:id="rId19" display="https://t.co/KPf7Kq0aAP"/>
    <hyperlink ref="AL29" r:id="rId20" display="https://t.co/QPgkxzUSOb"/>
    <hyperlink ref="AL32" r:id="rId21" display="https://t.co/cr1lvuHRxO"/>
    <hyperlink ref="AL33" r:id="rId22" display="http://t.co/rWOfYFYDmn"/>
    <hyperlink ref="AL34" r:id="rId23" display="https://t.co/MRoBUcVBm1"/>
    <hyperlink ref="AL35" r:id="rId24" display="https://t.co/7kQF605Dnu"/>
    <hyperlink ref="AL37" r:id="rId25" display="http://t.co/qbNCVnUy2E"/>
    <hyperlink ref="AL38" r:id="rId26" display="https://t.co/nDt2LyeqAB"/>
    <hyperlink ref="AL39" r:id="rId27" display="https://t.co/PltzWLPhCn"/>
    <hyperlink ref="AL40" r:id="rId28" display="https://t.co/MMVlpny36N"/>
    <hyperlink ref="AL42" r:id="rId29" display="https://t.co/Ci8CtxaeL9"/>
    <hyperlink ref="AL43" r:id="rId30" display="https://t.co/i35pQ8zmIv"/>
    <hyperlink ref="AL44" r:id="rId31" display="https://t.co/bYIC3b5qL3"/>
    <hyperlink ref="AL45" r:id="rId32" display="https://t.co/C70zwkc4hD"/>
    <hyperlink ref="AL46" r:id="rId33" display="https://t.co/7seTRQ4vky"/>
    <hyperlink ref="AL48" r:id="rId34" display="https://t.co/yK3BjD8zeP"/>
    <hyperlink ref="AL49" r:id="rId35" display="https://t.co/ftGOK9h0Bv"/>
    <hyperlink ref="AL50" r:id="rId36" display="https://t.co/xp5AcWQDAR"/>
    <hyperlink ref="AL51" r:id="rId37" display="https://t.co/ndA7B6o88x"/>
    <hyperlink ref="AL52" r:id="rId38" display="https://t.co/CiyZnkhchp"/>
    <hyperlink ref="AL53" r:id="rId39" display="https://t.co/4BGwg8BeWH"/>
    <hyperlink ref="AL55" r:id="rId40" display="https://t.co/e2DoIMFnl4"/>
    <hyperlink ref="AL58" r:id="rId41" display="https://t.co/aArwPsKg5u"/>
    <hyperlink ref="AL63" r:id="rId42" display="http://t.co/5sYa7iII7R"/>
    <hyperlink ref="AL65" r:id="rId43" display="https://t.co/U2C7zsYoU1"/>
    <hyperlink ref="AL67" r:id="rId44" display="http://t.co/rjbuETYnH7"/>
    <hyperlink ref="AL68" r:id="rId45" display="https://t.co/ebYwIQkN5J"/>
    <hyperlink ref="AL69" r:id="rId46" display="https://t.co/n7WtOZMJk2"/>
    <hyperlink ref="AL70" r:id="rId47" display="http://t.co/nUSorlxU6C"/>
    <hyperlink ref="AL71" r:id="rId48" display="http://t.co/zjrIG0czkR"/>
    <hyperlink ref="AL72" r:id="rId49" display="https://t.co/PcjgK3waOY"/>
    <hyperlink ref="AL73" r:id="rId50" display="http://t.co/4SjO8rufud"/>
    <hyperlink ref="AL74" r:id="rId51" display="https://t.co/vQPJT7ziNO"/>
    <hyperlink ref="AL75" r:id="rId52" display="https://t.co/3Pz1X8OtX6"/>
    <hyperlink ref="AL76" r:id="rId53" display="https://t.co/KCV8MUECbn"/>
    <hyperlink ref="AL77" r:id="rId54" display="https://t.co/3s3ZmZpLZD"/>
    <hyperlink ref="AL79" r:id="rId55" display="https://t.co/xswnD9Oilj"/>
    <hyperlink ref="AL80" r:id="rId56" display="https://t.co/fFUDDsiVuZ"/>
    <hyperlink ref="AL81" r:id="rId57" display="https://t.co/8HFFyF4QWk"/>
    <hyperlink ref="AL82" r:id="rId58" display="http://t.co/hMS2zbIezG"/>
    <hyperlink ref="AL83" r:id="rId59" display="http://t.co/E1j9FVRjVa"/>
    <hyperlink ref="AL84" r:id="rId60" display="https://t.co/GZ3obtsCQd"/>
    <hyperlink ref="AL86" r:id="rId61" display="https://t.co/L4svASHgfd"/>
    <hyperlink ref="AL88" r:id="rId62" display="https://t.co/U3pC8zP7JF"/>
    <hyperlink ref="AL89" r:id="rId63" display="https://t.co/lXUu797Mxg"/>
    <hyperlink ref="AL90" r:id="rId64" display="https://t.co/Ub5quRSFER"/>
    <hyperlink ref="AL91" r:id="rId65" display="https://t.co/q45FUPW0PE"/>
    <hyperlink ref="AL92" r:id="rId66" display="https://t.co/bDV45uDPDE"/>
    <hyperlink ref="AL93" r:id="rId67" display="https://t.co/SfGS1nlUDM"/>
    <hyperlink ref="AL94" r:id="rId68" display="https://t.co/ok3eozlyzP"/>
    <hyperlink ref="AL95" r:id="rId69" display="https://t.co/9IPBSrh0VP"/>
    <hyperlink ref="AL96" r:id="rId70" display="https://t.co/jel783U7Dd"/>
    <hyperlink ref="AL98" r:id="rId71" display="https://t.co/HUn9byIPeC"/>
    <hyperlink ref="AL100" r:id="rId72" display="https://t.co/ZaMcfq8pZU"/>
    <hyperlink ref="AL102" r:id="rId73" display="https://t.co/ISpCcwqlH3"/>
    <hyperlink ref="AL103" r:id="rId74" display="https://t.co/yJarz6jYLR"/>
    <hyperlink ref="AL104" r:id="rId75" display="https://t.co/HySqUVoDAI"/>
    <hyperlink ref="AL105" r:id="rId76" display="https://t.co/GsJg0XG6NW"/>
    <hyperlink ref="AL106" r:id="rId77" display="https://t.co/7ORgL12Ugb"/>
    <hyperlink ref="AL107" r:id="rId78" display="https://t.co/1KKakUEGxa"/>
    <hyperlink ref="AL108" r:id="rId79" display="https://t.co/vtkdL47Gji"/>
    <hyperlink ref="AL110" r:id="rId80" display="http://t.co/Cz0K0CqAgO"/>
    <hyperlink ref="AL111" r:id="rId81" display="https://t.co/KzuBaZuxDP"/>
    <hyperlink ref="AL115" r:id="rId82" display="http://t.co/AnVqCC7bHg"/>
    <hyperlink ref="AL116" r:id="rId83" display="https://t.co/nJBluNrAdF"/>
    <hyperlink ref="AL117" r:id="rId84" display="https://t.co/5FTYp08ePh"/>
    <hyperlink ref="AL118" r:id="rId85" display="https://t.co/ERnSAUp1WC"/>
    <hyperlink ref="AL119" r:id="rId86" display="https://t.co/YtJz0u6ekv"/>
    <hyperlink ref="AL120" r:id="rId87" display="https://t.co/ZgOF2x5plk"/>
    <hyperlink ref="AL122" r:id="rId88" display="http://t.co/dJlbYmgUTG"/>
    <hyperlink ref="AL123" r:id="rId89" display="https://t.co/KQbYD9JeR2"/>
    <hyperlink ref="AL124" r:id="rId90" display="https://t.co/aGNbPPnxuH"/>
    <hyperlink ref="AL125" r:id="rId91" display="https://t.co/rDxPcZxbnR"/>
    <hyperlink ref="AL127" r:id="rId92" display="https://t.co/fxPseJQMrM"/>
    <hyperlink ref="AL128" r:id="rId93" display="http://t.co/kYnR3c37uT"/>
    <hyperlink ref="AL130" r:id="rId94" display="http://t.co/mSIOYh9Otp"/>
    <hyperlink ref="AL131" r:id="rId95" display="http://t.co/ecrMaPhis9"/>
    <hyperlink ref="AL132" r:id="rId96" display="https://t.co/wVulKuROWG"/>
    <hyperlink ref="AL133" r:id="rId97" display="http://t.co/CFvkOAGa4B"/>
    <hyperlink ref="AL134" r:id="rId98" display="https://t.co/SBrULeEKat"/>
    <hyperlink ref="AL135" r:id="rId99" display="https://t.co/X7jQUZdrjr"/>
    <hyperlink ref="AL136" r:id="rId100" display="https://t.co/SIsu3McNas"/>
    <hyperlink ref="AL139" r:id="rId101" display="https://t.co/ZvnpheZnsJ"/>
    <hyperlink ref="AL140" r:id="rId102" display="http://t.co/ei9ii8DwcW"/>
    <hyperlink ref="AL142" r:id="rId103" display="https://t.co/uWd01Pzvva"/>
    <hyperlink ref="AL144" r:id="rId104" display="http://t.co/izj3PveHoy"/>
    <hyperlink ref="AL145" r:id="rId105" display="https://t.co/LF3kvn8yyA"/>
    <hyperlink ref="AL147" r:id="rId106" display="http://t.co/13SxMlpVXI"/>
    <hyperlink ref="AL148" r:id="rId107" display="https://t.co/FhQRHU7l8Y"/>
    <hyperlink ref="AL149" r:id="rId108" display="https://t.co/FhQRHU7l8Y"/>
    <hyperlink ref="AL150" r:id="rId109" display="https://t.co/XjM1aHpC3F"/>
    <hyperlink ref="AL151" r:id="rId110" display="https://t.co/uJJvxkRtyn"/>
    <hyperlink ref="AL152" r:id="rId111" display="https://t.co/Oq8Jrlatj5"/>
    <hyperlink ref="AL154" r:id="rId112" display="https://t.co/9xpSG8HHrY"/>
    <hyperlink ref="AL155" r:id="rId113" display="https://t.co/Qmv60BTNH8"/>
    <hyperlink ref="AL156" r:id="rId114" display="http://t.co/emb0zaHiCn"/>
    <hyperlink ref="AL157" r:id="rId115" display="https://t.co/ysKrXdOpje"/>
    <hyperlink ref="AL158" r:id="rId116" display="https://t.co/NoBG1nMQym"/>
    <hyperlink ref="AL159" r:id="rId117" display="https://t.co/nmvLPtwMLK"/>
    <hyperlink ref="AL160" r:id="rId118" display="https://t.co/t3LT6bNaTe"/>
    <hyperlink ref="AL161" r:id="rId119" display="https://t.co/i8G2pUzkVh"/>
    <hyperlink ref="AL162" r:id="rId120" display="https://t.co/quQiJ3OAlD"/>
    <hyperlink ref="AL163" r:id="rId121" display="https://t.co/2FjY56WHNJ"/>
    <hyperlink ref="AL164" r:id="rId122" display="https://t.co/FrevbGeZGW"/>
    <hyperlink ref="AL165" r:id="rId123" display="https://t.co/stkpgntUis"/>
    <hyperlink ref="AL166" r:id="rId124" display="https://t.co/9UuSGWPY0C"/>
    <hyperlink ref="AL167" r:id="rId125" display="https://t.co/qWsRXeXFoY"/>
    <hyperlink ref="AL168" r:id="rId126" display="https://t.co/ckVfJdggkJ"/>
    <hyperlink ref="AO3" r:id="rId127" display="https://pbs.twimg.com/profile_banners/2179348804/1524915026"/>
    <hyperlink ref="AO4" r:id="rId128" display="https://pbs.twimg.com/profile_banners/827739148618436608/1486183752"/>
    <hyperlink ref="AO5" r:id="rId129" display="https://pbs.twimg.com/profile_banners/919655180118917121/1560591258"/>
    <hyperlink ref="AO6" r:id="rId130" display="https://pbs.twimg.com/profile_banners/118354896/1555388413"/>
    <hyperlink ref="AO7" r:id="rId131" display="https://pbs.twimg.com/profile_banners/395892219/1559315511"/>
    <hyperlink ref="AO8" r:id="rId132" display="https://pbs.twimg.com/profile_banners/15441074/1507233102"/>
    <hyperlink ref="AO10" r:id="rId133" display="https://pbs.twimg.com/profile_banners/19154888/1556750564"/>
    <hyperlink ref="AO11" r:id="rId134" display="https://pbs.twimg.com/profile_banners/67988298/1552422178"/>
    <hyperlink ref="AO12" r:id="rId135" display="https://pbs.twimg.com/profile_banners/24290529/1546278474"/>
    <hyperlink ref="AO13" r:id="rId136" display="https://pbs.twimg.com/profile_banners/3388972174/1499343703"/>
    <hyperlink ref="AO14" r:id="rId137" display="https://pbs.twimg.com/profile_banners/14164297/1485550174"/>
    <hyperlink ref="AO16" r:id="rId138" display="https://pbs.twimg.com/profile_banners/16653563/1399413124"/>
    <hyperlink ref="AO17" r:id="rId139" display="https://pbs.twimg.com/profile_banners/228523737/1550942167"/>
    <hyperlink ref="AO18" r:id="rId140" display="https://pbs.twimg.com/profile_banners/17506774/1512431509"/>
    <hyperlink ref="AO19" r:id="rId141" display="https://pbs.twimg.com/profile_banners/12324232/1542131604"/>
    <hyperlink ref="AO20" r:id="rId142" display="https://pbs.twimg.com/profile_banners/829265770672750592/1492774455"/>
    <hyperlink ref="AO22" r:id="rId143" display="https://pbs.twimg.com/profile_banners/2192794098/1536611606"/>
    <hyperlink ref="AO23" r:id="rId144" display="https://pbs.twimg.com/profile_banners/2698523634/1532708335"/>
    <hyperlink ref="AO24" r:id="rId145" display="https://pbs.twimg.com/profile_banners/7212562/1551718828"/>
    <hyperlink ref="AO25" r:id="rId146" display="https://pbs.twimg.com/profile_banners/34356968/1557931119"/>
    <hyperlink ref="AO26" r:id="rId147" display="https://pbs.twimg.com/profile_banners/193728775/1503414871"/>
    <hyperlink ref="AO27" r:id="rId148" display="https://pbs.twimg.com/profile_banners/835160695213867008/1553291393"/>
    <hyperlink ref="AO28" r:id="rId149" display="https://pbs.twimg.com/profile_banners/244084609/1551446537"/>
    <hyperlink ref="AO29" r:id="rId150" display="https://pbs.twimg.com/profile_banners/126084292/1538516631"/>
    <hyperlink ref="AO30" r:id="rId151" display="https://pbs.twimg.com/profile_banners/4465180997/1467397242"/>
    <hyperlink ref="AO31" r:id="rId152" display="https://pbs.twimg.com/profile_banners/1107917192711061504/1560451444"/>
    <hyperlink ref="AO32" r:id="rId153" display="https://pbs.twimg.com/profile_banners/394480640/1399403843"/>
    <hyperlink ref="AO33" r:id="rId154" display="https://pbs.twimg.com/profile_banners/31586244/1553024472"/>
    <hyperlink ref="AO34" r:id="rId155" display="https://pbs.twimg.com/profile_banners/2310818341/1521745990"/>
    <hyperlink ref="AO35" r:id="rId156" display="https://pbs.twimg.com/profile_banners/2556773750/1561158083"/>
    <hyperlink ref="AO36" r:id="rId157" display="https://pbs.twimg.com/profile_banners/780100569419567104/1555419473"/>
    <hyperlink ref="AO37" r:id="rId158" display="https://pbs.twimg.com/profile_banners/16657932/1547752700"/>
    <hyperlink ref="AO38" r:id="rId159" display="https://pbs.twimg.com/profile_banners/747433368049098752/1536957691"/>
    <hyperlink ref="AO39" r:id="rId160" display="https://pbs.twimg.com/profile_banners/874572169371693056/1560504654"/>
    <hyperlink ref="AO40" r:id="rId161" display="https://pbs.twimg.com/profile_banners/327522764/1545182593"/>
    <hyperlink ref="AO41" r:id="rId162" display="https://pbs.twimg.com/profile_banners/429854540/1369259561"/>
    <hyperlink ref="AO42" r:id="rId163" display="https://pbs.twimg.com/profile_banners/11063312/1534883134"/>
    <hyperlink ref="AO43" r:id="rId164" display="https://pbs.twimg.com/profile_banners/1713953244/1381535720"/>
    <hyperlink ref="AO44" r:id="rId165" display="https://pbs.twimg.com/profile_banners/41641466/1516650806"/>
    <hyperlink ref="AO45" r:id="rId166" display="https://pbs.twimg.com/profile_banners/1289328187/1560727635"/>
    <hyperlink ref="AO46" r:id="rId167" display="https://pbs.twimg.com/profile_banners/2768691382/1552682605"/>
    <hyperlink ref="AO47" r:id="rId168" display="https://pbs.twimg.com/profile_banners/845693617255649280/1490465633"/>
    <hyperlink ref="AO48" r:id="rId169" display="https://pbs.twimg.com/profile_banners/12841292/1553098389"/>
    <hyperlink ref="AO50" r:id="rId170" display="https://pbs.twimg.com/profile_banners/371398522/1467283709"/>
    <hyperlink ref="AO51" r:id="rId171" display="https://pbs.twimg.com/profile_banners/3784671/1539846837"/>
    <hyperlink ref="AO52" r:id="rId172" display="https://pbs.twimg.com/profile_banners/771007619360231424/1560366730"/>
    <hyperlink ref="AO53" r:id="rId173" display="https://pbs.twimg.com/profile_banners/16915371/1548985281"/>
    <hyperlink ref="AO55" r:id="rId174" display="https://pbs.twimg.com/profile_banners/832081210608336896/1502828412"/>
    <hyperlink ref="AO56" r:id="rId175" display="https://pbs.twimg.com/profile_banners/853865297610190848/1492413980"/>
    <hyperlink ref="AO57" r:id="rId176" display="https://pbs.twimg.com/profile_banners/1665390630/1535817684"/>
    <hyperlink ref="AO58" r:id="rId177" display="https://pbs.twimg.com/profile_banners/608099675/1513778191"/>
    <hyperlink ref="AO60" r:id="rId178" display="https://pbs.twimg.com/profile_banners/1094878432989716481/1549891887"/>
    <hyperlink ref="AO61" r:id="rId179" display="https://pbs.twimg.com/profile_banners/91633429/1495786278"/>
    <hyperlink ref="AO62" r:id="rId180" display="https://pbs.twimg.com/profile_banners/1954013046/1537377980"/>
    <hyperlink ref="AO63" r:id="rId181" display="https://pbs.twimg.com/profile_banners/17201302/1401382706"/>
    <hyperlink ref="AO64" r:id="rId182" display="https://pbs.twimg.com/profile_banners/497919629/1458915985"/>
    <hyperlink ref="AO65" r:id="rId183" display="https://pbs.twimg.com/profile_banners/224781965/1542215471"/>
    <hyperlink ref="AO66" r:id="rId184" display="https://pbs.twimg.com/profile_banners/326482363/1491155127"/>
    <hyperlink ref="AO67" r:id="rId185" display="https://pbs.twimg.com/profile_banners/114200304/1463736644"/>
    <hyperlink ref="AO68" r:id="rId186" display="https://pbs.twimg.com/profile_banners/36648995/1550730969"/>
    <hyperlink ref="AO69" r:id="rId187" display="https://pbs.twimg.com/profile_banners/29738466/1560444506"/>
    <hyperlink ref="AO70" r:id="rId188" display="https://pbs.twimg.com/profile_banners/516876855/1530416608"/>
    <hyperlink ref="AO71" r:id="rId189" display="https://pbs.twimg.com/profile_banners/78352717/1521484263"/>
    <hyperlink ref="AO72" r:id="rId190" display="https://pbs.twimg.com/profile_banners/99485322/1491016472"/>
    <hyperlink ref="AO73" r:id="rId191" display="https://pbs.twimg.com/profile_banners/573686372/1491898070"/>
    <hyperlink ref="AO74" r:id="rId192" display="https://pbs.twimg.com/profile_banners/40268126/1491295320"/>
    <hyperlink ref="AO75" r:id="rId193" display="https://pbs.twimg.com/profile_banners/48879518/1503705212"/>
    <hyperlink ref="AO76" r:id="rId194" display="https://pbs.twimg.com/profile_banners/333054102/1452767609"/>
    <hyperlink ref="AO77" r:id="rId195" display="https://pbs.twimg.com/profile_banners/2178348182/1383867785"/>
    <hyperlink ref="AO78" r:id="rId196" display="https://pbs.twimg.com/profile_banners/2561276234/1402490782"/>
    <hyperlink ref="AO79" r:id="rId197" display="https://pbs.twimg.com/profile_banners/24793746/1497875098"/>
    <hyperlink ref="AO80" r:id="rId198" display="https://pbs.twimg.com/profile_banners/730176654/1548650895"/>
    <hyperlink ref="AO81" r:id="rId199" display="https://pbs.twimg.com/profile_banners/47354443/1455982741"/>
    <hyperlink ref="AO83" r:id="rId200" display="https://pbs.twimg.com/profile_banners/214977397/1468301243"/>
    <hyperlink ref="AO84" r:id="rId201" display="https://pbs.twimg.com/profile_banners/814599453978017792/1559616975"/>
    <hyperlink ref="AO85" r:id="rId202" display="https://pbs.twimg.com/profile_banners/52837698/1494974943"/>
    <hyperlink ref="AO86" r:id="rId203" display="https://pbs.twimg.com/profile_banners/13368732/1479167300"/>
    <hyperlink ref="AO87" r:id="rId204" display="https://pbs.twimg.com/profile_banners/897008466849550336/1502701578"/>
    <hyperlink ref="AO88" r:id="rId205" display="https://pbs.twimg.com/profile_banners/706621570551324673/1457306935"/>
    <hyperlink ref="AO89" r:id="rId206" display="https://pbs.twimg.com/profile_banners/19086504/1348836479"/>
    <hyperlink ref="AO90" r:id="rId207" display="https://pbs.twimg.com/profile_banners/2963651068/1422795289"/>
    <hyperlink ref="AO91" r:id="rId208" display="https://pbs.twimg.com/profile_banners/433732413/1466182011"/>
    <hyperlink ref="AO92" r:id="rId209" display="https://pbs.twimg.com/profile_banners/177932961/1400838212"/>
    <hyperlink ref="AO93" r:id="rId210" display="https://pbs.twimg.com/profile_banners/1030179705977294848/1547848440"/>
    <hyperlink ref="AO94" r:id="rId211" display="https://pbs.twimg.com/profile_banners/148334146/1539040385"/>
    <hyperlink ref="AO95" r:id="rId212" display="https://pbs.twimg.com/profile_banners/14719087/1471976186"/>
    <hyperlink ref="AO96" r:id="rId213" display="https://pbs.twimg.com/profile_banners/846783593103986688/1490882320"/>
    <hyperlink ref="AO97" r:id="rId214" display="https://pbs.twimg.com/profile_banners/707259000744747008/1464131696"/>
    <hyperlink ref="AO98" r:id="rId215" display="https://pbs.twimg.com/profile_banners/1115488759/1398714996"/>
    <hyperlink ref="AO99" r:id="rId216" display="https://pbs.twimg.com/profile_banners/1115244164940161025/1555656014"/>
    <hyperlink ref="AO100" r:id="rId217" display="https://pbs.twimg.com/profile_banners/2561069005/1478813979"/>
    <hyperlink ref="AO101" r:id="rId218" display="https://pbs.twimg.com/profile_banners/736879332321329152/1464521828"/>
    <hyperlink ref="AO103" r:id="rId219" display="https://pbs.twimg.com/profile_banners/15667533/1528785719"/>
    <hyperlink ref="AO104" r:id="rId220" display="https://pbs.twimg.com/profile_banners/311367878/1558302297"/>
    <hyperlink ref="AO105" r:id="rId221" display="https://pbs.twimg.com/profile_banners/902142190570405890/1507722253"/>
    <hyperlink ref="AO106" r:id="rId222" display="https://pbs.twimg.com/profile_banners/81688193/1520380519"/>
    <hyperlink ref="AO107" r:id="rId223" display="https://pbs.twimg.com/profile_banners/92309704/1559489082"/>
    <hyperlink ref="AO108" r:id="rId224" display="https://pbs.twimg.com/profile_banners/63001635/1435109017"/>
    <hyperlink ref="AO109" r:id="rId225" display="https://pbs.twimg.com/profile_banners/15448167/1557236648"/>
    <hyperlink ref="AO110" r:id="rId226" display="https://pbs.twimg.com/profile_banners/117507628/1438867111"/>
    <hyperlink ref="AO111" r:id="rId227" display="https://pbs.twimg.com/profile_banners/28745679/1553695346"/>
    <hyperlink ref="AO113" r:id="rId228" display="https://pbs.twimg.com/profile_banners/76591387/1388738544"/>
    <hyperlink ref="AO114" r:id="rId229" display="https://pbs.twimg.com/profile_banners/839439046891941888/1553782816"/>
    <hyperlink ref="AO115" r:id="rId230" display="https://pbs.twimg.com/profile_banners/14445242/1554893716"/>
    <hyperlink ref="AO116" r:id="rId231" display="https://pbs.twimg.com/profile_banners/4759437294/1464930074"/>
    <hyperlink ref="AO117" r:id="rId232" display="https://pbs.twimg.com/profile_banners/42208855/1532768813"/>
    <hyperlink ref="AO119" r:id="rId233" display="https://pbs.twimg.com/profile_banners/160625536/1553877394"/>
    <hyperlink ref="AO120" r:id="rId234" display="https://pbs.twimg.com/profile_banners/1069257431975378946/1543766224"/>
    <hyperlink ref="AO121" r:id="rId235" display="https://pbs.twimg.com/profile_banners/4855901298/1454537445"/>
    <hyperlink ref="AO122" r:id="rId236" display="https://pbs.twimg.com/profile_banners/25691332/1533774761"/>
    <hyperlink ref="AO123" r:id="rId237" display="https://pbs.twimg.com/profile_banners/1035895128748183553/1535812472"/>
    <hyperlink ref="AO124" r:id="rId238" display="https://pbs.twimg.com/profile_banners/16706032/1527631116"/>
    <hyperlink ref="AO125" r:id="rId239" display="https://pbs.twimg.com/profile_banners/40123755/1554208071"/>
    <hyperlink ref="AO127" r:id="rId240" display="https://pbs.twimg.com/profile_banners/854132594/1526571889"/>
    <hyperlink ref="AO128" r:id="rId241" display="https://pbs.twimg.com/profile_banners/273992943/1508329943"/>
    <hyperlink ref="AO129" r:id="rId242" display="https://pbs.twimg.com/profile_banners/35498686/1560107498"/>
    <hyperlink ref="AO130" r:id="rId243" display="https://pbs.twimg.com/profile_banners/230342669/1359955339"/>
    <hyperlink ref="AO131" r:id="rId244" display="https://pbs.twimg.com/profile_banners/117662694/1478469578"/>
    <hyperlink ref="AO132" r:id="rId245" display="https://pbs.twimg.com/profile_banners/14499829/1559575336"/>
    <hyperlink ref="AO133" r:id="rId246" display="https://pbs.twimg.com/profile_banners/2469354751/1522242745"/>
    <hyperlink ref="AO134" r:id="rId247" display="https://pbs.twimg.com/profile_banners/15781092/1560998003"/>
    <hyperlink ref="AO135" r:id="rId248" display="https://pbs.twimg.com/profile_banners/1045030364073332737/1545022483"/>
    <hyperlink ref="AO136" r:id="rId249" display="https://pbs.twimg.com/profile_banners/118057572/1478813353"/>
    <hyperlink ref="AO137" r:id="rId250" display="https://pbs.twimg.com/profile_banners/963068741683744770/1548180676"/>
    <hyperlink ref="AO138" r:id="rId251" display="https://pbs.twimg.com/profile_banners/114358542/1524591468"/>
    <hyperlink ref="AO139" r:id="rId252" display="https://pbs.twimg.com/profile_banners/121448326/1560862207"/>
    <hyperlink ref="AO140" r:id="rId253" display="https://pbs.twimg.com/profile_banners/42793960/1548692340"/>
    <hyperlink ref="AO141" r:id="rId254" display="https://pbs.twimg.com/profile_banners/82074282/1510485217"/>
    <hyperlink ref="AO142" r:id="rId255" display="https://pbs.twimg.com/profile_banners/1047584946674704384/1538599309"/>
    <hyperlink ref="AO143" r:id="rId256" display="https://pbs.twimg.com/profile_banners/20020434/1559290823"/>
    <hyperlink ref="AO144" r:id="rId257" display="https://pbs.twimg.com/profile_banners/378616982/1550271769"/>
    <hyperlink ref="AO145" r:id="rId258" display="https://pbs.twimg.com/profile_banners/20635779/1559949400"/>
    <hyperlink ref="AO146" r:id="rId259" display="https://pbs.twimg.com/profile_banners/934110718147944449/1558641929"/>
    <hyperlink ref="AO147" r:id="rId260" display="https://pbs.twimg.com/profile_banners/18925187/1526237509"/>
    <hyperlink ref="AO148" r:id="rId261" display="https://pbs.twimg.com/profile_banners/821018231779553281/1484583429"/>
    <hyperlink ref="AO149" r:id="rId262" display="https://pbs.twimg.com/profile_banners/314590783/1352811598"/>
    <hyperlink ref="AO150" r:id="rId263" display="https://pbs.twimg.com/profile_banners/14114324/1560094154"/>
    <hyperlink ref="AO151" r:id="rId264" display="https://pbs.twimg.com/profile_banners/293390282/1432193576"/>
    <hyperlink ref="AO152" r:id="rId265" display="https://pbs.twimg.com/profile_banners/3514082596/1443463600"/>
    <hyperlink ref="AO153" r:id="rId266" display="https://pbs.twimg.com/profile_banners/931098929483124737/1510827328"/>
    <hyperlink ref="AO154" r:id="rId267" display="https://pbs.twimg.com/profile_banners/16723241/1398278647"/>
    <hyperlink ref="AO155" r:id="rId268" display="https://pbs.twimg.com/profile_banners/1099332394652454915/1551215195"/>
    <hyperlink ref="AO156" r:id="rId269" display="https://pbs.twimg.com/profile_banners/14405773/1554056443"/>
    <hyperlink ref="AO157" r:id="rId270" display="https://pbs.twimg.com/profile_banners/977189873194061824/1559116581"/>
    <hyperlink ref="AO158" r:id="rId271" display="https://pbs.twimg.com/profile_banners/94801655/1480057773"/>
    <hyperlink ref="AO159" r:id="rId272" display="https://pbs.twimg.com/profile_banners/29263258/1507211073"/>
    <hyperlink ref="AO160" r:id="rId273" display="https://pbs.twimg.com/profile_banners/354796810/1517948497"/>
    <hyperlink ref="AO161" r:id="rId274" display="https://pbs.twimg.com/profile_banners/18349397/1453639250"/>
    <hyperlink ref="AO162" r:id="rId275" display="https://pbs.twimg.com/profile_banners/14727247/1457814462"/>
    <hyperlink ref="AO163" r:id="rId276" display="https://pbs.twimg.com/profile_banners/722786529886625796/1485446394"/>
    <hyperlink ref="AO164" r:id="rId277" display="https://pbs.twimg.com/profile_banners/1137996936886267906/1560155393"/>
    <hyperlink ref="AO165" r:id="rId278" display="https://pbs.twimg.com/profile_banners/2207394924/1394919775"/>
    <hyperlink ref="AO166" r:id="rId279" display="https://pbs.twimg.com/profile_banners/43606613/1458995043"/>
    <hyperlink ref="AO168" r:id="rId280" display="https://pbs.twimg.com/profile_banners/827554545869938688/1559508822"/>
    <hyperlink ref="AU3" r:id="rId281" display="http://abs.twimg.com/images/themes/theme1/bg.png"/>
    <hyperlink ref="AU4" r:id="rId282" display="http://abs.twimg.com/images/themes/theme1/bg.png"/>
    <hyperlink ref="AU5" r:id="rId283" display="http://abs.twimg.com/images/themes/theme1/bg.png"/>
    <hyperlink ref="AU6" r:id="rId284" display="http://abs.twimg.com/images/themes/theme9/bg.gif"/>
    <hyperlink ref="AU7" r:id="rId285" display="http://abs.twimg.com/images/themes/theme1/bg.png"/>
    <hyperlink ref="AU8" r:id="rId286" display="http://abs.twimg.com/images/themes/theme14/bg.gif"/>
    <hyperlink ref="AU10" r:id="rId287" display="http://abs.twimg.com/images/themes/theme2/bg.gif"/>
    <hyperlink ref="AU11" r:id="rId288" display="http://abs.twimg.com/images/themes/theme14/bg.gif"/>
    <hyperlink ref="AU12" r:id="rId289" display="http://abs.twimg.com/images/themes/theme1/bg.png"/>
    <hyperlink ref="AU13" r:id="rId290" display="http://abs.twimg.com/images/themes/theme1/bg.png"/>
    <hyperlink ref="AU14" r:id="rId291" display="http://abs.twimg.com/images/themes/theme14/bg.gif"/>
    <hyperlink ref="AU15" r:id="rId292" display="http://abs.twimg.com/images/themes/theme1/bg.png"/>
    <hyperlink ref="AU16" r:id="rId293" display="http://abs.twimg.com/images/themes/theme1/bg.png"/>
    <hyperlink ref="AU17" r:id="rId294" display="http://abs.twimg.com/images/themes/theme1/bg.png"/>
    <hyperlink ref="AU18" r:id="rId295" display="http://abs.twimg.com/images/themes/theme8/bg.gif"/>
    <hyperlink ref="AU19" r:id="rId296" display="http://abs.twimg.com/images/themes/theme1/bg.png"/>
    <hyperlink ref="AU21" r:id="rId297" display="http://abs.twimg.com/images/themes/theme1/bg.png"/>
    <hyperlink ref="AU22" r:id="rId298" display="http://abs.twimg.com/images/themes/theme1/bg.png"/>
    <hyperlink ref="AU23" r:id="rId299" display="http://abs.twimg.com/images/themes/theme1/bg.png"/>
    <hyperlink ref="AU24" r:id="rId300" display="http://abs.twimg.com/images/themes/theme1/bg.png"/>
    <hyperlink ref="AU25" r:id="rId301" display="http://abs.twimg.com/images/themes/theme1/bg.png"/>
    <hyperlink ref="AU26" r:id="rId302" display="http://abs.twimg.com/images/themes/theme1/bg.png"/>
    <hyperlink ref="AU27" r:id="rId303" display="http://abs.twimg.com/images/themes/theme1/bg.png"/>
    <hyperlink ref="AU28" r:id="rId304" display="http://abs.twimg.com/images/themes/theme12/bg.gif"/>
    <hyperlink ref="AU29" r:id="rId305" display="http://abs.twimg.com/images/themes/theme1/bg.png"/>
    <hyperlink ref="AU30" r:id="rId306" display="http://abs.twimg.com/images/themes/theme1/bg.png"/>
    <hyperlink ref="AU31" r:id="rId307" display="http://abs.twimg.com/images/themes/theme1/bg.png"/>
    <hyperlink ref="AU32" r:id="rId308" display="http://abs.twimg.com/images/themes/theme4/bg.gif"/>
    <hyperlink ref="AU33" r:id="rId309" display="http://abs.twimg.com/images/themes/theme16/bg.gif"/>
    <hyperlink ref="AU34" r:id="rId310" display="http://abs.twimg.com/images/themes/theme1/bg.png"/>
    <hyperlink ref="AU35" r:id="rId311" display="http://abs.twimg.com/images/themes/theme1/bg.png"/>
    <hyperlink ref="AU36" r:id="rId312" display="http://abs.twimg.com/images/themes/theme1/bg.png"/>
    <hyperlink ref="AU37" r:id="rId313" display="http://abs.twimg.com/images/themes/theme1/bg.png"/>
    <hyperlink ref="AU38" r:id="rId314" display="http://abs.twimg.com/images/themes/theme1/bg.png"/>
    <hyperlink ref="AU39" r:id="rId315" display="http://abs.twimg.com/images/themes/theme1/bg.png"/>
    <hyperlink ref="AU40" r:id="rId316" display="http://abs.twimg.com/images/themes/theme14/bg.gif"/>
    <hyperlink ref="AU41" r:id="rId317" display="http://abs.twimg.com/images/themes/theme1/bg.png"/>
    <hyperlink ref="AU42" r:id="rId318" display="http://abs.twimg.com/images/themes/theme18/bg.gif"/>
    <hyperlink ref="AU43" r:id="rId319" display="http://abs.twimg.com/images/themes/theme1/bg.png"/>
    <hyperlink ref="AU44" r:id="rId320" display="http://abs.twimg.com/images/themes/theme2/bg.gif"/>
    <hyperlink ref="AU45" r:id="rId321" display="http://abs.twimg.com/images/themes/theme15/bg.png"/>
    <hyperlink ref="AU46" r:id="rId322" display="http://abs.twimg.com/images/themes/theme1/bg.png"/>
    <hyperlink ref="AU48" r:id="rId323" display="http://abs.twimg.com/images/themes/theme1/bg.png"/>
    <hyperlink ref="AU50" r:id="rId324" display="http://abs.twimg.com/images/themes/theme9/bg.gif"/>
    <hyperlink ref="AU51" r:id="rId325" display="http://abs.twimg.com/images/themes/theme1/bg.png"/>
    <hyperlink ref="AU53" r:id="rId326" display="http://abs.twimg.com/images/themes/theme5/bg.gif"/>
    <hyperlink ref="AU54" r:id="rId327" display="http://abs.twimg.com/images/themes/theme8/bg.gif"/>
    <hyperlink ref="AU55" r:id="rId328" display="http://abs.twimg.com/images/themes/theme1/bg.png"/>
    <hyperlink ref="AU56" r:id="rId329" display="http://abs.twimg.com/images/themes/theme1/bg.png"/>
    <hyperlink ref="AU57" r:id="rId330" display="http://abs.twimg.com/images/themes/theme14/bg.gif"/>
    <hyperlink ref="AU58" r:id="rId331" display="http://abs.twimg.com/images/themes/theme1/bg.png"/>
    <hyperlink ref="AU60" r:id="rId332" display="http://abs.twimg.com/images/themes/theme1/bg.png"/>
    <hyperlink ref="AU61" r:id="rId333" display="http://abs.twimg.com/images/themes/theme1/bg.png"/>
    <hyperlink ref="AU62" r:id="rId334" display="http://abs.twimg.com/images/themes/theme18/bg.gif"/>
    <hyperlink ref="AU63" r:id="rId335" display="http://abs.twimg.com/images/themes/theme1/bg.png"/>
    <hyperlink ref="AU64" r:id="rId336" display="http://abs.twimg.com/images/themes/theme13/bg.gif"/>
    <hyperlink ref="AU65" r:id="rId337" display="http://abs.twimg.com/images/themes/theme2/bg.gif"/>
    <hyperlink ref="AU66" r:id="rId338" display="http://abs.twimg.com/images/themes/theme1/bg.png"/>
    <hyperlink ref="AU67" r:id="rId339" display="http://abs.twimg.com/images/themes/theme5/bg.gif"/>
    <hyperlink ref="AU68" r:id="rId340" display="http://abs.twimg.com/images/themes/theme16/bg.gif"/>
    <hyperlink ref="AU69" r:id="rId341" display="http://abs.twimg.com/images/themes/theme1/bg.png"/>
    <hyperlink ref="AU70" r:id="rId342" display="http://abs.twimg.com/images/themes/theme8/bg.gif"/>
    <hyperlink ref="AU71" r:id="rId343" display="http://abs.twimg.com/images/themes/theme14/bg.gif"/>
    <hyperlink ref="AU72" r:id="rId344" display="http://abs.twimg.com/images/themes/theme13/bg.gif"/>
    <hyperlink ref="AU73" r:id="rId345" display="http://abs.twimg.com/images/themes/theme7/bg.gif"/>
    <hyperlink ref="AU74" r:id="rId346" display="http://abs.twimg.com/images/themes/theme9/bg.gif"/>
    <hyperlink ref="AU75" r:id="rId347" display="http://abs.twimg.com/images/themes/theme1/bg.png"/>
    <hyperlink ref="AU76" r:id="rId348" display="http://abs.twimg.com/images/themes/theme5/bg.gif"/>
    <hyperlink ref="AU77" r:id="rId349" display="http://abs.twimg.com/images/themes/theme1/bg.png"/>
    <hyperlink ref="AU78" r:id="rId350" display="http://abs.twimg.com/images/themes/theme1/bg.png"/>
    <hyperlink ref="AU79" r:id="rId351" display="http://abs.twimg.com/images/themes/theme9/bg.gif"/>
    <hyperlink ref="AU80" r:id="rId352" display="http://abs.twimg.com/images/themes/theme1/bg.png"/>
    <hyperlink ref="AU81" r:id="rId353" display="http://abs.twimg.com/images/themes/theme4/bg.gif"/>
    <hyperlink ref="AU82" r:id="rId354" display="http://abs.twimg.com/images/themes/theme1/bg.png"/>
    <hyperlink ref="AU83" r:id="rId355" display="http://abs.twimg.com/images/themes/theme4/bg.gif"/>
    <hyperlink ref="AU85" r:id="rId356" display="http://abs.twimg.com/images/themes/theme9/bg.gif"/>
    <hyperlink ref="AU86" r:id="rId357" display="http://abs.twimg.com/images/themes/theme1/bg.png"/>
    <hyperlink ref="AU89" r:id="rId358" display="http://abs.twimg.com/images/themes/theme1/bg.png"/>
    <hyperlink ref="AU90" r:id="rId359" display="http://abs.twimg.com/images/themes/theme1/bg.png"/>
    <hyperlink ref="AU91" r:id="rId360" display="http://abs.twimg.com/images/themes/theme11/bg.gif"/>
    <hyperlink ref="AU92" r:id="rId361" display="http://abs.twimg.com/images/themes/theme1/bg.png"/>
    <hyperlink ref="AU93" r:id="rId362" display="http://abs.twimg.com/images/themes/theme1/bg.png"/>
    <hyperlink ref="AU94" r:id="rId363" display="http://abs.twimg.com/images/themes/theme5/bg.gif"/>
    <hyperlink ref="AU95" r:id="rId364" display="http://abs.twimg.com/images/themes/theme14/bg.gif"/>
    <hyperlink ref="AU96" r:id="rId365" display="http://abs.twimg.com/images/themes/theme1/bg.png"/>
    <hyperlink ref="AU97" r:id="rId366" display="http://abs.twimg.com/images/themes/theme1/bg.png"/>
    <hyperlink ref="AU98" r:id="rId367" display="http://abs.twimg.com/images/themes/theme14/bg.gif"/>
    <hyperlink ref="AU100" r:id="rId368" display="http://abs.twimg.com/images/themes/theme17/bg.gif"/>
    <hyperlink ref="AU101" r:id="rId369" display="http://abs.twimg.com/images/themes/theme1/bg.png"/>
    <hyperlink ref="AU102" r:id="rId370" display="http://abs.twimg.com/images/themes/theme1/bg.png"/>
    <hyperlink ref="AU103" r:id="rId371" display="http://abs.twimg.com/images/themes/theme1/bg.png"/>
    <hyperlink ref="AU104" r:id="rId372" display="http://abs.twimg.com/images/themes/theme14/bg.gif"/>
    <hyperlink ref="AU105" r:id="rId373" display="http://abs.twimg.com/images/themes/theme1/bg.png"/>
    <hyperlink ref="AU106" r:id="rId374" display="http://abs.twimg.com/images/themes/theme1/bg.png"/>
    <hyperlink ref="AU107" r:id="rId375" display="http://abs.twimg.com/images/themes/theme1/bg.png"/>
    <hyperlink ref="AU108" r:id="rId376" display="http://abs.twimg.com/images/themes/theme1/bg.png"/>
    <hyperlink ref="AU109" r:id="rId377" display="http://abs.twimg.com/images/themes/theme14/bg.gif"/>
    <hyperlink ref="AU110" r:id="rId378" display="http://abs.twimg.com/images/themes/theme9/bg.gif"/>
    <hyperlink ref="AU111" r:id="rId379" display="http://abs.twimg.com/images/themes/theme1/bg.png"/>
    <hyperlink ref="AU113" r:id="rId380" display="http://abs.twimg.com/images/themes/theme4/bg.gif"/>
    <hyperlink ref="AU114" r:id="rId381" display="http://abs.twimg.com/images/themes/theme1/bg.png"/>
    <hyperlink ref="AU115" r:id="rId382" display="http://abs.twimg.com/images/themes/theme1/bg.png"/>
    <hyperlink ref="AU117" r:id="rId383" display="http://abs.twimg.com/images/themes/theme2/bg.gif"/>
    <hyperlink ref="AU119" r:id="rId384" display="http://abs.twimg.com/images/themes/theme9/bg.gif"/>
    <hyperlink ref="AU120" r:id="rId385" display="http://abs.twimg.com/images/themes/theme1/bg.png"/>
    <hyperlink ref="AU122" r:id="rId386" display="http://abs.twimg.com/images/themes/theme4/bg.gif"/>
    <hyperlink ref="AU123" r:id="rId387" display="http://abs.twimg.com/images/themes/theme1/bg.png"/>
    <hyperlink ref="AU124" r:id="rId388" display="http://abs.twimg.com/images/themes/theme1/bg.png"/>
    <hyperlink ref="AU125" r:id="rId389" display="http://abs.twimg.com/images/themes/theme10/bg.gif"/>
    <hyperlink ref="AU127" r:id="rId390" display="http://abs.twimg.com/images/themes/theme14/bg.gif"/>
    <hyperlink ref="AU128" r:id="rId391" display="http://abs.twimg.com/images/themes/theme1/bg.png"/>
    <hyperlink ref="AU129" r:id="rId392" display="http://abs.twimg.com/images/themes/theme10/bg.gif"/>
    <hyperlink ref="AU130" r:id="rId393" display="http://abs.twimg.com/images/themes/theme1/bg.png"/>
    <hyperlink ref="AU131" r:id="rId394" display="http://abs.twimg.com/images/themes/theme4/bg.gif"/>
    <hyperlink ref="AU132" r:id="rId395" display="http://abs.twimg.com/images/themes/theme1/bg.png"/>
    <hyperlink ref="AU133" r:id="rId396" display="http://abs.twimg.com/images/themes/theme1/bg.png"/>
    <hyperlink ref="AU134" r:id="rId397" display="http://abs.twimg.com/images/themes/theme1/bg.png"/>
    <hyperlink ref="AU136" r:id="rId398" display="http://abs.twimg.com/images/themes/theme9/bg.gif"/>
    <hyperlink ref="AU138" r:id="rId399" display="http://abs.twimg.com/images/themes/theme1/bg.png"/>
    <hyperlink ref="AU139" r:id="rId400" display="http://abs.twimg.com/images/themes/theme1/bg.png"/>
    <hyperlink ref="AU140" r:id="rId401" display="http://abs.twimg.com/images/themes/theme9/bg.gif"/>
    <hyperlink ref="AU141" r:id="rId402" display="http://abs.twimg.com/images/themes/theme1/bg.png"/>
    <hyperlink ref="AU143" r:id="rId403" display="http://abs.twimg.com/images/themes/theme12/bg.gif"/>
    <hyperlink ref="AU144" r:id="rId404" display="http://abs.twimg.com/images/themes/theme1/bg.png"/>
    <hyperlink ref="AU145" r:id="rId405" display="http://abs.twimg.com/images/themes/theme12/bg.gif"/>
    <hyperlink ref="AU146" r:id="rId406" display="http://abs.twimg.com/images/themes/theme1/bg.png"/>
    <hyperlink ref="AU147" r:id="rId407" display="http://abs.twimg.com/images/themes/theme4/bg.gif"/>
    <hyperlink ref="AU149" r:id="rId408" display="http://abs.twimg.com/images/themes/theme1/bg.png"/>
    <hyperlink ref="AU150" r:id="rId409" display="http://abs.twimg.com/images/themes/theme14/bg.gif"/>
    <hyperlink ref="AU151" r:id="rId410" display="http://abs.twimg.com/images/themes/theme18/bg.gif"/>
    <hyperlink ref="AU152" r:id="rId411" display="http://abs.twimg.com/images/themes/theme1/bg.png"/>
    <hyperlink ref="AU154" r:id="rId412" display="http://abs.twimg.com/images/themes/theme1/bg.png"/>
    <hyperlink ref="AU155" r:id="rId413" display="http://abs.twimg.com/images/themes/theme1/bg.png"/>
    <hyperlink ref="AU156" r:id="rId414" display="http://abs.twimg.com/images/themes/theme9/bg.gif"/>
    <hyperlink ref="AU157" r:id="rId415" display="http://abs.twimg.com/images/themes/theme1/bg.png"/>
    <hyperlink ref="AU158" r:id="rId416" display="http://abs.twimg.com/images/themes/theme3/bg.gif"/>
    <hyperlink ref="AU159" r:id="rId417" display="http://abs.twimg.com/images/themes/theme2/bg.gif"/>
    <hyperlink ref="AU160" r:id="rId418" display="http://abs.twimg.com/images/themes/theme1/bg.png"/>
    <hyperlink ref="AU161" r:id="rId419" display="http://abs.twimg.com/images/themes/theme13/bg.gif"/>
    <hyperlink ref="AU162" r:id="rId420" display="http://abs.twimg.com/images/themes/theme5/bg.gif"/>
    <hyperlink ref="AU165" r:id="rId421" display="http://abs.twimg.com/images/themes/theme4/bg.gif"/>
    <hyperlink ref="AU166" r:id="rId422" display="http://abs.twimg.com/images/themes/theme1/bg.png"/>
    <hyperlink ref="AU167" r:id="rId423" display="http://abs.twimg.com/images/themes/theme1/bg.png"/>
    <hyperlink ref="AU168" r:id="rId424" display="http://abs.twimg.com/images/themes/theme1/bg.png"/>
    <hyperlink ref="F3" r:id="rId425" display="http://pbs.twimg.com/profile_images/779710785073262592/u-k02k3g_normal.jpg"/>
    <hyperlink ref="F4" r:id="rId426" display="http://pbs.twimg.com/profile_images/827740262348767232/jkrDk2WC_normal.jpg"/>
    <hyperlink ref="F5" r:id="rId427" display="http://pbs.twimg.com/profile_images/1142042986949349378/8Tz-i76w_normal.jpg"/>
    <hyperlink ref="F6" r:id="rId428" display="http://pbs.twimg.com/profile_images/1131828967026171904/PshDjqhV_normal.jpg"/>
    <hyperlink ref="F7" r:id="rId429" display="http://pbs.twimg.com/profile_images/1129378992627310600/rAKL1Rz3_normal.jpg"/>
    <hyperlink ref="F8" r:id="rId430" display="http://pbs.twimg.com/profile_images/487242217887502337/qOMRQbPk_normal.jpeg"/>
    <hyperlink ref="F9" r:id="rId431" display="http://pbs.twimg.com/profile_images/1138196305786867712/bPTL_VPl_normal.jpg"/>
    <hyperlink ref="F10" r:id="rId432" display="http://pbs.twimg.com/profile_images/1123989893502386177/SXDSPV5W_normal.png"/>
    <hyperlink ref="F11" r:id="rId433" display="http://pbs.twimg.com/profile_images/1057051133544415233/G2b7vzsU_normal.jpg"/>
    <hyperlink ref="F12" r:id="rId434" display="http://pbs.twimg.com/profile_images/533259350609891328/yAlSdl0H_normal.jpeg"/>
    <hyperlink ref="F13" r:id="rId435" display="http://pbs.twimg.com/profile_images/882937948869722112/7bdr_2Fr_normal.jpg"/>
    <hyperlink ref="F14" r:id="rId436" display="http://pbs.twimg.com/profile_images/971518376076984320/eQdX_nIQ_normal.jpg"/>
    <hyperlink ref="F15" r:id="rId437" display="http://pbs.twimg.com/profile_images/733039850513895429/9DfDLHbP_normal.jpg"/>
    <hyperlink ref="F16" r:id="rId438" display="http://pbs.twimg.com/profile_images/1195779228/DSC_0096__1__normal.JPG"/>
    <hyperlink ref="F17" r:id="rId439" display="http://pbs.twimg.com/profile_images/1131275260140105728/xz3wRU-f_normal.jpg"/>
    <hyperlink ref="F18" r:id="rId440" display="http://pbs.twimg.com/profile_images/883415380957446145/Z6enGChb_normal.jpg"/>
    <hyperlink ref="F19" r:id="rId441" display="http://pbs.twimg.com/profile_images/1049040865799196672/5gvXDHlL_normal.jpg"/>
    <hyperlink ref="F20" r:id="rId442" display="http://pbs.twimg.com/profile_images/855380026996383746/Yh1tIcw__normal.jpg"/>
    <hyperlink ref="F21" r:id="rId443" display="http://pbs.twimg.com/profile_images/1115266224768917509/QBfObhBW_normal.jpg"/>
    <hyperlink ref="F22" r:id="rId444" display="http://pbs.twimg.com/profile_images/1138952185645920257/96T-exz-_normal.jpg"/>
    <hyperlink ref="F23" r:id="rId445" display="http://pbs.twimg.com/profile_images/1047176622598545408/Gy8L5gwM_normal.jpg"/>
    <hyperlink ref="F24" r:id="rId446" display="http://pbs.twimg.com/profile_images/1008735259578339328/ffLBiSjO_normal.jpg"/>
    <hyperlink ref="F25" r:id="rId447" display="http://pbs.twimg.com/profile_images/789480724256722944/2RrMwrFG_normal.jpg"/>
    <hyperlink ref="F26" r:id="rId448" display="http://pbs.twimg.com/profile_images/1126195046754201600/sjUnzhS2_normal.jpg"/>
    <hyperlink ref="F27" r:id="rId449" display="http://pbs.twimg.com/profile_images/1061986914918653952/Lzh_LQtZ_normal.jpg"/>
    <hyperlink ref="F28" r:id="rId450" display="http://pbs.twimg.com/profile_images/1101179954337902593/oe-YzmFj_normal.png"/>
    <hyperlink ref="F29" r:id="rId451" display="http://pbs.twimg.com/profile_images/1139616271836884992/FMZSOlcz_normal.png"/>
    <hyperlink ref="F30" r:id="rId452" display="http://pbs.twimg.com/profile_images/748933945954275328/pPLGvcTn_normal.jpg"/>
    <hyperlink ref="F31" r:id="rId453" display="http://pbs.twimg.com/profile_images/1110483046447362048/AVdBThSa_normal.jpg"/>
    <hyperlink ref="F32" r:id="rId454" display="http://pbs.twimg.com/profile_images/1087039147662024704/pVV5ZWgU_normal.jpg"/>
    <hyperlink ref="F33" r:id="rId455" display="http://pbs.twimg.com/profile_images/1059516129595412480/hpvZYEdv_normal.jpg"/>
    <hyperlink ref="F34" r:id="rId456" display="http://pbs.twimg.com/profile_images/1002736917245583365/92bfic81_normal.jpg"/>
    <hyperlink ref="F35" r:id="rId457" display="http://pbs.twimg.com/profile_images/1032020484244692993/5XxqoziN_normal.jpg"/>
    <hyperlink ref="F36" r:id="rId458" display="http://pbs.twimg.com/profile_images/1120002100065337344/sZwDtunJ_normal.jpg"/>
    <hyperlink ref="F37" r:id="rId459" display="http://pbs.twimg.com/profile_images/684125845523267584/-4NuXHdc_normal.jpg"/>
    <hyperlink ref="F38" r:id="rId460" display="http://pbs.twimg.com/profile_images/1138519290146168833/oN7cTwxJ_normal.png"/>
    <hyperlink ref="F39" r:id="rId461" display="http://pbs.twimg.com/profile_images/1136257657227108353/h4DdAiXM_normal.jpg"/>
    <hyperlink ref="F40" r:id="rId462" display="http://pbs.twimg.com/profile_images/1135082121033330688/STyHI94p_normal.jpg"/>
    <hyperlink ref="F41" r:id="rId463" display="http://pbs.twimg.com/profile_images/3696085537/aa6f87a66956844581148fc800933dca_normal.jpeg"/>
    <hyperlink ref="F42" r:id="rId464" display="http://pbs.twimg.com/profile_images/1060019467059572739/DgAu2XEg_normal.jpg"/>
    <hyperlink ref="F43" r:id="rId465" display="http://pbs.twimg.com/profile_images/1135600777395707904/S7EjEmET_normal.png"/>
    <hyperlink ref="F44" r:id="rId466" display="http://pbs.twimg.com/profile_images/1139347558436888576/OuXStoOw_normal.jpg"/>
    <hyperlink ref="F45" r:id="rId467" display="http://pbs.twimg.com/profile_images/1141990914212212736/0ukWK_SU_normal.jpg"/>
    <hyperlink ref="F46" r:id="rId468" display="http://pbs.twimg.com/profile_images/1106697498570227712/B6w3qb3N_normal.jpg"/>
    <hyperlink ref="F47" r:id="rId469" display="http://pbs.twimg.com/profile_images/1042846734316130304/XRDTQffN_normal.jpg"/>
    <hyperlink ref="F48" r:id="rId470" display="http://pbs.twimg.com/profile_images/660805633038401536/awevEdb9_normal.jpg"/>
    <hyperlink ref="F49" r:id="rId471" display="http://pbs.twimg.com/profile_images/1130629343946956806/vZS1sEVZ_normal.jpg"/>
    <hyperlink ref="F50" r:id="rId472" display="http://pbs.twimg.com/profile_images/864593738567303168/PJVeXsri_normal.jpg"/>
    <hyperlink ref="F51" r:id="rId473" display="http://pbs.twimg.com/profile_images/1052820122946215936/gMUo-CC0_normal.jpg"/>
    <hyperlink ref="F52" r:id="rId474" display="http://pbs.twimg.com/profile_images/1138886860447649792/cwUSCwuR_normal.png"/>
    <hyperlink ref="F53" r:id="rId475" display="http://pbs.twimg.com/profile_images/1129868297049186305/8QmsJbr4_normal.jpg"/>
    <hyperlink ref="F54" r:id="rId476" display="http://pbs.twimg.com/profile_images/549761486839492608/6mpg4MY__normal.jpeg"/>
    <hyperlink ref="F55" r:id="rId477" display="http://pbs.twimg.com/profile_images/1078129974941569025/igBP3cwg_normal.jpg"/>
    <hyperlink ref="F56" r:id="rId478" display="http://pbs.twimg.com/profile_images/853917644323524609/IPwyTFm2_normal.jpg"/>
    <hyperlink ref="F57" r:id="rId479" display="http://pbs.twimg.com/profile_images/1035920562558652417/WEh7FXgL_normal.jpg"/>
    <hyperlink ref="F58" r:id="rId480" display="http://pbs.twimg.com/profile_images/1138842152929288193/OrCpulEk_normal.jpg"/>
    <hyperlink ref="F59" r:id="rId481" display="http://pbs.twimg.com/profile_images/1127843538324996096/-HGW9NxC_normal.png"/>
    <hyperlink ref="F60" r:id="rId482" display="http://pbs.twimg.com/profile_images/1136326613962858501/pVINrp4B_normal.jpg"/>
    <hyperlink ref="F61" r:id="rId483" display="http://pbs.twimg.com/profile_images/882000197437583360/5YsrbFEf_normal.jpg"/>
    <hyperlink ref="F62" r:id="rId484" display="http://pbs.twimg.com/profile_images/871790645861654528/qu7C766i_normal.jpg"/>
    <hyperlink ref="F63" r:id="rId485" display="http://pbs.twimg.com/profile_images/472060260425801728/W4THeuJz_normal.jpeg"/>
    <hyperlink ref="F64" r:id="rId486" display="http://pbs.twimg.com/profile_images/1093106191738302464/5F1FA2GV_normal.jpg"/>
    <hyperlink ref="F65" r:id="rId487" display="http://pbs.twimg.com/profile_images/1050432840511438850/K6vKTiWm_normal.jpg"/>
    <hyperlink ref="F66" r:id="rId488" display="http://pbs.twimg.com/profile_images/848588161345347584/aFRMqJFt_normal.jpg"/>
    <hyperlink ref="F67" r:id="rId489" display="http://pbs.twimg.com/profile_images/750618747463950336/ty1a2AYQ_normal.jpg"/>
    <hyperlink ref="F68" r:id="rId490" display="http://pbs.twimg.com/profile_images/1138031854202679299/XkaI7OFI_normal.jpg"/>
    <hyperlink ref="F69" r:id="rId491" display="http://pbs.twimg.com/profile_images/1938038343/R-SM_normal.jpg"/>
    <hyperlink ref="F70" r:id="rId492" display="http://pbs.twimg.com/profile_images/1072891513942786048/KIz2B2qk_normal.jpg"/>
    <hyperlink ref="F71" r:id="rId493" display="http://pbs.twimg.com/profile_images/3654397678/3d0274e555342f7e83558ad3fb0c0c39_normal.jpeg"/>
    <hyperlink ref="F72" r:id="rId494" display="http://pbs.twimg.com/profile_images/850056862200410113/FFZsB6-A_normal.jpg"/>
    <hyperlink ref="F73" r:id="rId495" display="http://pbs.twimg.com/profile_images/887692417599549440/AIiho3cx_normal.jpg"/>
    <hyperlink ref="F74" r:id="rId496" display="http://pbs.twimg.com/profile_images/927317502467731462/kJo1PAci_normal.jpg"/>
    <hyperlink ref="F75" r:id="rId497" display="http://pbs.twimg.com/profile_images/2999967920/e6dc0306e5abed340cb05796022c6693_normal.jpeg"/>
    <hyperlink ref="F76" r:id="rId498" display="http://pbs.twimg.com/profile_images/909753155977601024/EJDt8aR2_normal.jpg"/>
    <hyperlink ref="F77" r:id="rId499" display="http://pbs.twimg.com/profile_images/378800000703257226/b667c7ecaeb46c9739e14925399d4085_normal.png"/>
    <hyperlink ref="F78" r:id="rId500" display="http://pbs.twimg.com/profile_images/476707212849467392/I_jVndo-_normal.jpeg"/>
    <hyperlink ref="F79" r:id="rId501" display="http://pbs.twimg.com/profile_images/581089016814047232/7pjnF776_normal.jpg"/>
    <hyperlink ref="F80" r:id="rId502" display="http://pbs.twimg.com/profile_images/1040851770602409986/zvbTErdv_normal.jpg"/>
    <hyperlink ref="F81" r:id="rId503" display="http://pbs.twimg.com/profile_images/2856946373/36c9a22603b705821a368c884a7d169e_normal.png"/>
    <hyperlink ref="F82" r:id="rId504" display="http://pbs.twimg.com/profile_images/3435106359/07dc0d8e6f141dd3500a59b1edbbbd87_normal.png"/>
    <hyperlink ref="F83" r:id="rId505" display="http://pbs.twimg.com/profile_images/989098657831112704/YEx3YyX7_normal.jpg"/>
    <hyperlink ref="F84" r:id="rId506" display="http://pbs.twimg.com/profile_images/1133969845035380736/3Ht10o66_normal.jpg"/>
    <hyperlink ref="F85" r:id="rId507" display="http://pbs.twimg.com/profile_images/378800000833619103/c20c5ea7ed0f15bfae45152643dd121d_normal.jpeg"/>
    <hyperlink ref="F86" r:id="rId508" display="http://pbs.twimg.com/profile_images/913837869034176512/tiHXsYeu_normal.jpg"/>
    <hyperlink ref="F87" r:id="rId509" display="http://pbs.twimg.com/profile_images/1131778643003301888/z19P-nGD_normal.jpg"/>
    <hyperlink ref="F88" r:id="rId510" display="http://pbs.twimg.com/profile_images/706622262892490753/LB1AjIS-_normal.jpg"/>
    <hyperlink ref="F89" r:id="rId511" display="http://pbs.twimg.com/profile_images/1080028028284166144/PR__WlG7_normal.jpg"/>
    <hyperlink ref="F90" r:id="rId512" display="http://pbs.twimg.com/profile_images/1117715035411718144/8V_Gkzcx_normal.jpg"/>
    <hyperlink ref="F91" r:id="rId513" display="http://pbs.twimg.com/profile_images/846409220832473088/-1Wh0Keo_normal.jpg"/>
    <hyperlink ref="F92" r:id="rId514" display="http://pbs.twimg.com/profile_images/795335879925596160/UArBlHyZ_normal.jpg"/>
    <hyperlink ref="F93" r:id="rId515" display="http://pbs.twimg.com/profile_images/1086144356015165440/qp-aDxu8_normal.jpg"/>
    <hyperlink ref="F94" r:id="rId516" display="http://pbs.twimg.com/profile_images/896705564465479681/9Nc3o-uo_normal.jpg"/>
    <hyperlink ref="F95" r:id="rId517" display="http://pbs.twimg.com/profile_images/1042648534317596672/XQW2BGvd_normal.jpg"/>
    <hyperlink ref="F96" r:id="rId518" display="http://pbs.twimg.com/profile_images/846785549939757057/1zniwuG3_normal.jpg"/>
    <hyperlink ref="F97" r:id="rId519" display="http://pbs.twimg.com/profile_images/735247857146437632/z7QElB8U_normal.jpg"/>
    <hyperlink ref="F98" r:id="rId520" display="http://pbs.twimg.com/profile_images/3346866136/44bafe581019fa2603283cbc5e41f3ff_normal.png"/>
    <hyperlink ref="F99" r:id="rId521" display="http://pbs.twimg.com/profile_images/1123135282784550914/zaT_1nRw_normal.jpg"/>
    <hyperlink ref="F100" r:id="rId522" display="http://pbs.twimg.com/profile_images/796829915819675648/IPI1Ko6Q_normal.jpg"/>
    <hyperlink ref="F101" r:id="rId523" display="http://pbs.twimg.com/profile_images/736879472750780416/_GsBKi2F_normal.jpg"/>
    <hyperlink ref="F102" r:id="rId524" display="http://abs.twimg.com/sticky/default_profile_images/default_profile_normal.png"/>
    <hyperlink ref="F103" r:id="rId525" display="http://pbs.twimg.com/profile_images/918243413228642304/SNxPOiou_normal.jpg"/>
    <hyperlink ref="F104" r:id="rId526" display="http://pbs.twimg.com/profile_images/3120841902/7276aa9ca2b09cdb1a09fa6029dc8e25_normal.jpeg"/>
    <hyperlink ref="F105" r:id="rId527" display="http://pbs.twimg.com/profile_images/902143038255923200/5FM46-wj_normal.jpg"/>
    <hyperlink ref="F106" r:id="rId528" display="http://pbs.twimg.com/profile_images/963126625616277504/1Uemylby_normal.jpg"/>
    <hyperlink ref="F107" r:id="rId529" display="http://pbs.twimg.com/profile_images/1140226670638575616/pxKf6sSE_normal.jpg"/>
    <hyperlink ref="F108" r:id="rId530" display="http://pbs.twimg.com/profile_images/3472430640/41e9867276e72689c7b815388944c171_normal.jpeg"/>
    <hyperlink ref="F109" r:id="rId531" display="http://pbs.twimg.com/profile_images/1133520919752843264/k01PTz6s_normal.jpg"/>
    <hyperlink ref="F110" r:id="rId532" display="http://pbs.twimg.com/profile_images/623697160777826305/RFY-hwl__normal.png"/>
    <hyperlink ref="F111" r:id="rId533" display="http://pbs.twimg.com/profile_images/1095743669653696513/PtaZZUX4_normal.jpg"/>
    <hyperlink ref="F112" r:id="rId534" display="http://pbs.twimg.com/profile_images/986840344884142080/nHlNfz7c_normal.jpg"/>
    <hyperlink ref="F113" r:id="rId535" display="http://pbs.twimg.com/profile_images/513739177809027072/u2iNS-2b_normal.jpeg"/>
    <hyperlink ref="F114" r:id="rId536" display="http://pbs.twimg.com/profile_images/1068574976415096832/uAw2NhmA_normal.jpg"/>
    <hyperlink ref="F115" r:id="rId537" display="http://pbs.twimg.com/profile_images/1115931363176275968/u_8HPpFC_normal.png"/>
    <hyperlink ref="F116" r:id="rId538" display="http://pbs.twimg.com/profile_images/687723622631211010/wbNDhRAd_normal.jpg"/>
    <hyperlink ref="F117" r:id="rId539" display="http://pbs.twimg.com/profile_images/1024837641177419776/tJFKIyaw_normal.jpg"/>
    <hyperlink ref="F118" r:id="rId540" display="http://abs.twimg.com/sticky/default_profile_images/default_profile_normal.png"/>
    <hyperlink ref="F119" r:id="rId541" display="http://pbs.twimg.com/profile_images/869220255096201217/sfE2rJKJ_normal.jpg"/>
    <hyperlink ref="F120" r:id="rId542" display="http://pbs.twimg.com/profile_images/1069261666263736320/Uob_MxAK_normal.jpg"/>
    <hyperlink ref="F121" r:id="rId543" display="http://pbs.twimg.com/profile_images/695006164078034944/fINHS4n7_normal.jpg"/>
    <hyperlink ref="F122" r:id="rId544" display="http://pbs.twimg.com/profile_images/1027353027450101760/7GJRxppp_normal.jpg"/>
    <hyperlink ref="F123" r:id="rId545" display="http://pbs.twimg.com/profile_images/1035896694469283840/nMLw8WsR_normal.jpg"/>
    <hyperlink ref="F124" r:id="rId546" display="http://pbs.twimg.com/profile_images/1101321372687581184/HmmqxtLQ_normal.jpg"/>
    <hyperlink ref="F125" r:id="rId547" display="http://pbs.twimg.com/profile_images/1085227085671686144/ORDbOMYy_normal.jpg"/>
    <hyperlink ref="F126" r:id="rId548" display="http://pbs.twimg.com/profile_images/1139241933304410112/0O577FfN_normal.jpg"/>
    <hyperlink ref="F127" r:id="rId549" display="http://pbs.twimg.com/profile_images/835197609853726721/F2m94jEo_normal.jpg"/>
    <hyperlink ref="F128" r:id="rId550" display="http://pbs.twimg.com/profile_images/920628397046366209/uirb1rTv_normal.jpg"/>
    <hyperlink ref="F129" r:id="rId551" display="http://pbs.twimg.com/profile_images/1062464463373242375/-SpI7BWn_normal.jpg"/>
    <hyperlink ref="F130" r:id="rId552" display="http://pbs.twimg.com/profile_images/1666039394/nextwave-twtter_normal.png"/>
    <hyperlink ref="F131" r:id="rId553" display="http://pbs.twimg.com/profile_images/798176802325794816/25mLqDKA_normal.jpg"/>
    <hyperlink ref="F132" r:id="rId554" display="http://pbs.twimg.com/profile_images/875476478988886016/_l61qZdR_normal.jpg"/>
    <hyperlink ref="F133" r:id="rId555" display="http://pbs.twimg.com/profile_images/875379779742183424/FY278yPF_normal.jpg"/>
    <hyperlink ref="F134" r:id="rId556" display="http://pbs.twimg.com/profile_images/1245128827/Cohen_Heidi_normal.jpg"/>
    <hyperlink ref="F135" r:id="rId557" display="http://pbs.twimg.com/profile_images/1059306021296922625/oyxW1qo-_normal.jpg"/>
    <hyperlink ref="F136" r:id="rId558" display="http://pbs.twimg.com/profile_images/696143278807375872/_8KOQ7tg_normal.jpg"/>
    <hyperlink ref="F137" r:id="rId559" display="http://pbs.twimg.com/profile_images/1087775315097604096/lQze2KvR_normal.jpg"/>
    <hyperlink ref="F138" r:id="rId560" display="http://pbs.twimg.com/profile_images/416253230897582080/tKrT1S64_normal.jpeg"/>
    <hyperlink ref="F139" r:id="rId561" display="http://pbs.twimg.com/profile_images/930723232440881153/UiMVephh_normal.jpg"/>
    <hyperlink ref="F140" r:id="rId562" display="http://pbs.twimg.com/profile_images/625697856330952709/3dynAKiy_normal.png"/>
    <hyperlink ref="F141" r:id="rId563" display="http://pbs.twimg.com/profile_images/920290068463415296/mTBxCjYa_normal.jpg"/>
    <hyperlink ref="F142" r:id="rId564" display="http://pbs.twimg.com/profile_images/1047587406956953614/0OlHfwRT_normal.jpg"/>
    <hyperlink ref="F143" r:id="rId565" display="http://pbs.twimg.com/profile_images/1138658531039535104/NRal9s56_normal.jpg"/>
    <hyperlink ref="F144" r:id="rId566" display="http://pbs.twimg.com/profile_images/1764859416/LogoOnly_Large_normal.png"/>
    <hyperlink ref="F145" r:id="rId567" display="http://pbs.twimg.com/profile_images/936648772834041856/aBvT-Djq_normal.jpg"/>
    <hyperlink ref="F146" r:id="rId568" display="http://pbs.twimg.com/profile_images/1042821947544018944/88Ev2_yM_normal.jpg"/>
    <hyperlink ref="F147" r:id="rId569" display="http://pbs.twimg.com/profile_images/507247048844787712/UZapyvOn_normal.png"/>
    <hyperlink ref="F148" r:id="rId570" display="http://pbs.twimg.com/profile_images/1057379626547380224/3IayBRL6_normal.jpg"/>
    <hyperlink ref="F149" r:id="rId571" display="http://pbs.twimg.com/profile_images/834381266959134720/54tYALBI_normal.jpg"/>
    <hyperlink ref="F150" r:id="rId572" display="http://pbs.twimg.com/profile_images/1114942744458334209/Zxrqhu7c_normal.jpg"/>
    <hyperlink ref="F151" r:id="rId573" display="http://pbs.twimg.com/profile_images/1089086024284889089/T3NuZSIa_normal.jpg"/>
    <hyperlink ref="F152" r:id="rId574" display="http://pbs.twimg.com/profile_images/638743553951277056/4LwCevuI_normal.jpg"/>
    <hyperlink ref="F153" r:id="rId575" display="http://pbs.twimg.com/profile_images/931102764838588416/51KkKUF4_normal.jpg"/>
    <hyperlink ref="F154" r:id="rId576" display="http://pbs.twimg.com/profile_images/61932938/08-08-17-08-drawn-600_normal.jpg"/>
    <hyperlink ref="F155" r:id="rId577" display="http://pbs.twimg.com/profile_images/1099385783218290690/2aaaq1sr_normal.png"/>
    <hyperlink ref="F156" r:id="rId578" display="http://pbs.twimg.com/profile_images/1095516462981103616/0MEUpQHQ_normal.png"/>
    <hyperlink ref="F157" r:id="rId579" display="http://pbs.twimg.com/profile_images/1103037214005571584/-bB2dNVN_normal.png"/>
    <hyperlink ref="F158" r:id="rId580" display="http://pbs.twimg.com/profile_images/1141409124586070018/6_8Ki_4X_normal.jpg"/>
    <hyperlink ref="F159" r:id="rId581" display="http://pbs.twimg.com/profile_images/929112443137286144/f9x4tTrN_normal.jpg"/>
    <hyperlink ref="F160" r:id="rId582" display="http://pbs.twimg.com/profile_images/826105958728364034/IQKVAXHy_normal.jpg"/>
    <hyperlink ref="F161" r:id="rId583" display="http://pbs.twimg.com/profile_images/913811675505192960/0xPcrAab_normal.jpg"/>
    <hyperlink ref="F162" r:id="rId584" display="http://pbs.twimg.com/profile_images/708751114552811521/HghjzyMv_normal.jpg"/>
    <hyperlink ref="F163" r:id="rId585" display="http://pbs.twimg.com/profile_images/824647924428800004/h0PiOSPN_normal.jpg"/>
    <hyperlink ref="F164" r:id="rId586" display="http://pbs.twimg.com/profile_images/1137997473090363392/EyZeHbj1_normal.jpg"/>
    <hyperlink ref="F165" r:id="rId587" display="http://pbs.twimg.com/profile_images/1081211195871371264/ETPYeugA_normal.jpg"/>
    <hyperlink ref="F166" r:id="rId588" display="http://pbs.twimg.com/profile_images/713702978440601601/of_6jI2N_normal.jpg"/>
    <hyperlink ref="F167" r:id="rId589" display="http://pbs.twimg.com/profile_images/765923204380651520/mGV6s7t3_normal.jpg"/>
    <hyperlink ref="F168" r:id="rId590" display="http://pbs.twimg.com/profile_images/1116448696642744322/gfixxYfC_normal.jpg"/>
    <hyperlink ref="AX3" r:id="rId591" display="https://twitter.com/imsrfaisal"/>
    <hyperlink ref="AX4" r:id="rId592" display="https://twitter.com/linkbuildingmoz"/>
    <hyperlink ref="AX5" r:id="rId593" display="https://twitter.com/christhames35"/>
    <hyperlink ref="AX6" r:id="rId594" display="https://twitter.com/marisalouw"/>
    <hyperlink ref="AX7" r:id="rId595" display="https://twitter.com/violetsriy"/>
    <hyperlink ref="AX8" r:id="rId596" display="https://twitter.com/socialmedia2day"/>
    <hyperlink ref="AX9" r:id="rId597" display="https://twitter.com/mftnjd"/>
    <hyperlink ref="AX10" r:id="rId598" display="https://twitter.com/redphantom"/>
    <hyperlink ref="AX11" r:id="rId599" display="https://twitter.com/clowerycontent"/>
    <hyperlink ref="AX12" r:id="rId600" display="https://twitter.com/jennykim"/>
    <hyperlink ref="AX13" r:id="rId601" display="https://twitter.com/awarioapp"/>
    <hyperlink ref="AX14" r:id="rId602" display="https://twitter.com/madalynsklar"/>
    <hyperlink ref="AX15" r:id="rId603" display="https://twitter.com/markcbiddle"/>
    <hyperlink ref="AX16" r:id="rId604" display="https://twitter.com/mrand247"/>
    <hyperlink ref="AX17" r:id="rId605" display="https://twitter.com/brandi_rand"/>
    <hyperlink ref="AX18" r:id="rId606" display="https://twitter.com/growmap"/>
    <hyperlink ref="AX19" r:id="rId607" display="https://twitter.com/smcstl"/>
    <hyperlink ref="AX20" r:id="rId608" display="https://twitter.com/tamkoen"/>
    <hyperlink ref="AX21" r:id="rId609" display="https://twitter.com/annanaylor__"/>
    <hyperlink ref="AX22" r:id="rId610" display="https://twitter.com/pnmcpherson"/>
    <hyperlink ref="AX23" r:id="rId611" display="https://twitter.com/morelove_lessh8"/>
    <hyperlink ref="AX24" r:id="rId612" display="https://twitter.com/southwestair"/>
    <hyperlink ref="AX25" r:id="rId613" display="https://twitter.com/samsungus"/>
    <hyperlink ref="AX26" r:id="rId614" display="https://twitter.com/medialabsmpd"/>
    <hyperlink ref="AX27" r:id="rId615" display="https://twitter.com/elevatedonline"/>
    <hyperlink ref="AX28" r:id="rId616" display="https://twitter.com/jenniferbakerco"/>
    <hyperlink ref="AX29" r:id="rId617" display="https://twitter.com/oreo"/>
    <hyperlink ref="AX30" r:id="rId618" display="https://twitter.com/silalott"/>
    <hyperlink ref="AX31" r:id="rId619" display="https://twitter.com/michelle__roy"/>
    <hyperlink ref="AX32" r:id="rId620" display="https://twitter.com/gregorytsimpson"/>
    <hyperlink ref="AX33" r:id="rId621" display="https://twitter.com/mycorporation"/>
    <hyperlink ref="AX34" r:id="rId622" display="https://twitter.com/bfrodriguez_"/>
    <hyperlink ref="AX35" r:id="rId623" display="https://twitter.com/frogplum"/>
    <hyperlink ref="AX36" r:id="rId624" display="https://twitter.com/ccrossjohnson"/>
    <hyperlink ref="AX37" r:id="rId625" display="https://twitter.com/imarketinginc"/>
    <hyperlink ref="AX38" r:id="rId626" display="https://twitter.com/scupbrasil"/>
    <hyperlink ref="AX39" r:id="rId627" display="https://twitter.com/iamdesireaka"/>
    <hyperlink ref="AX40" r:id="rId628" display="https://twitter.com/svanismail"/>
    <hyperlink ref="AX41" r:id="rId629" display="https://twitter.com/aranducito"/>
    <hyperlink ref="AX42" r:id="rId630" display="https://twitter.com/jfouts"/>
    <hyperlink ref="AX43" r:id="rId631" display="https://twitter.com/elenacsalazar"/>
    <hyperlink ref="AX44" r:id="rId632" display="https://twitter.com/paigedoerner"/>
    <hyperlink ref="AX45" r:id="rId633" display="https://twitter.com/angelastack"/>
    <hyperlink ref="AX46" r:id="rId634" display="https://twitter.com/ahikiiriza"/>
    <hyperlink ref="AX47" r:id="rId635" display="https://twitter.com/staymotivated_7"/>
    <hyperlink ref="AX48" r:id="rId636" display="https://twitter.com/bwatwood"/>
    <hyperlink ref="AX49" r:id="rId637" display="https://twitter.com/rebecca64279583"/>
    <hyperlink ref="AX50" r:id="rId638" display="https://twitter.com/paulcharrison"/>
    <hyperlink ref="AX51" r:id="rId639" display="https://twitter.com/carvesocial"/>
    <hyperlink ref="AX52" r:id="rId640" display="https://twitter.com/genepetrovlmc"/>
    <hyperlink ref="AX53" r:id="rId641" display="https://twitter.com/marifasanaro"/>
    <hyperlink ref="AX54" r:id="rId642" display="https://twitter.com/seoscottsdale"/>
    <hyperlink ref="AX55" r:id="rId643" display="https://twitter.com/phoebebain"/>
    <hyperlink ref="AX56" r:id="rId644" display="https://twitter.com/directmediatips"/>
    <hyperlink ref="AX57" r:id="rId645" display="https://twitter.com/xoxogoldie"/>
    <hyperlink ref="AX58" r:id="rId646" display="https://twitter.com/vrajshahspeaks"/>
    <hyperlink ref="AX59" r:id="rId647" display="https://twitter.com/epagedigitalind"/>
    <hyperlink ref="AX60" r:id="rId648" display="https://twitter.com/noble_vn"/>
    <hyperlink ref="AX61" r:id="rId649" display="https://twitter.com/vshadders"/>
    <hyperlink ref="AX62" r:id="rId650" display="https://twitter.com/peeljoanna"/>
    <hyperlink ref="AX63" r:id="rId651" display="https://twitter.com/mojodaddy"/>
    <hyperlink ref="AX64" r:id="rId652" display="https://twitter.com/flowery6"/>
    <hyperlink ref="AX65" r:id="rId653" display="https://twitter.com/jbethjs"/>
    <hyperlink ref="AX66" r:id="rId654" display="https://twitter.com/wajihtabish"/>
    <hyperlink ref="AX67" r:id="rId655" display="https://twitter.com/wisenotherwise"/>
    <hyperlink ref="AX68" r:id="rId656" display="https://twitter.com/andiramdani"/>
    <hyperlink ref="AX69" r:id="rId657" display="https://twitter.com/richmckinney"/>
    <hyperlink ref="AX70" r:id="rId658" display="https://twitter.com/novumarketing"/>
    <hyperlink ref="AX71" r:id="rId659" display="https://twitter.com/socialmedianex"/>
    <hyperlink ref="AX72" r:id="rId660" display="https://twitter.com/kaizenads"/>
    <hyperlink ref="AX73" r:id="rId661" display="https://twitter.com/sam18th"/>
    <hyperlink ref="AX74" r:id="rId662" display="https://twitter.com/web_pixelportal"/>
    <hyperlink ref="AX75" r:id="rId663" display="https://twitter.com/ricardozam"/>
    <hyperlink ref="AX76" r:id="rId664" display="https://twitter.com/prospertaru"/>
    <hyperlink ref="AX77" r:id="rId665" display="https://twitter.com/romanjancic"/>
    <hyperlink ref="AX78" r:id="rId666" display="https://twitter.com/socialguru007"/>
    <hyperlink ref="AX79" r:id="rId667" display="https://twitter.com/ginevraadamoli"/>
    <hyperlink ref="AX80" r:id="rId668" display="https://twitter.com/binaryic"/>
    <hyperlink ref="AX81" r:id="rId669" display="https://twitter.com/tejashweta"/>
    <hyperlink ref="AX82" r:id="rId670" display="https://twitter.com/qtttutors"/>
    <hyperlink ref="AX83" r:id="rId671" display="https://twitter.com/elainebeare"/>
    <hyperlink ref="AX84" r:id="rId672" display="https://twitter.com/lindseybwashere"/>
    <hyperlink ref="AX85" r:id="rId673" display="https://twitter.com/gregcarrasco"/>
    <hyperlink ref="AX86" r:id="rId674" display="https://twitter.com/robcairns"/>
    <hyperlink ref="AX87" r:id="rId675" display="https://twitter.com/wisd0m_bridge"/>
    <hyperlink ref="AX88" r:id="rId676" display="https://twitter.com/bestclerks"/>
    <hyperlink ref="AX89" r:id="rId677" display="https://twitter.com/dewieirig"/>
    <hyperlink ref="AX90" r:id="rId678" display="https://twitter.com/micwonderland"/>
    <hyperlink ref="AX91" r:id="rId679" display="https://twitter.com/cjscribe"/>
    <hyperlink ref="AX92" r:id="rId680" display="https://twitter.com/jamesbullock81"/>
    <hyperlink ref="AX93" r:id="rId681" display="https://twitter.com/blairallenagen1"/>
    <hyperlink ref="AX94" r:id="rId682" display="https://twitter.com/bzsms"/>
    <hyperlink ref="AX95" r:id="rId683" display="https://twitter.com/keithflynn"/>
    <hyperlink ref="AX96" r:id="rId684" display="https://twitter.com/junelevenco"/>
    <hyperlink ref="AX97" r:id="rId685" display="https://twitter.com/giovanbatistag"/>
    <hyperlink ref="AX98" r:id="rId686" display="https://twitter.com/followermob"/>
    <hyperlink ref="AX99" r:id="rId687" display="https://twitter.com/janevlyang"/>
    <hyperlink ref="AX100" r:id="rId688" display="https://twitter.com/some_marinosson"/>
    <hyperlink ref="AX101" r:id="rId689" display="https://twitter.com/dmalert"/>
    <hyperlink ref="AX102" r:id="rId690" display="https://twitter.com/missshandarenee"/>
    <hyperlink ref="AX103" r:id="rId691" display="https://twitter.com/danagarrison"/>
    <hyperlink ref="AX104" r:id="rId692" display="https://twitter.com/robinyearsley"/>
    <hyperlink ref="AX105" r:id="rId693" display="https://twitter.com/tastefullyso"/>
    <hyperlink ref="AX106" r:id="rId694" display="https://twitter.com/memoserrano"/>
    <hyperlink ref="AX107" r:id="rId695" display="https://twitter.com/margfontana"/>
    <hyperlink ref="AX108" r:id="rId696" display="https://twitter.com/savvy_writer"/>
    <hyperlink ref="AX109" r:id="rId697" display="https://twitter.com/saralmarino"/>
    <hyperlink ref="AX110" r:id="rId698" display="https://twitter.com/mediamashsocial"/>
    <hyperlink ref="AX111" r:id="rId699" display="https://twitter.com/valorey"/>
    <hyperlink ref="AX112" r:id="rId700" display="https://twitter.com/bombandbossy"/>
    <hyperlink ref="AX113" r:id="rId701" display="https://twitter.com/tiinakirves"/>
    <hyperlink ref="AX114" r:id="rId702" display="https://twitter.com/thedfellow"/>
    <hyperlink ref="AX115" r:id="rId703" display="https://twitter.com/k_mccullough"/>
    <hyperlink ref="AX116" r:id="rId704" display="https://twitter.com/scottdavthrive"/>
    <hyperlink ref="AX117" r:id="rId705" display="https://twitter.com/brewervasocial"/>
    <hyperlink ref="AX118" r:id="rId706" display="https://twitter.com/muhsinalaca"/>
    <hyperlink ref="AX119" r:id="rId707" display="https://twitter.com/fiscalcliffw"/>
    <hyperlink ref="AX120" r:id="rId708" display="https://twitter.com/mediabulge"/>
    <hyperlink ref="AX121" r:id="rId709" display="https://twitter.com/net_ambition"/>
    <hyperlink ref="AX122" r:id="rId710" display="https://twitter.com/robinquinninla"/>
    <hyperlink ref="AX123" r:id="rId711" display="https://twitter.com/techieappy"/>
    <hyperlink ref="AX124" r:id="rId712" display="https://twitter.com/webgirltj"/>
    <hyperlink ref="AX125" r:id="rId713" display="https://twitter.com/nlpwarrior"/>
    <hyperlink ref="AX126" r:id="rId714" display="https://twitter.com/danijel49195594"/>
    <hyperlink ref="AX127" r:id="rId715" display="https://twitter.com/sorilbrans"/>
    <hyperlink ref="AX128" r:id="rId716" display="https://twitter.com/hashtagify"/>
    <hyperlink ref="AX129" r:id="rId717" display="https://twitter.com/sweetypw88"/>
    <hyperlink ref="AX130" r:id="rId718" display="https://twitter.com/nextwave"/>
    <hyperlink ref="AX131" r:id="rId719" display="https://twitter.com/natgeophotos"/>
    <hyperlink ref="AX132" r:id="rId720" display="https://twitter.com/who"/>
    <hyperlink ref="AX133" r:id="rId721" display="https://twitter.com/meetedgar"/>
    <hyperlink ref="AX134" r:id="rId722" display="https://twitter.com/heidicohen"/>
    <hyperlink ref="AX135" r:id="rId723" display="https://twitter.com/calocollective"/>
    <hyperlink ref="AX136" r:id="rId724" display="https://twitter.com/ammarketing_nl"/>
    <hyperlink ref="AX137" r:id="rId725" display="https://twitter.com/sellozoofficial"/>
    <hyperlink ref="AX138" r:id="rId726" display="https://twitter.com/kimmcreynolds"/>
    <hyperlink ref="AX139" r:id="rId727" display="https://twitter.com/zelstom"/>
    <hyperlink ref="AX140" r:id="rId728" display="https://twitter.com/sproutsocial"/>
    <hyperlink ref="AX141" r:id="rId729" display="https://twitter.com/imananahuja"/>
    <hyperlink ref="AX142" r:id="rId730" display="https://twitter.com/tapcrawlers"/>
    <hyperlink ref="AX143" r:id="rId731" display="https://twitter.com/blairepaiso"/>
    <hyperlink ref="AX144" r:id="rId732" display="https://twitter.com/nismpulse"/>
    <hyperlink ref="AX145" r:id="rId733" display="https://twitter.com/jaimeshine"/>
    <hyperlink ref="AX146" r:id="rId734" display="https://twitter.com/sociallight_"/>
    <hyperlink ref="AX147" r:id="rId735" display="https://twitter.com/leadtail"/>
    <hyperlink ref="AX148" r:id="rId736" display="https://twitter.com/brandsdiscovery"/>
    <hyperlink ref="AX149" r:id="rId737" display="https://twitter.com/koomekevo"/>
    <hyperlink ref="AX150" r:id="rId738" display="https://twitter.com/itskac"/>
    <hyperlink ref="AX151" r:id="rId739" display="https://twitter.com/fraasco85"/>
    <hyperlink ref="AX152" r:id="rId740" display="https://twitter.com/popup_2015"/>
    <hyperlink ref="AX153" r:id="rId741" display="https://twitter.com/startupmag17"/>
    <hyperlink ref="AX154" r:id="rId742" display="https://twitter.com/richardbouchez"/>
    <hyperlink ref="AX155" r:id="rId743" display="https://twitter.com/agencysimply"/>
    <hyperlink ref="AX156" r:id="rId744" display="https://twitter.com/supersaiyantoto"/>
    <hyperlink ref="AX157" r:id="rId745" display="https://twitter.com/cooeesocialhq"/>
    <hyperlink ref="AX158" r:id="rId746" display="https://twitter.com/manojpallai"/>
    <hyperlink ref="AX159" r:id="rId747" display="https://twitter.com/brettdixon"/>
    <hyperlink ref="AX160" r:id="rId748" display="https://twitter.com/dpomuk"/>
    <hyperlink ref="AX161" r:id="rId749" display="https://twitter.com/monisbukhari"/>
    <hyperlink ref="AX162" r:id="rId750" display="https://twitter.com/dankmbp"/>
    <hyperlink ref="AX163" r:id="rId751" display="https://twitter.com/bloggingtop25"/>
    <hyperlink ref="AX164" r:id="rId752" display="https://twitter.com/scholezforum"/>
    <hyperlink ref="AX165" r:id="rId753" display="https://twitter.com/maupanas"/>
    <hyperlink ref="AX166" r:id="rId754" display="https://twitter.com/franconegot"/>
    <hyperlink ref="AX167" r:id="rId755" display="https://twitter.com/bypeers"/>
    <hyperlink ref="AX168" r:id="rId756" display="https://twitter.com/samirlahlabat"/>
  </hyperlinks>
  <printOptions/>
  <pageMargins left="0.7" right="0.7" top="0.75" bottom="0.75" header="0.3" footer="0.3"/>
  <pageSetup horizontalDpi="600" verticalDpi="600" orientation="portrait" r:id="rId760"/>
  <legacyDrawing r:id="rId758"/>
  <tableParts>
    <tablePart r:id="rId7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3028</v>
      </c>
      <c r="Z2" s="13" t="s">
        <v>3050</v>
      </c>
      <c r="AA2" s="13" t="s">
        <v>3103</v>
      </c>
      <c r="AB2" s="13" t="s">
        <v>3168</v>
      </c>
      <c r="AC2" s="13" t="s">
        <v>3253</v>
      </c>
      <c r="AD2" s="13" t="s">
        <v>3288</v>
      </c>
      <c r="AE2" s="13" t="s">
        <v>3294</v>
      </c>
      <c r="AF2" s="13" t="s">
        <v>3311</v>
      </c>
      <c r="AG2" s="117" t="s">
        <v>4018</v>
      </c>
      <c r="AH2" s="117" t="s">
        <v>4019</v>
      </c>
      <c r="AI2" s="117" t="s">
        <v>4020</v>
      </c>
      <c r="AJ2" s="117" t="s">
        <v>4021</v>
      </c>
      <c r="AK2" s="117" t="s">
        <v>4022</v>
      </c>
      <c r="AL2" s="117" t="s">
        <v>4023</v>
      </c>
      <c r="AM2" s="117" t="s">
        <v>4024</v>
      </c>
      <c r="AN2" s="117" t="s">
        <v>4025</v>
      </c>
      <c r="AO2" s="117" t="s">
        <v>4028</v>
      </c>
    </row>
    <row r="3" spans="1:41" ht="15">
      <c r="A3" s="87" t="s">
        <v>2968</v>
      </c>
      <c r="B3" s="65" t="s">
        <v>2981</v>
      </c>
      <c r="C3" s="65" t="s">
        <v>56</v>
      </c>
      <c r="D3" s="103"/>
      <c r="E3" s="102"/>
      <c r="F3" s="104" t="s">
        <v>4084</v>
      </c>
      <c r="G3" s="105"/>
      <c r="H3" s="105"/>
      <c r="I3" s="106">
        <v>3</v>
      </c>
      <c r="J3" s="107"/>
      <c r="K3" s="48">
        <v>61</v>
      </c>
      <c r="L3" s="48">
        <v>56</v>
      </c>
      <c r="M3" s="48">
        <v>46</v>
      </c>
      <c r="N3" s="48">
        <v>102</v>
      </c>
      <c r="O3" s="48">
        <v>24</v>
      </c>
      <c r="P3" s="49">
        <v>0</v>
      </c>
      <c r="Q3" s="49">
        <v>0</v>
      </c>
      <c r="R3" s="48">
        <v>1</v>
      </c>
      <c r="S3" s="48">
        <v>0</v>
      </c>
      <c r="T3" s="48">
        <v>61</v>
      </c>
      <c r="U3" s="48">
        <v>102</v>
      </c>
      <c r="V3" s="48">
        <v>2</v>
      </c>
      <c r="W3" s="49">
        <v>1.932276</v>
      </c>
      <c r="X3" s="49">
        <v>0.017759562841530054</v>
      </c>
      <c r="Y3" s="78" t="s">
        <v>3029</v>
      </c>
      <c r="Z3" s="78" t="s">
        <v>3051</v>
      </c>
      <c r="AA3" s="78" t="s">
        <v>3104</v>
      </c>
      <c r="AB3" s="84" t="s">
        <v>3169</v>
      </c>
      <c r="AC3" s="84" t="s">
        <v>3254</v>
      </c>
      <c r="AD3" s="84" t="s">
        <v>3289</v>
      </c>
      <c r="AE3" s="84" t="s">
        <v>3295</v>
      </c>
      <c r="AF3" s="84" t="s">
        <v>3312</v>
      </c>
      <c r="AG3" s="120">
        <v>45</v>
      </c>
      <c r="AH3" s="123">
        <v>2.1206409048067862</v>
      </c>
      <c r="AI3" s="120">
        <v>23</v>
      </c>
      <c r="AJ3" s="123">
        <v>1.0838831291234685</v>
      </c>
      <c r="AK3" s="120">
        <v>0</v>
      </c>
      <c r="AL3" s="123">
        <v>0</v>
      </c>
      <c r="AM3" s="120">
        <v>2054</v>
      </c>
      <c r="AN3" s="123">
        <v>96.79547596606974</v>
      </c>
      <c r="AO3" s="120">
        <v>2122</v>
      </c>
    </row>
    <row r="4" spans="1:41" ht="15">
      <c r="A4" s="87" t="s">
        <v>2969</v>
      </c>
      <c r="B4" s="65" t="s">
        <v>2982</v>
      </c>
      <c r="C4" s="65" t="s">
        <v>56</v>
      </c>
      <c r="D4" s="109"/>
      <c r="E4" s="108"/>
      <c r="F4" s="110" t="s">
        <v>4085</v>
      </c>
      <c r="G4" s="111"/>
      <c r="H4" s="111"/>
      <c r="I4" s="112">
        <v>4</v>
      </c>
      <c r="J4" s="113"/>
      <c r="K4" s="48">
        <v>47</v>
      </c>
      <c r="L4" s="48">
        <v>27</v>
      </c>
      <c r="M4" s="48">
        <v>72</v>
      </c>
      <c r="N4" s="48">
        <v>99</v>
      </c>
      <c r="O4" s="48">
        <v>99</v>
      </c>
      <c r="P4" s="49" t="s">
        <v>4029</v>
      </c>
      <c r="Q4" s="49" t="s">
        <v>4029</v>
      </c>
      <c r="R4" s="48">
        <v>47</v>
      </c>
      <c r="S4" s="48">
        <v>47</v>
      </c>
      <c r="T4" s="48">
        <v>1</v>
      </c>
      <c r="U4" s="48">
        <v>25</v>
      </c>
      <c r="V4" s="48">
        <v>0</v>
      </c>
      <c r="W4" s="49">
        <v>0</v>
      </c>
      <c r="X4" s="49">
        <v>0</v>
      </c>
      <c r="Y4" s="78" t="s">
        <v>3030</v>
      </c>
      <c r="Z4" s="78" t="s">
        <v>3052</v>
      </c>
      <c r="AA4" s="78" t="s">
        <v>3105</v>
      </c>
      <c r="AB4" s="84" t="s">
        <v>3170</v>
      </c>
      <c r="AC4" s="84" t="s">
        <v>3255</v>
      </c>
      <c r="AD4" s="84"/>
      <c r="AE4" s="84" t="s">
        <v>290</v>
      </c>
      <c r="AF4" s="84" t="s">
        <v>3313</v>
      </c>
      <c r="AG4" s="120">
        <v>56</v>
      </c>
      <c r="AH4" s="123">
        <v>4.440919904837431</v>
      </c>
      <c r="AI4" s="120">
        <v>12</v>
      </c>
      <c r="AJ4" s="123">
        <v>0.9516256938937351</v>
      </c>
      <c r="AK4" s="120">
        <v>0</v>
      </c>
      <c r="AL4" s="123">
        <v>0</v>
      </c>
      <c r="AM4" s="120">
        <v>1193</v>
      </c>
      <c r="AN4" s="123">
        <v>94.60745440126884</v>
      </c>
      <c r="AO4" s="120">
        <v>1261</v>
      </c>
    </row>
    <row r="5" spans="1:41" ht="15">
      <c r="A5" s="87" t="s">
        <v>2970</v>
      </c>
      <c r="B5" s="65" t="s">
        <v>2983</v>
      </c>
      <c r="C5" s="65" t="s">
        <v>56</v>
      </c>
      <c r="D5" s="109"/>
      <c r="E5" s="108"/>
      <c r="F5" s="110" t="s">
        <v>4086</v>
      </c>
      <c r="G5" s="111"/>
      <c r="H5" s="111"/>
      <c r="I5" s="112">
        <v>5</v>
      </c>
      <c r="J5" s="113"/>
      <c r="K5" s="48">
        <v>17</v>
      </c>
      <c r="L5" s="48">
        <v>22</v>
      </c>
      <c r="M5" s="48">
        <v>15</v>
      </c>
      <c r="N5" s="48">
        <v>37</v>
      </c>
      <c r="O5" s="48">
        <v>0</v>
      </c>
      <c r="P5" s="49">
        <v>0.037037037037037035</v>
      </c>
      <c r="Q5" s="49">
        <v>0.07142857142857142</v>
      </c>
      <c r="R5" s="48">
        <v>1</v>
      </c>
      <c r="S5" s="48">
        <v>0</v>
      </c>
      <c r="T5" s="48">
        <v>17</v>
      </c>
      <c r="U5" s="48">
        <v>37</v>
      </c>
      <c r="V5" s="48">
        <v>3</v>
      </c>
      <c r="W5" s="49">
        <v>1.792388</v>
      </c>
      <c r="X5" s="49">
        <v>0.10294117647058823</v>
      </c>
      <c r="Y5" s="78" t="s">
        <v>3031</v>
      </c>
      <c r="Z5" s="78" t="s">
        <v>732</v>
      </c>
      <c r="AA5" s="78" t="s">
        <v>3106</v>
      </c>
      <c r="AB5" s="84" t="s">
        <v>3171</v>
      </c>
      <c r="AC5" s="84" t="s">
        <v>3256</v>
      </c>
      <c r="AD5" s="84" t="s">
        <v>3290</v>
      </c>
      <c r="AE5" s="84" t="s">
        <v>3296</v>
      </c>
      <c r="AF5" s="84" t="s">
        <v>3314</v>
      </c>
      <c r="AG5" s="120">
        <v>54</v>
      </c>
      <c r="AH5" s="123">
        <v>2.983425414364641</v>
      </c>
      <c r="AI5" s="120">
        <v>32</v>
      </c>
      <c r="AJ5" s="123">
        <v>1.7679558011049723</v>
      </c>
      <c r="AK5" s="120">
        <v>0</v>
      </c>
      <c r="AL5" s="123">
        <v>0</v>
      </c>
      <c r="AM5" s="120">
        <v>1724</v>
      </c>
      <c r="AN5" s="123">
        <v>95.2486187845304</v>
      </c>
      <c r="AO5" s="120">
        <v>1810</v>
      </c>
    </row>
    <row r="6" spans="1:41" ht="15">
      <c r="A6" s="87" t="s">
        <v>2971</v>
      </c>
      <c r="B6" s="65" t="s">
        <v>2984</v>
      </c>
      <c r="C6" s="65" t="s">
        <v>56</v>
      </c>
      <c r="D6" s="109"/>
      <c r="E6" s="108"/>
      <c r="F6" s="110" t="s">
        <v>4087</v>
      </c>
      <c r="G6" s="111"/>
      <c r="H6" s="111"/>
      <c r="I6" s="112">
        <v>6</v>
      </c>
      <c r="J6" s="113"/>
      <c r="K6" s="48">
        <v>10</v>
      </c>
      <c r="L6" s="48">
        <v>9</v>
      </c>
      <c r="M6" s="48">
        <v>0</v>
      </c>
      <c r="N6" s="48">
        <v>9</v>
      </c>
      <c r="O6" s="48">
        <v>0</v>
      </c>
      <c r="P6" s="49">
        <v>0</v>
      </c>
      <c r="Q6" s="49">
        <v>0</v>
      </c>
      <c r="R6" s="48">
        <v>1</v>
      </c>
      <c r="S6" s="48">
        <v>0</v>
      </c>
      <c r="T6" s="48">
        <v>10</v>
      </c>
      <c r="U6" s="48">
        <v>9</v>
      </c>
      <c r="V6" s="48">
        <v>5</v>
      </c>
      <c r="W6" s="49">
        <v>2.38</v>
      </c>
      <c r="X6" s="49">
        <v>0.1</v>
      </c>
      <c r="Y6" s="78"/>
      <c r="Z6" s="78"/>
      <c r="AA6" s="78" t="s">
        <v>3107</v>
      </c>
      <c r="AB6" s="84" t="s">
        <v>3172</v>
      </c>
      <c r="AC6" s="84" t="s">
        <v>3257</v>
      </c>
      <c r="AD6" s="84" t="s">
        <v>3291</v>
      </c>
      <c r="AE6" s="84" t="s">
        <v>3297</v>
      </c>
      <c r="AF6" s="84" t="s">
        <v>3315</v>
      </c>
      <c r="AG6" s="120">
        <v>36</v>
      </c>
      <c r="AH6" s="123">
        <v>4.511278195488722</v>
      </c>
      <c r="AI6" s="120">
        <v>12</v>
      </c>
      <c r="AJ6" s="123">
        <v>1.5037593984962405</v>
      </c>
      <c r="AK6" s="120">
        <v>0</v>
      </c>
      <c r="AL6" s="123">
        <v>0</v>
      </c>
      <c r="AM6" s="120">
        <v>750</v>
      </c>
      <c r="AN6" s="123">
        <v>93.98496240601504</v>
      </c>
      <c r="AO6" s="120">
        <v>798</v>
      </c>
    </row>
    <row r="7" spans="1:41" ht="15">
      <c r="A7" s="87" t="s">
        <v>2972</v>
      </c>
      <c r="B7" s="65" t="s">
        <v>2985</v>
      </c>
      <c r="C7" s="65" t="s">
        <v>56</v>
      </c>
      <c r="D7" s="109"/>
      <c r="E7" s="108"/>
      <c r="F7" s="110" t="s">
        <v>4088</v>
      </c>
      <c r="G7" s="111"/>
      <c r="H7" s="111"/>
      <c r="I7" s="112">
        <v>7</v>
      </c>
      <c r="J7" s="113"/>
      <c r="K7" s="48">
        <v>8</v>
      </c>
      <c r="L7" s="48">
        <v>13</v>
      </c>
      <c r="M7" s="48">
        <v>0</v>
      </c>
      <c r="N7" s="48">
        <v>13</v>
      </c>
      <c r="O7" s="48">
        <v>0</v>
      </c>
      <c r="P7" s="49">
        <v>0</v>
      </c>
      <c r="Q7" s="49">
        <v>0</v>
      </c>
      <c r="R7" s="48">
        <v>1</v>
      </c>
      <c r="S7" s="48">
        <v>0</v>
      </c>
      <c r="T7" s="48">
        <v>8</v>
      </c>
      <c r="U7" s="48">
        <v>13</v>
      </c>
      <c r="V7" s="48">
        <v>2</v>
      </c>
      <c r="W7" s="49">
        <v>1.34375</v>
      </c>
      <c r="X7" s="49">
        <v>0.23214285714285715</v>
      </c>
      <c r="Y7" s="78" t="s">
        <v>728</v>
      </c>
      <c r="Z7" s="78" t="s">
        <v>733</v>
      </c>
      <c r="AA7" s="78" t="s">
        <v>779</v>
      </c>
      <c r="AB7" s="84" t="s">
        <v>3173</v>
      </c>
      <c r="AC7" s="84" t="s">
        <v>3258</v>
      </c>
      <c r="AD7" s="84"/>
      <c r="AE7" s="84" t="s">
        <v>3298</v>
      </c>
      <c r="AF7" s="84" t="s">
        <v>3316</v>
      </c>
      <c r="AG7" s="120">
        <v>8</v>
      </c>
      <c r="AH7" s="123">
        <v>4.102564102564102</v>
      </c>
      <c r="AI7" s="120">
        <v>0</v>
      </c>
      <c r="AJ7" s="123">
        <v>0</v>
      </c>
      <c r="AK7" s="120">
        <v>0</v>
      </c>
      <c r="AL7" s="123">
        <v>0</v>
      </c>
      <c r="AM7" s="120">
        <v>187</v>
      </c>
      <c r="AN7" s="123">
        <v>95.8974358974359</v>
      </c>
      <c r="AO7" s="120">
        <v>195</v>
      </c>
    </row>
    <row r="8" spans="1:41" ht="15">
      <c r="A8" s="87" t="s">
        <v>2973</v>
      </c>
      <c r="B8" s="65" t="s">
        <v>2986</v>
      </c>
      <c r="C8" s="65" t="s">
        <v>56</v>
      </c>
      <c r="D8" s="109"/>
      <c r="E8" s="108"/>
      <c r="F8" s="110" t="s">
        <v>4089</v>
      </c>
      <c r="G8" s="111"/>
      <c r="H8" s="111"/>
      <c r="I8" s="112">
        <v>8</v>
      </c>
      <c r="J8" s="113"/>
      <c r="K8" s="48">
        <v>7</v>
      </c>
      <c r="L8" s="48">
        <v>8</v>
      </c>
      <c r="M8" s="48">
        <v>6</v>
      </c>
      <c r="N8" s="48">
        <v>14</v>
      </c>
      <c r="O8" s="48">
        <v>7</v>
      </c>
      <c r="P8" s="49">
        <v>0.16666666666666666</v>
      </c>
      <c r="Q8" s="49">
        <v>0.2857142857142857</v>
      </c>
      <c r="R8" s="48">
        <v>1</v>
      </c>
      <c r="S8" s="48">
        <v>0</v>
      </c>
      <c r="T8" s="48">
        <v>7</v>
      </c>
      <c r="U8" s="48">
        <v>14</v>
      </c>
      <c r="V8" s="48">
        <v>3</v>
      </c>
      <c r="W8" s="49">
        <v>1.714286</v>
      </c>
      <c r="X8" s="49">
        <v>0.16666666666666666</v>
      </c>
      <c r="Y8" s="78" t="s">
        <v>3032</v>
      </c>
      <c r="Z8" s="78" t="s">
        <v>733</v>
      </c>
      <c r="AA8" s="78" t="s">
        <v>745</v>
      </c>
      <c r="AB8" s="84" t="s">
        <v>3174</v>
      </c>
      <c r="AC8" s="84" t="s">
        <v>3259</v>
      </c>
      <c r="AD8" s="84" t="s">
        <v>3292</v>
      </c>
      <c r="AE8" s="84" t="s">
        <v>3299</v>
      </c>
      <c r="AF8" s="84" t="s">
        <v>3317</v>
      </c>
      <c r="AG8" s="120">
        <v>16</v>
      </c>
      <c r="AH8" s="123">
        <v>2.952029520295203</v>
      </c>
      <c r="AI8" s="120">
        <v>9</v>
      </c>
      <c r="AJ8" s="123">
        <v>1.6605166051660516</v>
      </c>
      <c r="AK8" s="120">
        <v>0</v>
      </c>
      <c r="AL8" s="123">
        <v>0</v>
      </c>
      <c r="AM8" s="120">
        <v>517</v>
      </c>
      <c r="AN8" s="123">
        <v>95.38745387453875</v>
      </c>
      <c r="AO8" s="120">
        <v>542</v>
      </c>
    </row>
    <row r="9" spans="1:41" ht="15">
      <c r="A9" s="87" t="s">
        <v>2974</v>
      </c>
      <c r="B9" s="65" t="s">
        <v>2987</v>
      </c>
      <c r="C9" s="65" t="s">
        <v>56</v>
      </c>
      <c r="D9" s="109"/>
      <c r="E9" s="108"/>
      <c r="F9" s="110" t="s">
        <v>4090</v>
      </c>
      <c r="G9" s="111"/>
      <c r="H9" s="111"/>
      <c r="I9" s="112">
        <v>9</v>
      </c>
      <c r="J9" s="113"/>
      <c r="K9" s="48">
        <v>4</v>
      </c>
      <c r="L9" s="48">
        <v>3</v>
      </c>
      <c r="M9" s="48">
        <v>8</v>
      </c>
      <c r="N9" s="48">
        <v>11</v>
      </c>
      <c r="O9" s="48">
        <v>8</v>
      </c>
      <c r="P9" s="49">
        <v>0</v>
      </c>
      <c r="Q9" s="49">
        <v>0</v>
      </c>
      <c r="R9" s="48">
        <v>1</v>
      </c>
      <c r="S9" s="48">
        <v>0</v>
      </c>
      <c r="T9" s="48">
        <v>4</v>
      </c>
      <c r="U9" s="48">
        <v>11</v>
      </c>
      <c r="V9" s="48">
        <v>3</v>
      </c>
      <c r="W9" s="49">
        <v>1.25</v>
      </c>
      <c r="X9" s="49">
        <v>0.25</v>
      </c>
      <c r="Y9" s="78" t="s">
        <v>3033</v>
      </c>
      <c r="Z9" s="78" t="s">
        <v>3053</v>
      </c>
      <c r="AA9" s="78" t="s">
        <v>3108</v>
      </c>
      <c r="AB9" s="84" t="s">
        <v>3175</v>
      </c>
      <c r="AC9" s="84" t="s">
        <v>3260</v>
      </c>
      <c r="AD9" s="84" t="s">
        <v>3293</v>
      </c>
      <c r="AE9" s="84" t="s">
        <v>354</v>
      </c>
      <c r="AF9" s="84" t="s">
        <v>3318</v>
      </c>
      <c r="AG9" s="120">
        <v>25</v>
      </c>
      <c r="AH9" s="123">
        <v>5.2521008403361344</v>
      </c>
      <c r="AI9" s="120">
        <v>6</v>
      </c>
      <c r="AJ9" s="123">
        <v>1.2605042016806722</v>
      </c>
      <c r="AK9" s="120">
        <v>0</v>
      </c>
      <c r="AL9" s="123">
        <v>0</v>
      </c>
      <c r="AM9" s="120">
        <v>445</v>
      </c>
      <c r="AN9" s="123">
        <v>93.4873949579832</v>
      </c>
      <c r="AO9" s="120">
        <v>476</v>
      </c>
    </row>
    <row r="10" spans="1:41" ht="14.25" customHeight="1">
      <c r="A10" s="87" t="s">
        <v>2975</v>
      </c>
      <c r="B10" s="65" t="s">
        <v>2988</v>
      </c>
      <c r="C10" s="65" t="s">
        <v>56</v>
      </c>
      <c r="D10" s="109"/>
      <c r="E10" s="108"/>
      <c r="F10" s="110" t="s">
        <v>4091</v>
      </c>
      <c r="G10" s="111"/>
      <c r="H10" s="111"/>
      <c r="I10" s="112">
        <v>10</v>
      </c>
      <c r="J10" s="113"/>
      <c r="K10" s="48">
        <v>2</v>
      </c>
      <c r="L10" s="48">
        <v>1</v>
      </c>
      <c r="M10" s="48">
        <v>2</v>
      </c>
      <c r="N10" s="48">
        <v>3</v>
      </c>
      <c r="O10" s="48">
        <v>2</v>
      </c>
      <c r="P10" s="49">
        <v>0</v>
      </c>
      <c r="Q10" s="49">
        <v>0</v>
      </c>
      <c r="R10" s="48">
        <v>1</v>
      </c>
      <c r="S10" s="48">
        <v>0</v>
      </c>
      <c r="T10" s="48">
        <v>2</v>
      </c>
      <c r="U10" s="48">
        <v>3</v>
      </c>
      <c r="V10" s="48">
        <v>1</v>
      </c>
      <c r="W10" s="49">
        <v>0.5</v>
      </c>
      <c r="X10" s="49">
        <v>0.5</v>
      </c>
      <c r="Y10" s="78" t="s">
        <v>3034</v>
      </c>
      <c r="Z10" s="78" t="s">
        <v>732</v>
      </c>
      <c r="AA10" s="78" t="s">
        <v>745</v>
      </c>
      <c r="AB10" s="84" t="s">
        <v>3176</v>
      </c>
      <c r="AC10" s="84" t="s">
        <v>3261</v>
      </c>
      <c r="AD10" s="84"/>
      <c r="AE10" s="84" t="s">
        <v>317</v>
      </c>
      <c r="AF10" s="84" t="s">
        <v>3319</v>
      </c>
      <c r="AG10" s="120">
        <v>2</v>
      </c>
      <c r="AH10" s="123">
        <v>9.523809523809524</v>
      </c>
      <c r="AI10" s="120">
        <v>0</v>
      </c>
      <c r="AJ10" s="123">
        <v>0</v>
      </c>
      <c r="AK10" s="120">
        <v>0</v>
      </c>
      <c r="AL10" s="123">
        <v>0</v>
      </c>
      <c r="AM10" s="120">
        <v>19</v>
      </c>
      <c r="AN10" s="123">
        <v>90.47619047619048</v>
      </c>
      <c r="AO10" s="120">
        <v>21</v>
      </c>
    </row>
    <row r="11" spans="1:41" ht="15">
      <c r="A11" s="87" t="s">
        <v>2976</v>
      </c>
      <c r="B11" s="65" t="s">
        <v>2989</v>
      </c>
      <c r="C11" s="65" t="s">
        <v>56</v>
      </c>
      <c r="D11" s="109"/>
      <c r="E11" s="108"/>
      <c r="F11" s="110" t="s">
        <v>4092</v>
      </c>
      <c r="G11" s="111"/>
      <c r="H11" s="111"/>
      <c r="I11" s="112">
        <v>11</v>
      </c>
      <c r="J11" s="113"/>
      <c r="K11" s="48">
        <v>2</v>
      </c>
      <c r="L11" s="48">
        <v>1</v>
      </c>
      <c r="M11" s="48">
        <v>2</v>
      </c>
      <c r="N11" s="48">
        <v>3</v>
      </c>
      <c r="O11" s="48">
        <v>2</v>
      </c>
      <c r="P11" s="49">
        <v>0</v>
      </c>
      <c r="Q11" s="49">
        <v>0</v>
      </c>
      <c r="R11" s="48">
        <v>1</v>
      </c>
      <c r="S11" s="48">
        <v>0</v>
      </c>
      <c r="T11" s="48">
        <v>2</v>
      </c>
      <c r="U11" s="48">
        <v>3</v>
      </c>
      <c r="V11" s="48">
        <v>1</v>
      </c>
      <c r="W11" s="49">
        <v>0.5</v>
      </c>
      <c r="X11" s="49">
        <v>0.5</v>
      </c>
      <c r="Y11" s="78" t="s">
        <v>3035</v>
      </c>
      <c r="Z11" s="78" t="s">
        <v>732</v>
      </c>
      <c r="AA11" s="78" t="s">
        <v>758</v>
      </c>
      <c r="AB11" s="84" t="s">
        <v>3177</v>
      </c>
      <c r="AC11" s="84" t="s">
        <v>3262</v>
      </c>
      <c r="AD11" s="84"/>
      <c r="AE11" s="84" t="s">
        <v>297</v>
      </c>
      <c r="AF11" s="84" t="s">
        <v>3320</v>
      </c>
      <c r="AG11" s="120">
        <v>2</v>
      </c>
      <c r="AH11" s="123">
        <v>6.666666666666667</v>
      </c>
      <c r="AI11" s="120">
        <v>0</v>
      </c>
      <c r="AJ11" s="123">
        <v>0</v>
      </c>
      <c r="AK11" s="120">
        <v>0</v>
      </c>
      <c r="AL11" s="123">
        <v>0</v>
      </c>
      <c r="AM11" s="120">
        <v>28</v>
      </c>
      <c r="AN11" s="123">
        <v>93.33333333333333</v>
      </c>
      <c r="AO11" s="120">
        <v>30</v>
      </c>
    </row>
    <row r="12" spans="1:41" ht="15">
      <c r="A12" s="87" t="s">
        <v>2977</v>
      </c>
      <c r="B12" s="65" t="s">
        <v>2990</v>
      </c>
      <c r="C12" s="65" t="s">
        <v>56</v>
      </c>
      <c r="D12" s="109"/>
      <c r="E12" s="108"/>
      <c r="F12" s="110" t="s">
        <v>4093</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687</v>
      </c>
      <c r="Z12" s="78" t="s">
        <v>732</v>
      </c>
      <c r="AA12" s="78" t="s">
        <v>3109</v>
      </c>
      <c r="AB12" s="84" t="s">
        <v>3178</v>
      </c>
      <c r="AC12" s="84" t="s">
        <v>3263</v>
      </c>
      <c r="AD12" s="84"/>
      <c r="AE12" s="84" t="s">
        <v>277</v>
      </c>
      <c r="AF12" s="84" t="s">
        <v>3321</v>
      </c>
      <c r="AG12" s="120">
        <v>0</v>
      </c>
      <c r="AH12" s="123">
        <v>0</v>
      </c>
      <c r="AI12" s="120">
        <v>0</v>
      </c>
      <c r="AJ12" s="123">
        <v>0</v>
      </c>
      <c r="AK12" s="120">
        <v>0</v>
      </c>
      <c r="AL12" s="123">
        <v>0</v>
      </c>
      <c r="AM12" s="120">
        <v>58</v>
      </c>
      <c r="AN12" s="123">
        <v>100</v>
      </c>
      <c r="AO12" s="120">
        <v>58</v>
      </c>
    </row>
    <row r="13" spans="1:41" ht="15">
      <c r="A13" s="87" t="s">
        <v>2978</v>
      </c>
      <c r="B13" s="65" t="s">
        <v>2991</v>
      </c>
      <c r="C13" s="65" t="s">
        <v>56</v>
      </c>
      <c r="D13" s="109"/>
      <c r="E13" s="108"/>
      <c r="F13" s="110" t="s">
        <v>4094</v>
      </c>
      <c r="G13" s="111"/>
      <c r="H13" s="111"/>
      <c r="I13" s="112">
        <v>13</v>
      </c>
      <c r="J13" s="113"/>
      <c r="K13" s="48">
        <v>2</v>
      </c>
      <c r="L13" s="48">
        <v>1</v>
      </c>
      <c r="M13" s="48">
        <v>4</v>
      </c>
      <c r="N13" s="48">
        <v>5</v>
      </c>
      <c r="O13" s="48">
        <v>4</v>
      </c>
      <c r="P13" s="49">
        <v>0</v>
      </c>
      <c r="Q13" s="49">
        <v>0</v>
      </c>
      <c r="R13" s="48">
        <v>1</v>
      </c>
      <c r="S13" s="48">
        <v>0</v>
      </c>
      <c r="T13" s="48">
        <v>2</v>
      </c>
      <c r="U13" s="48">
        <v>5</v>
      </c>
      <c r="V13" s="48">
        <v>1</v>
      </c>
      <c r="W13" s="49">
        <v>0.5</v>
      </c>
      <c r="X13" s="49">
        <v>0.5</v>
      </c>
      <c r="Y13" s="78" t="s">
        <v>3036</v>
      </c>
      <c r="Z13" s="78" t="s">
        <v>732</v>
      </c>
      <c r="AA13" s="78" t="s">
        <v>745</v>
      </c>
      <c r="AB13" s="84" t="s">
        <v>3179</v>
      </c>
      <c r="AC13" s="84" t="s">
        <v>3264</v>
      </c>
      <c r="AD13" s="84"/>
      <c r="AE13" s="84" t="s">
        <v>326</v>
      </c>
      <c r="AF13" s="84" t="s">
        <v>3322</v>
      </c>
      <c r="AG13" s="120">
        <v>2</v>
      </c>
      <c r="AH13" s="123">
        <v>6.451612903225806</v>
      </c>
      <c r="AI13" s="120">
        <v>0</v>
      </c>
      <c r="AJ13" s="123">
        <v>0</v>
      </c>
      <c r="AK13" s="120">
        <v>0</v>
      </c>
      <c r="AL13" s="123">
        <v>0</v>
      </c>
      <c r="AM13" s="120">
        <v>29</v>
      </c>
      <c r="AN13" s="123">
        <v>93.54838709677419</v>
      </c>
      <c r="AO13" s="120">
        <v>31</v>
      </c>
    </row>
    <row r="14" spans="1:41" ht="15">
      <c r="A14" s="87" t="s">
        <v>2979</v>
      </c>
      <c r="B14" s="65" t="s">
        <v>2992</v>
      </c>
      <c r="C14" s="65" t="s">
        <v>56</v>
      </c>
      <c r="D14" s="109"/>
      <c r="E14" s="108"/>
      <c r="F14" s="110" t="s">
        <v>2979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749</v>
      </c>
      <c r="AB14" s="84" t="s">
        <v>1711</v>
      </c>
      <c r="AC14" s="84" t="s">
        <v>1711</v>
      </c>
      <c r="AD14" s="84" t="s">
        <v>370</v>
      </c>
      <c r="AE14" s="84"/>
      <c r="AF14" s="84" t="s">
        <v>3323</v>
      </c>
      <c r="AG14" s="120">
        <v>1</v>
      </c>
      <c r="AH14" s="123">
        <v>9.090909090909092</v>
      </c>
      <c r="AI14" s="120">
        <v>0</v>
      </c>
      <c r="AJ14" s="123">
        <v>0</v>
      </c>
      <c r="AK14" s="120">
        <v>0</v>
      </c>
      <c r="AL14" s="123">
        <v>0</v>
      </c>
      <c r="AM14" s="120">
        <v>10</v>
      </c>
      <c r="AN14" s="123">
        <v>90.9090909090909</v>
      </c>
      <c r="AO14" s="120">
        <v>11</v>
      </c>
    </row>
    <row r="15" spans="1:41" ht="15">
      <c r="A15" s="87" t="s">
        <v>2980</v>
      </c>
      <c r="B15" s="65" t="s">
        <v>2981</v>
      </c>
      <c r="C15" s="65" t="s">
        <v>59</v>
      </c>
      <c r="D15" s="109"/>
      <c r="E15" s="108"/>
      <c r="F15" s="110" t="s">
        <v>4095</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676</v>
      </c>
      <c r="Z15" s="78" t="s">
        <v>732</v>
      </c>
      <c r="AA15" s="78" t="s">
        <v>742</v>
      </c>
      <c r="AB15" s="84" t="s">
        <v>3180</v>
      </c>
      <c r="AC15" s="84" t="s">
        <v>3265</v>
      </c>
      <c r="AD15" s="84"/>
      <c r="AE15" s="84" t="s">
        <v>212</v>
      </c>
      <c r="AF15" s="84" t="s">
        <v>3324</v>
      </c>
      <c r="AG15" s="120">
        <v>0</v>
      </c>
      <c r="AH15" s="123">
        <v>0</v>
      </c>
      <c r="AI15" s="120">
        <v>0</v>
      </c>
      <c r="AJ15" s="123">
        <v>0</v>
      </c>
      <c r="AK15" s="120">
        <v>0</v>
      </c>
      <c r="AL15" s="123">
        <v>0</v>
      </c>
      <c r="AM15" s="120">
        <v>24</v>
      </c>
      <c r="AN15" s="123">
        <v>100</v>
      </c>
      <c r="AO15" s="120">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2968</v>
      </c>
      <c r="B2" s="84" t="s">
        <v>354</v>
      </c>
      <c r="C2" s="78">
        <f>VLOOKUP(GroupVertices[[#This Row],[Vertex]],Vertices[],MATCH("ID",Vertices[[#Headers],[Vertex]:[Vertex Content Word Count]],0),FALSE)</f>
        <v>8</v>
      </c>
    </row>
    <row r="3" spans="1:3" ht="15">
      <c r="A3" s="78" t="s">
        <v>2968</v>
      </c>
      <c r="B3" s="84" t="s">
        <v>360</v>
      </c>
      <c r="C3" s="78">
        <f>VLOOKUP(GroupVertices[[#This Row],[Vertex]],Vertices[],MATCH("ID",Vertices[[#Headers],[Vertex]:[Vertex Content Word Count]],0),FALSE)</f>
        <v>164</v>
      </c>
    </row>
    <row r="4" spans="1:3" ht="15">
      <c r="A4" s="78" t="s">
        <v>2968</v>
      </c>
      <c r="B4" s="84" t="s">
        <v>359</v>
      </c>
      <c r="C4" s="78">
        <f>VLOOKUP(GroupVertices[[#This Row],[Vertex]],Vertices[],MATCH("ID",Vertices[[#Headers],[Vertex]:[Vertex Content Word Count]],0),FALSE)</f>
        <v>163</v>
      </c>
    </row>
    <row r="5" spans="1:3" ht="15">
      <c r="A5" s="78" t="s">
        <v>2968</v>
      </c>
      <c r="B5" s="84" t="s">
        <v>358</v>
      </c>
      <c r="C5" s="78">
        <f>VLOOKUP(GroupVertices[[#This Row],[Vertex]],Vertices[],MATCH("ID",Vertices[[#Headers],[Vertex]:[Vertex Content Word Count]],0),FALSE)</f>
        <v>162</v>
      </c>
    </row>
    <row r="6" spans="1:3" ht="15">
      <c r="A6" s="78" t="s">
        <v>2968</v>
      </c>
      <c r="B6" s="84" t="s">
        <v>357</v>
      </c>
      <c r="C6" s="78">
        <f>VLOOKUP(GroupVertices[[#This Row],[Vertex]],Vertices[],MATCH("ID",Vertices[[#Headers],[Vertex]:[Vertex Content Word Count]],0),FALSE)</f>
        <v>147</v>
      </c>
    </row>
    <row r="7" spans="1:3" ht="15">
      <c r="A7" s="78" t="s">
        <v>2968</v>
      </c>
      <c r="B7" s="84" t="s">
        <v>353</v>
      </c>
      <c r="C7" s="78">
        <f>VLOOKUP(GroupVertices[[#This Row],[Vertex]],Vertices[],MATCH("ID",Vertices[[#Headers],[Vertex]:[Vertex Content Word Count]],0),FALSE)</f>
        <v>160</v>
      </c>
    </row>
    <row r="8" spans="1:3" ht="15">
      <c r="A8" s="78" t="s">
        <v>2968</v>
      </c>
      <c r="B8" s="84" t="s">
        <v>352</v>
      </c>
      <c r="C8" s="78">
        <f>VLOOKUP(GroupVertices[[#This Row],[Vertex]],Vertices[],MATCH("ID",Vertices[[#Headers],[Vertex]:[Vertex Content Word Count]],0),FALSE)</f>
        <v>159</v>
      </c>
    </row>
    <row r="9" spans="1:3" ht="15">
      <c r="A9" s="78" t="s">
        <v>2968</v>
      </c>
      <c r="B9" s="84" t="s">
        <v>350</v>
      </c>
      <c r="C9" s="78">
        <f>VLOOKUP(GroupVertices[[#This Row],[Vertex]],Vertices[],MATCH("ID",Vertices[[#Headers],[Vertex]:[Vertex Content Word Count]],0),FALSE)</f>
        <v>157</v>
      </c>
    </row>
    <row r="10" spans="1:3" ht="15">
      <c r="A10" s="78" t="s">
        <v>2968</v>
      </c>
      <c r="B10" s="84" t="s">
        <v>349</v>
      </c>
      <c r="C10" s="78">
        <f>VLOOKUP(GroupVertices[[#This Row],[Vertex]],Vertices[],MATCH("ID",Vertices[[#Headers],[Vertex]:[Vertex Content Word Count]],0),FALSE)</f>
        <v>156</v>
      </c>
    </row>
    <row r="11" spans="1:3" ht="15">
      <c r="A11" s="78" t="s">
        <v>2968</v>
      </c>
      <c r="B11" s="84" t="s">
        <v>348</v>
      </c>
      <c r="C11" s="78">
        <f>VLOOKUP(GroupVertices[[#This Row],[Vertex]],Vertices[],MATCH("ID",Vertices[[#Headers],[Vertex]:[Vertex Content Word Count]],0),FALSE)</f>
        <v>155</v>
      </c>
    </row>
    <row r="12" spans="1:3" ht="15">
      <c r="A12" s="78" t="s">
        <v>2968</v>
      </c>
      <c r="B12" s="84" t="s">
        <v>347</v>
      </c>
      <c r="C12" s="78">
        <f>VLOOKUP(GroupVertices[[#This Row],[Vertex]],Vertices[],MATCH("ID",Vertices[[#Headers],[Vertex]:[Vertex Content Word Count]],0),FALSE)</f>
        <v>154</v>
      </c>
    </row>
    <row r="13" spans="1:3" ht="15">
      <c r="A13" s="78" t="s">
        <v>2968</v>
      </c>
      <c r="B13" s="84" t="s">
        <v>346</v>
      </c>
      <c r="C13" s="78">
        <f>VLOOKUP(GroupVertices[[#This Row],[Vertex]],Vertices[],MATCH("ID",Vertices[[#Headers],[Vertex]:[Vertex Content Word Count]],0),FALSE)</f>
        <v>153</v>
      </c>
    </row>
    <row r="14" spans="1:3" ht="15">
      <c r="A14" s="78" t="s">
        <v>2968</v>
      </c>
      <c r="B14" s="84" t="s">
        <v>345</v>
      </c>
      <c r="C14" s="78">
        <f>VLOOKUP(GroupVertices[[#This Row],[Vertex]],Vertices[],MATCH("ID",Vertices[[#Headers],[Vertex]:[Vertex Content Word Count]],0),FALSE)</f>
        <v>152</v>
      </c>
    </row>
    <row r="15" spans="1:3" ht="15">
      <c r="A15" s="78" t="s">
        <v>2968</v>
      </c>
      <c r="B15" s="84" t="s">
        <v>344</v>
      </c>
      <c r="C15" s="78">
        <f>VLOOKUP(GroupVertices[[#This Row],[Vertex]],Vertices[],MATCH("ID",Vertices[[#Headers],[Vertex]:[Vertex Content Word Count]],0),FALSE)</f>
        <v>151</v>
      </c>
    </row>
    <row r="16" spans="1:3" ht="15">
      <c r="A16" s="78" t="s">
        <v>2968</v>
      </c>
      <c r="B16" s="84" t="s">
        <v>343</v>
      </c>
      <c r="C16" s="78">
        <f>VLOOKUP(GroupVertices[[#This Row],[Vertex]],Vertices[],MATCH("ID",Vertices[[#Headers],[Vertex]:[Vertex Content Word Count]],0),FALSE)</f>
        <v>150</v>
      </c>
    </row>
    <row r="17" spans="1:3" ht="15">
      <c r="A17" s="78" t="s">
        <v>2968</v>
      </c>
      <c r="B17" s="84" t="s">
        <v>342</v>
      </c>
      <c r="C17" s="78">
        <f>VLOOKUP(GroupVertices[[#This Row],[Vertex]],Vertices[],MATCH("ID",Vertices[[#Headers],[Vertex]:[Vertex Content Word Count]],0),FALSE)</f>
        <v>149</v>
      </c>
    </row>
    <row r="18" spans="1:3" ht="15">
      <c r="A18" s="78" t="s">
        <v>2968</v>
      </c>
      <c r="B18" s="84" t="s">
        <v>341</v>
      </c>
      <c r="C18" s="78">
        <f>VLOOKUP(GroupVertices[[#This Row],[Vertex]],Vertices[],MATCH("ID",Vertices[[#Headers],[Vertex]:[Vertex Content Word Count]],0),FALSE)</f>
        <v>148</v>
      </c>
    </row>
    <row r="19" spans="1:3" ht="15">
      <c r="A19" s="78" t="s">
        <v>2968</v>
      </c>
      <c r="B19" s="84" t="s">
        <v>328</v>
      </c>
      <c r="C19" s="78">
        <f>VLOOKUP(GroupVertices[[#This Row],[Vertex]],Vertices[],MATCH("ID",Vertices[[#Headers],[Vertex]:[Vertex Content Word Count]],0),FALSE)</f>
        <v>129</v>
      </c>
    </row>
    <row r="20" spans="1:3" ht="15">
      <c r="A20" s="78" t="s">
        <v>2968</v>
      </c>
      <c r="B20" s="84" t="s">
        <v>327</v>
      </c>
      <c r="C20" s="78">
        <f>VLOOKUP(GroupVertices[[#This Row],[Vertex]],Vertices[],MATCH("ID",Vertices[[#Headers],[Vertex]:[Vertex Content Word Count]],0),FALSE)</f>
        <v>128</v>
      </c>
    </row>
    <row r="21" spans="1:3" ht="15">
      <c r="A21" s="78" t="s">
        <v>2968</v>
      </c>
      <c r="B21" s="84" t="s">
        <v>323</v>
      </c>
      <c r="C21" s="78">
        <f>VLOOKUP(GroupVertices[[#This Row],[Vertex]],Vertices[],MATCH("ID",Vertices[[#Headers],[Vertex]:[Vertex Content Word Count]],0),FALSE)</f>
        <v>126</v>
      </c>
    </row>
    <row r="22" spans="1:3" ht="15">
      <c r="A22" s="78" t="s">
        <v>2968</v>
      </c>
      <c r="B22" s="84" t="s">
        <v>322</v>
      </c>
      <c r="C22" s="78">
        <f>VLOOKUP(GroupVertices[[#This Row],[Vertex]],Vertices[],MATCH("ID",Vertices[[#Headers],[Vertex]:[Vertex Content Word Count]],0),FALSE)</f>
        <v>125</v>
      </c>
    </row>
    <row r="23" spans="1:3" ht="15">
      <c r="A23" s="78" t="s">
        <v>2968</v>
      </c>
      <c r="B23" s="84" t="s">
        <v>319</v>
      </c>
      <c r="C23" s="78">
        <f>VLOOKUP(GroupVertices[[#This Row],[Vertex]],Vertices[],MATCH("ID",Vertices[[#Headers],[Vertex]:[Vertex Content Word Count]],0),FALSE)</f>
        <v>122</v>
      </c>
    </row>
    <row r="24" spans="1:3" ht="15">
      <c r="A24" s="78" t="s">
        <v>2968</v>
      </c>
      <c r="B24" s="84" t="s">
        <v>316</v>
      </c>
      <c r="C24" s="78">
        <f>VLOOKUP(GroupVertices[[#This Row],[Vertex]],Vertices[],MATCH("ID",Vertices[[#Headers],[Vertex]:[Vertex Content Word Count]],0),FALSE)</f>
        <v>119</v>
      </c>
    </row>
    <row r="25" spans="1:3" ht="15">
      <c r="A25" s="78" t="s">
        <v>2968</v>
      </c>
      <c r="B25" s="84" t="s">
        <v>315</v>
      </c>
      <c r="C25" s="78">
        <f>VLOOKUP(GroupVertices[[#This Row],[Vertex]],Vertices[],MATCH("ID",Vertices[[#Headers],[Vertex]:[Vertex Content Word Count]],0),FALSE)</f>
        <v>118</v>
      </c>
    </row>
    <row r="26" spans="1:3" ht="15">
      <c r="A26" s="78" t="s">
        <v>2968</v>
      </c>
      <c r="B26" s="84" t="s">
        <v>313</v>
      </c>
      <c r="C26" s="78">
        <f>VLOOKUP(GroupVertices[[#This Row],[Vertex]],Vertices[],MATCH("ID",Vertices[[#Headers],[Vertex]:[Vertex Content Word Count]],0),FALSE)</f>
        <v>116</v>
      </c>
    </row>
    <row r="27" spans="1:3" ht="15">
      <c r="A27" s="78" t="s">
        <v>2968</v>
      </c>
      <c r="B27" s="84" t="s">
        <v>311</v>
      </c>
      <c r="C27" s="78">
        <f>VLOOKUP(GroupVertices[[#This Row],[Vertex]],Vertices[],MATCH("ID",Vertices[[#Headers],[Vertex]:[Vertex Content Word Count]],0),FALSE)</f>
        <v>114</v>
      </c>
    </row>
    <row r="28" spans="1:3" ht="15">
      <c r="A28" s="78" t="s">
        <v>2968</v>
      </c>
      <c r="B28" s="84" t="s">
        <v>310</v>
      </c>
      <c r="C28" s="78">
        <f>VLOOKUP(GroupVertices[[#This Row],[Vertex]],Vertices[],MATCH("ID",Vertices[[#Headers],[Vertex]:[Vertex Content Word Count]],0),FALSE)</f>
        <v>113</v>
      </c>
    </row>
    <row r="29" spans="1:3" ht="15">
      <c r="A29" s="78" t="s">
        <v>2968</v>
      </c>
      <c r="B29" s="84" t="s">
        <v>309</v>
      </c>
      <c r="C29" s="78">
        <f>VLOOKUP(GroupVertices[[#This Row],[Vertex]],Vertices[],MATCH("ID",Vertices[[#Headers],[Vertex]:[Vertex Content Word Count]],0),FALSE)</f>
        <v>112</v>
      </c>
    </row>
    <row r="30" spans="1:3" ht="15">
      <c r="A30" s="78" t="s">
        <v>2968</v>
      </c>
      <c r="B30" s="84" t="s">
        <v>306</v>
      </c>
      <c r="C30" s="78">
        <f>VLOOKUP(GroupVertices[[#This Row],[Vertex]],Vertices[],MATCH("ID",Vertices[[#Headers],[Vertex]:[Vertex Content Word Count]],0),FALSE)</f>
        <v>109</v>
      </c>
    </row>
    <row r="31" spans="1:3" ht="15">
      <c r="A31" s="78" t="s">
        <v>2968</v>
      </c>
      <c r="B31" s="84" t="s">
        <v>305</v>
      </c>
      <c r="C31" s="78">
        <f>VLOOKUP(GroupVertices[[#This Row],[Vertex]],Vertices[],MATCH("ID",Vertices[[#Headers],[Vertex]:[Vertex Content Word Count]],0),FALSE)</f>
        <v>108</v>
      </c>
    </row>
    <row r="32" spans="1:3" ht="15">
      <c r="A32" s="78" t="s">
        <v>2968</v>
      </c>
      <c r="B32" s="84" t="s">
        <v>304</v>
      </c>
      <c r="C32" s="78">
        <f>VLOOKUP(GroupVertices[[#This Row],[Vertex]],Vertices[],MATCH("ID",Vertices[[#Headers],[Vertex]:[Vertex Content Word Count]],0),FALSE)</f>
        <v>107</v>
      </c>
    </row>
    <row r="33" spans="1:3" ht="15">
      <c r="A33" s="78" t="s">
        <v>2968</v>
      </c>
      <c r="B33" s="84" t="s">
        <v>303</v>
      </c>
      <c r="C33" s="78">
        <f>VLOOKUP(GroupVertices[[#This Row],[Vertex]],Vertices[],MATCH("ID",Vertices[[#Headers],[Vertex]:[Vertex Content Word Count]],0),FALSE)</f>
        <v>106</v>
      </c>
    </row>
    <row r="34" spans="1:3" ht="15">
      <c r="A34" s="78" t="s">
        <v>2968</v>
      </c>
      <c r="B34" s="84" t="s">
        <v>296</v>
      </c>
      <c r="C34" s="78">
        <f>VLOOKUP(GroupVertices[[#This Row],[Vertex]],Vertices[],MATCH("ID",Vertices[[#Headers],[Vertex]:[Vertex Content Word Count]],0),FALSE)</f>
        <v>99</v>
      </c>
    </row>
    <row r="35" spans="1:3" ht="15">
      <c r="A35" s="78" t="s">
        <v>2968</v>
      </c>
      <c r="B35" s="84" t="s">
        <v>284</v>
      </c>
      <c r="C35" s="78">
        <f>VLOOKUP(GroupVertices[[#This Row],[Vertex]],Vertices[],MATCH("ID",Vertices[[#Headers],[Vertex]:[Vertex Content Word Count]],0),FALSE)</f>
        <v>87</v>
      </c>
    </row>
    <row r="36" spans="1:3" ht="15">
      <c r="A36" s="78" t="s">
        <v>2968</v>
      </c>
      <c r="B36" s="84" t="s">
        <v>281</v>
      </c>
      <c r="C36" s="78">
        <f>VLOOKUP(GroupVertices[[#This Row],[Vertex]],Vertices[],MATCH("ID",Vertices[[#Headers],[Vertex]:[Vertex Content Word Count]],0),FALSE)</f>
        <v>84</v>
      </c>
    </row>
    <row r="37" spans="1:3" ht="15">
      <c r="A37" s="78" t="s">
        <v>2968</v>
      </c>
      <c r="B37" s="84" t="s">
        <v>280</v>
      </c>
      <c r="C37" s="78">
        <f>VLOOKUP(GroupVertices[[#This Row],[Vertex]],Vertices[],MATCH("ID",Vertices[[#Headers],[Vertex]:[Vertex Content Word Count]],0),FALSE)</f>
        <v>83</v>
      </c>
    </row>
    <row r="38" spans="1:3" ht="15">
      <c r="A38" s="78" t="s">
        <v>2968</v>
      </c>
      <c r="B38" s="84" t="s">
        <v>272</v>
      </c>
      <c r="C38" s="78">
        <f>VLOOKUP(GroupVertices[[#This Row],[Vertex]],Vertices[],MATCH("ID",Vertices[[#Headers],[Vertex]:[Vertex Content Word Count]],0),FALSE)</f>
        <v>74</v>
      </c>
    </row>
    <row r="39" spans="1:3" ht="15">
      <c r="A39" s="78" t="s">
        <v>2968</v>
      </c>
      <c r="B39" s="84" t="s">
        <v>262</v>
      </c>
      <c r="C39" s="78">
        <f>VLOOKUP(GroupVertices[[#This Row],[Vertex]],Vertices[],MATCH("ID",Vertices[[#Headers],[Vertex]:[Vertex Content Word Count]],0),FALSE)</f>
        <v>64</v>
      </c>
    </row>
    <row r="40" spans="1:3" ht="15">
      <c r="A40" s="78" t="s">
        <v>2968</v>
      </c>
      <c r="B40" s="84" t="s">
        <v>261</v>
      </c>
      <c r="C40" s="78">
        <f>VLOOKUP(GroupVertices[[#This Row],[Vertex]],Vertices[],MATCH("ID",Vertices[[#Headers],[Vertex]:[Vertex Content Word Count]],0),FALSE)</f>
        <v>63</v>
      </c>
    </row>
    <row r="41" spans="1:3" ht="15">
      <c r="A41" s="78" t="s">
        <v>2968</v>
      </c>
      <c r="B41" s="84" t="s">
        <v>260</v>
      </c>
      <c r="C41" s="78">
        <f>VLOOKUP(GroupVertices[[#This Row],[Vertex]],Vertices[],MATCH("ID",Vertices[[#Headers],[Vertex]:[Vertex Content Word Count]],0),FALSE)</f>
        <v>62</v>
      </c>
    </row>
    <row r="42" spans="1:3" ht="15">
      <c r="A42" s="78" t="s">
        <v>2968</v>
      </c>
      <c r="B42" s="84" t="s">
        <v>256</v>
      </c>
      <c r="C42" s="78">
        <f>VLOOKUP(GroupVertices[[#This Row],[Vertex]],Vertices[],MATCH("ID",Vertices[[#Headers],[Vertex]:[Vertex Content Word Count]],0),FALSE)</f>
        <v>59</v>
      </c>
    </row>
    <row r="43" spans="1:3" ht="15">
      <c r="A43" s="78" t="s">
        <v>2968</v>
      </c>
      <c r="B43" s="84" t="s">
        <v>254</v>
      </c>
      <c r="C43" s="78">
        <f>VLOOKUP(GroupVertices[[#This Row],[Vertex]],Vertices[],MATCH("ID",Vertices[[#Headers],[Vertex]:[Vertex Content Word Count]],0),FALSE)</f>
        <v>56</v>
      </c>
    </row>
    <row r="44" spans="1:3" ht="15">
      <c r="A44" s="78" t="s">
        <v>2968</v>
      </c>
      <c r="B44" s="84" t="s">
        <v>253</v>
      </c>
      <c r="C44" s="78">
        <f>VLOOKUP(GroupVertices[[#This Row],[Vertex]],Vertices[],MATCH("ID",Vertices[[#Headers],[Vertex]:[Vertex Content Word Count]],0),FALSE)</f>
        <v>55</v>
      </c>
    </row>
    <row r="45" spans="1:3" ht="15">
      <c r="A45" s="78" t="s">
        <v>2968</v>
      </c>
      <c r="B45" s="84" t="s">
        <v>252</v>
      </c>
      <c r="C45" s="78">
        <f>VLOOKUP(GroupVertices[[#This Row],[Vertex]],Vertices[],MATCH("ID",Vertices[[#Headers],[Vertex]:[Vertex Content Word Count]],0),FALSE)</f>
        <v>54</v>
      </c>
    </row>
    <row r="46" spans="1:3" ht="15">
      <c r="A46" s="78" t="s">
        <v>2968</v>
      </c>
      <c r="B46" s="84" t="s">
        <v>251</v>
      </c>
      <c r="C46" s="78">
        <f>VLOOKUP(GroupVertices[[#This Row],[Vertex]],Vertices[],MATCH("ID",Vertices[[#Headers],[Vertex]:[Vertex Content Word Count]],0),FALSE)</f>
        <v>53</v>
      </c>
    </row>
    <row r="47" spans="1:3" ht="15">
      <c r="A47" s="78" t="s">
        <v>2968</v>
      </c>
      <c r="B47" s="84" t="s">
        <v>246</v>
      </c>
      <c r="C47" s="78">
        <f>VLOOKUP(GroupVertices[[#This Row],[Vertex]],Vertices[],MATCH("ID",Vertices[[#Headers],[Vertex]:[Vertex Content Word Count]],0),FALSE)</f>
        <v>46</v>
      </c>
    </row>
    <row r="48" spans="1:3" ht="15">
      <c r="A48" s="78" t="s">
        <v>2968</v>
      </c>
      <c r="B48" s="84" t="s">
        <v>245</v>
      </c>
      <c r="C48" s="78">
        <f>VLOOKUP(GroupVertices[[#This Row],[Vertex]],Vertices[],MATCH("ID",Vertices[[#Headers],[Vertex]:[Vertex Content Word Count]],0),FALSE)</f>
        <v>45</v>
      </c>
    </row>
    <row r="49" spans="1:3" ht="15">
      <c r="A49" s="78" t="s">
        <v>2968</v>
      </c>
      <c r="B49" s="84" t="s">
        <v>242</v>
      </c>
      <c r="C49" s="78">
        <f>VLOOKUP(GroupVertices[[#This Row],[Vertex]],Vertices[],MATCH("ID",Vertices[[#Headers],[Vertex]:[Vertex Content Word Count]],0),FALSE)</f>
        <v>41</v>
      </c>
    </row>
    <row r="50" spans="1:3" ht="15">
      <c r="A50" s="78" t="s">
        <v>2968</v>
      </c>
      <c r="B50" s="84" t="s">
        <v>241</v>
      </c>
      <c r="C50" s="78">
        <f>VLOOKUP(GroupVertices[[#This Row],[Vertex]],Vertices[],MATCH("ID",Vertices[[#Headers],[Vertex]:[Vertex Content Word Count]],0),FALSE)</f>
        <v>40</v>
      </c>
    </row>
    <row r="51" spans="1:3" ht="15">
      <c r="A51" s="78" t="s">
        <v>2968</v>
      </c>
      <c r="B51" s="84" t="s">
        <v>240</v>
      </c>
      <c r="C51" s="78">
        <f>VLOOKUP(GroupVertices[[#This Row],[Vertex]],Vertices[],MATCH("ID",Vertices[[#Headers],[Vertex]:[Vertex Content Word Count]],0),FALSE)</f>
        <v>39</v>
      </c>
    </row>
    <row r="52" spans="1:3" ht="15">
      <c r="A52" s="78" t="s">
        <v>2968</v>
      </c>
      <c r="B52" s="84" t="s">
        <v>239</v>
      </c>
      <c r="C52" s="78">
        <f>VLOOKUP(GroupVertices[[#This Row],[Vertex]],Vertices[],MATCH("ID",Vertices[[#Headers],[Vertex]:[Vertex Content Word Count]],0),FALSE)</f>
        <v>38</v>
      </c>
    </row>
    <row r="53" spans="1:3" ht="15">
      <c r="A53" s="78" t="s">
        <v>2968</v>
      </c>
      <c r="B53" s="84" t="s">
        <v>238</v>
      </c>
      <c r="C53" s="78">
        <f>VLOOKUP(GroupVertices[[#This Row],[Vertex]],Vertices[],MATCH("ID",Vertices[[#Headers],[Vertex]:[Vertex Content Word Count]],0),FALSE)</f>
        <v>37</v>
      </c>
    </row>
    <row r="54" spans="1:3" ht="15">
      <c r="A54" s="78" t="s">
        <v>2968</v>
      </c>
      <c r="B54" s="84" t="s">
        <v>237</v>
      </c>
      <c r="C54" s="78">
        <f>VLOOKUP(GroupVertices[[#This Row],[Vertex]],Vertices[],MATCH("ID",Vertices[[#Headers],[Vertex]:[Vertex Content Word Count]],0),FALSE)</f>
        <v>36</v>
      </c>
    </row>
    <row r="55" spans="1:3" ht="15">
      <c r="A55" s="78" t="s">
        <v>2968</v>
      </c>
      <c r="B55" s="84" t="s">
        <v>236</v>
      </c>
      <c r="C55" s="78">
        <f>VLOOKUP(GroupVertices[[#This Row],[Vertex]],Vertices[],MATCH("ID",Vertices[[#Headers],[Vertex]:[Vertex Content Word Count]],0),FALSE)</f>
        <v>35</v>
      </c>
    </row>
    <row r="56" spans="1:3" ht="15">
      <c r="A56" s="78" t="s">
        <v>2968</v>
      </c>
      <c r="B56" s="84" t="s">
        <v>229</v>
      </c>
      <c r="C56" s="78">
        <f>VLOOKUP(GroupVertices[[#This Row],[Vertex]],Vertices[],MATCH("ID",Vertices[[#Headers],[Vertex]:[Vertex Content Word Count]],0),FALSE)</f>
        <v>26</v>
      </c>
    </row>
    <row r="57" spans="1:3" ht="15">
      <c r="A57" s="78" t="s">
        <v>2968</v>
      </c>
      <c r="B57" s="84" t="s">
        <v>225</v>
      </c>
      <c r="C57" s="78">
        <f>VLOOKUP(GroupVertices[[#This Row],[Vertex]],Vertices[],MATCH("ID",Vertices[[#Headers],[Vertex]:[Vertex Content Word Count]],0),FALSE)</f>
        <v>20</v>
      </c>
    </row>
    <row r="58" spans="1:3" ht="15">
      <c r="A58" s="78" t="s">
        <v>2968</v>
      </c>
      <c r="B58" s="84" t="s">
        <v>224</v>
      </c>
      <c r="C58" s="78">
        <f>VLOOKUP(GroupVertices[[#This Row],[Vertex]],Vertices[],MATCH("ID",Vertices[[#Headers],[Vertex]:[Vertex Content Word Count]],0),FALSE)</f>
        <v>19</v>
      </c>
    </row>
    <row r="59" spans="1:3" ht="15">
      <c r="A59" s="78" t="s">
        <v>2968</v>
      </c>
      <c r="B59" s="84" t="s">
        <v>221</v>
      </c>
      <c r="C59" s="78">
        <f>VLOOKUP(GroupVertices[[#This Row],[Vertex]],Vertices[],MATCH("ID",Vertices[[#Headers],[Vertex]:[Vertex Content Word Count]],0),FALSE)</f>
        <v>15</v>
      </c>
    </row>
    <row r="60" spans="1:3" ht="15">
      <c r="A60" s="78" t="s">
        <v>2968</v>
      </c>
      <c r="B60" s="84" t="s">
        <v>219</v>
      </c>
      <c r="C60" s="78">
        <f>VLOOKUP(GroupVertices[[#This Row],[Vertex]],Vertices[],MATCH("ID",Vertices[[#Headers],[Vertex]:[Vertex Content Word Count]],0),FALSE)</f>
        <v>11</v>
      </c>
    </row>
    <row r="61" spans="1:3" ht="15">
      <c r="A61" s="78" t="s">
        <v>2968</v>
      </c>
      <c r="B61" s="84" t="s">
        <v>217</v>
      </c>
      <c r="C61" s="78">
        <f>VLOOKUP(GroupVertices[[#This Row],[Vertex]],Vertices[],MATCH("ID",Vertices[[#Headers],[Vertex]:[Vertex Content Word Count]],0),FALSE)</f>
        <v>9</v>
      </c>
    </row>
    <row r="62" spans="1:3" ht="15">
      <c r="A62" s="78" t="s">
        <v>2968</v>
      </c>
      <c r="B62" s="84" t="s">
        <v>216</v>
      </c>
      <c r="C62" s="78">
        <f>VLOOKUP(GroupVertices[[#This Row],[Vertex]],Vertices[],MATCH("ID",Vertices[[#Headers],[Vertex]:[Vertex Content Word Count]],0),FALSE)</f>
        <v>7</v>
      </c>
    </row>
    <row r="63" spans="1:3" ht="15">
      <c r="A63" s="78" t="s">
        <v>2969</v>
      </c>
      <c r="B63" s="84" t="s">
        <v>214</v>
      </c>
      <c r="C63" s="78">
        <f>VLOOKUP(GroupVertices[[#This Row],[Vertex]],Vertices[],MATCH("ID",Vertices[[#Headers],[Vertex]:[Vertex Content Word Count]],0),FALSE)</f>
        <v>5</v>
      </c>
    </row>
    <row r="64" spans="1:3" ht="15">
      <c r="A64" s="78" t="s">
        <v>2969</v>
      </c>
      <c r="B64" s="84" t="s">
        <v>215</v>
      </c>
      <c r="C64" s="78">
        <f>VLOOKUP(GroupVertices[[#This Row],[Vertex]],Vertices[],MATCH("ID",Vertices[[#Headers],[Vertex]:[Vertex Content Word Count]],0),FALSE)</f>
        <v>6</v>
      </c>
    </row>
    <row r="65" spans="1:3" ht="15">
      <c r="A65" s="78" t="s">
        <v>2969</v>
      </c>
      <c r="B65" s="84" t="s">
        <v>218</v>
      </c>
      <c r="C65" s="78">
        <f>VLOOKUP(GroupVertices[[#This Row],[Vertex]],Vertices[],MATCH("ID",Vertices[[#Headers],[Vertex]:[Vertex Content Word Count]],0),FALSE)</f>
        <v>10</v>
      </c>
    </row>
    <row r="66" spans="1:3" ht="15">
      <c r="A66" s="78" t="s">
        <v>2969</v>
      </c>
      <c r="B66" s="84" t="s">
        <v>232</v>
      </c>
      <c r="C66" s="78">
        <f>VLOOKUP(GroupVertices[[#This Row],[Vertex]],Vertices[],MATCH("ID",Vertices[[#Headers],[Vertex]:[Vertex Content Word Count]],0),FALSE)</f>
        <v>30</v>
      </c>
    </row>
    <row r="67" spans="1:3" ht="15">
      <c r="A67" s="78" t="s">
        <v>2969</v>
      </c>
      <c r="B67" s="84" t="s">
        <v>243</v>
      </c>
      <c r="C67" s="78">
        <f>VLOOKUP(GroupVertices[[#This Row],[Vertex]],Vertices[],MATCH("ID",Vertices[[#Headers],[Vertex]:[Vertex Content Word Count]],0),FALSE)</f>
        <v>42</v>
      </c>
    </row>
    <row r="68" spans="1:3" ht="15">
      <c r="A68" s="78" t="s">
        <v>2969</v>
      </c>
      <c r="B68" s="84" t="s">
        <v>264</v>
      </c>
      <c r="C68" s="78">
        <f>VLOOKUP(GroupVertices[[#This Row],[Vertex]],Vertices[],MATCH("ID",Vertices[[#Headers],[Vertex]:[Vertex Content Word Count]],0),FALSE)</f>
        <v>66</v>
      </c>
    </row>
    <row r="69" spans="1:3" ht="15">
      <c r="A69" s="78" t="s">
        <v>2969</v>
      </c>
      <c r="B69" s="84" t="s">
        <v>265</v>
      </c>
      <c r="C69" s="78">
        <f>VLOOKUP(GroupVertices[[#This Row],[Vertex]],Vertices[],MATCH("ID",Vertices[[#Headers],[Vertex]:[Vertex Content Word Count]],0),FALSE)</f>
        <v>67</v>
      </c>
    </row>
    <row r="70" spans="1:3" ht="15">
      <c r="A70" s="78" t="s">
        <v>2969</v>
      </c>
      <c r="B70" s="84" t="s">
        <v>266</v>
      </c>
      <c r="C70" s="78">
        <f>VLOOKUP(GroupVertices[[#This Row],[Vertex]],Vertices[],MATCH("ID",Vertices[[#Headers],[Vertex]:[Vertex Content Word Count]],0),FALSE)</f>
        <v>68</v>
      </c>
    </row>
    <row r="71" spans="1:3" ht="15">
      <c r="A71" s="78" t="s">
        <v>2969</v>
      </c>
      <c r="B71" s="84" t="s">
        <v>267</v>
      </c>
      <c r="C71" s="78">
        <f>VLOOKUP(GroupVertices[[#This Row],[Vertex]],Vertices[],MATCH("ID",Vertices[[#Headers],[Vertex]:[Vertex Content Word Count]],0),FALSE)</f>
        <v>69</v>
      </c>
    </row>
    <row r="72" spans="1:3" ht="15">
      <c r="A72" s="78" t="s">
        <v>2969</v>
      </c>
      <c r="B72" s="84" t="s">
        <v>268</v>
      </c>
      <c r="C72" s="78">
        <f>VLOOKUP(GroupVertices[[#This Row],[Vertex]],Vertices[],MATCH("ID",Vertices[[#Headers],[Vertex]:[Vertex Content Word Count]],0),FALSE)</f>
        <v>70</v>
      </c>
    </row>
    <row r="73" spans="1:3" ht="15">
      <c r="A73" s="78" t="s">
        <v>2969</v>
      </c>
      <c r="B73" s="84" t="s">
        <v>269</v>
      </c>
      <c r="C73" s="78">
        <f>VLOOKUP(GroupVertices[[#This Row],[Vertex]],Vertices[],MATCH("ID",Vertices[[#Headers],[Vertex]:[Vertex Content Word Count]],0),FALSE)</f>
        <v>71</v>
      </c>
    </row>
    <row r="74" spans="1:3" ht="15">
      <c r="A74" s="78" t="s">
        <v>2969</v>
      </c>
      <c r="B74" s="84" t="s">
        <v>270</v>
      </c>
      <c r="C74" s="78">
        <f>VLOOKUP(GroupVertices[[#This Row],[Vertex]],Vertices[],MATCH("ID",Vertices[[#Headers],[Vertex]:[Vertex Content Word Count]],0),FALSE)</f>
        <v>72</v>
      </c>
    </row>
    <row r="75" spans="1:3" ht="15">
      <c r="A75" s="78" t="s">
        <v>2969</v>
      </c>
      <c r="B75" s="84" t="s">
        <v>271</v>
      </c>
      <c r="C75" s="78">
        <f>VLOOKUP(GroupVertices[[#This Row],[Vertex]],Vertices[],MATCH("ID",Vertices[[#Headers],[Vertex]:[Vertex Content Word Count]],0),FALSE)</f>
        <v>73</v>
      </c>
    </row>
    <row r="76" spans="1:3" ht="15">
      <c r="A76" s="78" t="s">
        <v>2969</v>
      </c>
      <c r="B76" s="84" t="s">
        <v>273</v>
      </c>
      <c r="C76" s="78">
        <f>VLOOKUP(GroupVertices[[#This Row],[Vertex]],Vertices[],MATCH("ID",Vertices[[#Headers],[Vertex]:[Vertex Content Word Count]],0),FALSE)</f>
        <v>75</v>
      </c>
    </row>
    <row r="77" spans="1:3" ht="15">
      <c r="A77" s="78" t="s">
        <v>2969</v>
      </c>
      <c r="B77" s="84" t="s">
        <v>274</v>
      </c>
      <c r="C77" s="78">
        <f>VLOOKUP(GroupVertices[[#This Row],[Vertex]],Vertices[],MATCH("ID",Vertices[[#Headers],[Vertex]:[Vertex Content Word Count]],0),FALSE)</f>
        <v>76</v>
      </c>
    </row>
    <row r="78" spans="1:3" ht="15">
      <c r="A78" s="78" t="s">
        <v>2969</v>
      </c>
      <c r="B78" s="84" t="s">
        <v>276</v>
      </c>
      <c r="C78" s="78">
        <f>VLOOKUP(GroupVertices[[#This Row],[Vertex]],Vertices[],MATCH("ID",Vertices[[#Headers],[Vertex]:[Vertex Content Word Count]],0),FALSE)</f>
        <v>79</v>
      </c>
    </row>
    <row r="79" spans="1:3" ht="15">
      <c r="A79" s="78" t="s">
        <v>2969</v>
      </c>
      <c r="B79" s="84" t="s">
        <v>279</v>
      </c>
      <c r="C79" s="78">
        <f>VLOOKUP(GroupVertices[[#This Row],[Vertex]],Vertices[],MATCH("ID",Vertices[[#Headers],[Vertex]:[Vertex Content Word Count]],0),FALSE)</f>
        <v>82</v>
      </c>
    </row>
    <row r="80" spans="1:3" ht="15">
      <c r="A80" s="78" t="s">
        <v>2969</v>
      </c>
      <c r="B80" s="84" t="s">
        <v>282</v>
      </c>
      <c r="C80" s="78">
        <f>VLOOKUP(GroupVertices[[#This Row],[Vertex]],Vertices[],MATCH("ID",Vertices[[#Headers],[Vertex]:[Vertex Content Word Count]],0),FALSE)</f>
        <v>85</v>
      </c>
    </row>
    <row r="81" spans="1:3" ht="15">
      <c r="A81" s="78" t="s">
        <v>2969</v>
      </c>
      <c r="B81" s="84" t="s">
        <v>283</v>
      </c>
      <c r="C81" s="78">
        <f>VLOOKUP(GroupVertices[[#This Row],[Vertex]],Vertices[],MATCH("ID",Vertices[[#Headers],[Vertex]:[Vertex Content Word Count]],0),FALSE)</f>
        <v>86</v>
      </c>
    </row>
    <row r="82" spans="1:3" ht="15">
      <c r="A82" s="78" t="s">
        <v>2969</v>
      </c>
      <c r="B82" s="84" t="s">
        <v>285</v>
      </c>
      <c r="C82" s="78">
        <f>VLOOKUP(GroupVertices[[#This Row],[Vertex]],Vertices[],MATCH("ID",Vertices[[#Headers],[Vertex]:[Vertex Content Word Count]],0),FALSE)</f>
        <v>88</v>
      </c>
    </row>
    <row r="83" spans="1:3" ht="15">
      <c r="A83" s="78" t="s">
        <v>2969</v>
      </c>
      <c r="B83" s="84" t="s">
        <v>286</v>
      </c>
      <c r="C83" s="78">
        <f>VLOOKUP(GroupVertices[[#This Row],[Vertex]],Vertices[],MATCH("ID",Vertices[[#Headers],[Vertex]:[Vertex Content Word Count]],0),FALSE)</f>
        <v>89</v>
      </c>
    </row>
    <row r="84" spans="1:3" ht="15">
      <c r="A84" s="78" t="s">
        <v>2969</v>
      </c>
      <c r="B84" s="84" t="s">
        <v>287</v>
      </c>
      <c r="C84" s="78">
        <f>VLOOKUP(GroupVertices[[#This Row],[Vertex]],Vertices[],MATCH("ID",Vertices[[#Headers],[Vertex]:[Vertex Content Word Count]],0),FALSE)</f>
        <v>90</v>
      </c>
    </row>
    <row r="85" spans="1:3" ht="15">
      <c r="A85" s="78" t="s">
        <v>2969</v>
      </c>
      <c r="B85" s="84" t="s">
        <v>288</v>
      </c>
      <c r="C85" s="78">
        <f>VLOOKUP(GroupVertices[[#This Row],[Vertex]],Vertices[],MATCH("ID",Vertices[[#Headers],[Vertex]:[Vertex Content Word Count]],0),FALSE)</f>
        <v>91</v>
      </c>
    </row>
    <row r="86" spans="1:3" ht="15">
      <c r="A86" s="78" t="s">
        <v>2969</v>
      </c>
      <c r="B86" s="84" t="s">
        <v>289</v>
      </c>
      <c r="C86" s="78">
        <f>VLOOKUP(GroupVertices[[#This Row],[Vertex]],Vertices[],MATCH("ID",Vertices[[#Headers],[Vertex]:[Vertex Content Word Count]],0),FALSE)</f>
        <v>92</v>
      </c>
    </row>
    <row r="87" spans="1:3" ht="15">
      <c r="A87" s="78" t="s">
        <v>2969</v>
      </c>
      <c r="B87" s="84" t="s">
        <v>290</v>
      </c>
      <c r="C87" s="78">
        <f>VLOOKUP(GroupVertices[[#This Row],[Vertex]],Vertices[],MATCH("ID",Vertices[[#Headers],[Vertex]:[Vertex Content Word Count]],0),FALSE)</f>
        <v>93</v>
      </c>
    </row>
    <row r="88" spans="1:3" ht="15">
      <c r="A88" s="78" t="s">
        <v>2969</v>
      </c>
      <c r="B88" s="84" t="s">
        <v>291</v>
      </c>
      <c r="C88" s="78">
        <f>VLOOKUP(GroupVertices[[#This Row],[Vertex]],Vertices[],MATCH("ID",Vertices[[#Headers],[Vertex]:[Vertex Content Word Count]],0),FALSE)</f>
        <v>94</v>
      </c>
    </row>
    <row r="89" spans="1:3" ht="15">
      <c r="A89" s="78" t="s">
        <v>2969</v>
      </c>
      <c r="B89" s="84" t="s">
        <v>292</v>
      </c>
      <c r="C89" s="78">
        <f>VLOOKUP(GroupVertices[[#This Row],[Vertex]],Vertices[],MATCH("ID",Vertices[[#Headers],[Vertex]:[Vertex Content Word Count]],0),FALSE)</f>
        <v>95</v>
      </c>
    </row>
    <row r="90" spans="1:3" ht="15">
      <c r="A90" s="78" t="s">
        <v>2969</v>
      </c>
      <c r="B90" s="84" t="s">
        <v>293</v>
      </c>
      <c r="C90" s="78">
        <f>VLOOKUP(GroupVertices[[#This Row],[Vertex]],Vertices[],MATCH("ID",Vertices[[#Headers],[Vertex]:[Vertex Content Word Count]],0),FALSE)</f>
        <v>96</v>
      </c>
    </row>
    <row r="91" spans="1:3" ht="15">
      <c r="A91" s="78" t="s">
        <v>2969</v>
      </c>
      <c r="B91" s="84" t="s">
        <v>294</v>
      </c>
      <c r="C91" s="78">
        <f>VLOOKUP(GroupVertices[[#This Row],[Vertex]],Vertices[],MATCH("ID",Vertices[[#Headers],[Vertex]:[Vertex Content Word Count]],0),FALSE)</f>
        <v>97</v>
      </c>
    </row>
    <row r="92" spans="1:3" ht="15">
      <c r="A92" s="78" t="s">
        <v>2969</v>
      </c>
      <c r="B92" s="84" t="s">
        <v>295</v>
      </c>
      <c r="C92" s="78">
        <f>VLOOKUP(GroupVertices[[#This Row],[Vertex]],Vertices[],MATCH("ID",Vertices[[#Headers],[Vertex]:[Vertex Content Word Count]],0),FALSE)</f>
        <v>98</v>
      </c>
    </row>
    <row r="93" spans="1:3" ht="15">
      <c r="A93" s="78" t="s">
        <v>2969</v>
      </c>
      <c r="B93" s="84" t="s">
        <v>299</v>
      </c>
      <c r="C93" s="78">
        <f>VLOOKUP(GroupVertices[[#This Row],[Vertex]],Vertices[],MATCH("ID",Vertices[[#Headers],[Vertex]:[Vertex Content Word Count]],0),FALSE)</f>
        <v>102</v>
      </c>
    </row>
    <row r="94" spans="1:3" ht="15">
      <c r="A94" s="78" t="s">
        <v>2969</v>
      </c>
      <c r="B94" s="84" t="s">
        <v>300</v>
      </c>
      <c r="C94" s="78">
        <f>VLOOKUP(GroupVertices[[#This Row],[Vertex]],Vertices[],MATCH("ID",Vertices[[#Headers],[Vertex]:[Vertex Content Word Count]],0),FALSE)</f>
        <v>103</v>
      </c>
    </row>
    <row r="95" spans="1:3" ht="15">
      <c r="A95" s="78" t="s">
        <v>2969</v>
      </c>
      <c r="B95" s="84" t="s">
        <v>301</v>
      </c>
      <c r="C95" s="78">
        <f>VLOOKUP(GroupVertices[[#This Row],[Vertex]],Vertices[],MATCH("ID",Vertices[[#Headers],[Vertex]:[Vertex Content Word Count]],0),FALSE)</f>
        <v>104</v>
      </c>
    </row>
    <row r="96" spans="1:3" ht="15">
      <c r="A96" s="78" t="s">
        <v>2969</v>
      </c>
      <c r="B96" s="84" t="s">
        <v>302</v>
      </c>
      <c r="C96" s="78">
        <f>VLOOKUP(GroupVertices[[#This Row],[Vertex]],Vertices[],MATCH("ID",Vertices[[#Headers],[Vertex]:[Vertex Content Word Count]],0),FALSE)</f>
        <v>105</v>
      </c>
    </row>
    <row r="97" spans="1:3" ht="15">
      <c r="A97" s="78" t="s">
        <v>2969</v>
      </c>
      <c r="B97" s="84" t="s">
        <v>307</v>
      </c>
      <c r="C97" s="78">
        <f>VLOOKUP(GroupVertices[[#This Row],[Vertex]],Vertices[],MATCH("ID",Vertices[[#Headers],[Vertex]:[Vertex Content Word Count]],0),FALSE)</f>
        <v>110</v>
      </c>
    </row>
    <row r="98" spans="1:3" ht="15">
      <c r="A98" s="78" t="s">
        <v>2969</v>
      </c>
      <c r="B98" s="84" t="s">
        <v>308</v>
      </c>
      <c r="C98" s="78">
        <f>VLOOKUP(GroupVertices[[#This Row],[Vertex]],Vertices[],MATCH("ID",Vertices[[#Headers],[Vertex]:[Vertex Content Word Count]],0),FALSE)</f>
        <v>111</v>
      </c>
    </row>
    <row r="99" spans="1:3" ht="15">
      <c r="A99" s="78" t="s">
        <v>2969</v>
      </c>
      <c r="B99" s="84" t="s">
        <v>312</v>
      </c>
      <c r="C99" s="78">
        <f>VLOOKUP(GroupVertices[[#This Row],[Vertex]],Vertices[],MATCH("ID",Vertices[[#Headers],[Vertex]:[Vertex Content Word Count]],0),FALSE)</f>
        <v>115</v>
      </c>
    </row>
    <row r="100" spans="1:3" ht="15">
      <c r="A100" s="78" t="s">
        <v>2969</v>
      </c>
      <c r="B100" s="84" t="s">
        <v>314</v>
      </c>
      <c r="C100" s="78">
        <f>VLOOKUP(GroupVertices[[#This Row],[Vertex]],Vertices[],MATCH("ID",Vertices[[#Headers],[Vertex]:[Vertex Content Word Count]],0),FALSE)</f>
        <v>117</v>
      </c>
    </row>
    <row r="101" spans="1:3" ht="15">
      <c r="A101" s="78" t="s">
        <v>2969</v>
      </c>
      <c r="B101" s="84" t="s">
        <v>320</v>
      </c>
      <c r="C101" s="78">
        <f>VLOOKUP(GroupVertices[[#This Row],[Vertex]],Vertices[],MATCH("ID",Vertices[[#Headers],[Vertex]:[Vertex Content Word Count]],0),FALSE)</f>
        <v>123</v>
      </c>
    </row>
    <row r="102" spans="1:3" ht="15">
      <c r="A102" s="78" t="s">
        <v>2969</v>
      </c>
      <c r="B102" s="84" t="s">
        <v>321</v>
      </c>
      <c r="C102" s="78">
        <f>VLOOKUP(GroupVertices[[#This Row],[Vertex]],Vertices[],MATCH("ID",Vertices[[#Headers],[Vertex]:[Vertex Content Word Count]],0),FALSE)</f>
        <v>124</v>
      </c>
    </row>
    <row r="103" spans="1:3" ht="15">
      <c r="A103" s="78" t="s">
        <v>2969</v>
      </c>
      <c r="B103" s="84" t="s">
        <v>324</v>
      </c>
      <c r="C103" s="78">
        <f>VLOOKUP(GroupVertices[[#This Row],[Vertex]],Vertices[],MATCH("ID",Vertices[[#Headers],[Vertex]:[Vertex Content Word Count]],0),FALSE)</f>
        <v>127</v>
      </c>
    </row>
    <row r="104" spans="1:3" ht="15">
      <c r="A104" s="78" t="s">
        <v>2969</v>
      </c>
      <c r="B104" s="84" t="s">
        <v>329</v>
      </c>
      <c r="C104" s="78">
        <f>VLOOKUP(GroupVertices[[#This Row],[Vertex]],Vertices[],MATCH("ID",Vertices[[#Headers],[Vertex]:[Vertex Content Word Count]],0),FALSE)</f>
        <v>130</v>
      </c>
    </row>
    <row r="105" spans="1:3" ht="15">
      <c r="A105" s="78" t="s">
        <v>2969</v>
      </c>
      <c r="B105" s="84" t="s">
        <v>351</v>
      </c>
      <c r="C105" s="78">
        <f>VLOOKUP(GroupVertices[[#This Row],[Vertex]],Vertices[],MATCH("ID",Vertices[[#Headers],[Vertex]:[Vertex Content Word Count]],0),FALSE)</f>
        <v>158</v>
      </c>
    </row>
    <row r="106" spans="1:3" ht="15">
      <c r="A106" s="78" t="s">
        <v>2969</v>
      </c>
      <c r="B106" s="84" t="s">
        <v>356</v>
      </c>
      <c r="C106" s="78">
        <f>VLOOKUP(GroupVertices[[#This Row],[Vertex]],Vertices[],MATCH("ID",Vertices[[#Headers],[Vertex]:[Vertex Content Word Count]],0),FALSE)</f>
        <v>161</v>
      </c>
    </row>
    <row r="107" spans="1:3" ht="15">
      <c r="A107" s="78" t="s">
        <v>2969</v>
      </c>
      <c r="B107" s="84" t="s">
        <v>361</v>
      </c>
      <c r="C107" s="78">
        <f>VLOOKUP(GroupVertices[[#This Row],[Vertex]],Vertices[],MATCH("ID",Vertices[[#Headers],[Vertex]:[Vertex Content Word Count]],0),FALSE)</f>
        <v>165</v>
      </c>
    </row>
    <row r="108" spans="1:3" ht="15">
      <c r="A108" s="78" t="s">
        <v>2969</v>
      </c>
      <c r="B108" s="84" t="s">
        <v>364</v>
      </c>
      <c r="C108" s="78">
        <f>VLOOKUP(GroupVertices[[#This Row],[Vertex]],Vertices[],MATCH("ID",Vertices[[#Headers],[Vertex]:[Vertex Content Word Count]],0),FALSE)</f>
        <v>167</v>
      </c>
    </row>
    <row r="109" spans="1:3" ht="15">
      <c r="A109" s="78" t="s">
        <v>2969</v>
      </c>
      <c r="B109" s="84" t="s">
        <v>365</v>
      </c>
      <c r="C109" s="78">
        <f>VLOOKUP(GroupVertices[[#This Row],[Vertex]],Vertices[],MATCH("ID",Vertices[[#Headers],[Vertex]:[Vertex Content Word Count]],0),FALSE)</f>
        <v>168</v>
      </c>
    </row>
    <row r="110" spans="1:3" ht="15">
      <c r="A110" s="78" t="s">
        <v>2970</v>
      </c>
      <c r="B110" s="84" t="s">
        <v>332</v>
      </c>
      <c r="C110" s="78">
        <f>VLOOKUP(GroupVertices[[#This Row],[Vertex]],Vertices[],MATCH("ID",Vertices[[#Headers],[Vertex]:[Vertex Content Word Count]],0),FALSE)</f>
        <v>136</v>
      </c>
    </row>
    <row r="111" spans="1:3" ht="15">
      <c r="A111" s="78" t="s">
        <v>2970</v>
      </c>
      <c r="B111" s="84" t="s">
        <v>355</v>
      </c>
      <c r="C111" s="78">
        <f>VLOOKUP(GroupVertices[[#This Row],[Vertex]],Vertices[],MATCH("ID",Vertices[[#Headers],[Vertex]:[Vertex Content Word Count]],0),FALSE)</f>
        <v>146</v>
      </c>
    </row>
    <row r="112" spans="1:3" ht="15">
      <c r="A112" s="78" t="s">
        <v>2970</v>
      </c>
      <c r="B112" s="84" t="s">
        <v>377</v>
      </c>
      <c r="C112" s="78">
        <f>VLOOKUP(GroupVertices[[#This Row],[Vertex]],Vertices[],MATCH("ID",Vertices[[#Headers],[Vertex]:[Vertex Content Word Count]],0),FALSE)</f>
        <v>140</v>
      </c>
    </row>
    <row r="113" spans="1:3" ht="15">
      <c r="A113" s="78" t="s">
        <v>2970</v>
      </c>
      <c r="B113" s="84" t="s">
        <v>228</v>
      </c>
      <c r="C113" s="78">
        <f>VLOOKUP(GroupVertices[[#This Row],[Vertex]],Vertices[],MATCH("ID",Vertices[[#Headers],[Vertex]:[Vertex Content Word Count]],0),FALSE)</f>
        <v>23</v>
      </c>
    </row>
    <row r="114" spans="1:3" ht="15">
      <c r="A114" s="78" t="s">
        <v>2970</v>
      </c>
      <c r="B114" s="84" t="s">
        <v>340</v>
      </c>
      <c r="C114" s="78">
        <f>VLOOKUP(GroupVertices[[#This Row],[Vertex]],Vertices[],MATCH("ID",Vertices[[#Headers],[Vertex]:[Vertex Content Word Count]],0),FALSE)</f>
        <v>145</v>
      </c>
    </row>
    <row r="115" spans="1:3" ht="15">
      <c r="A115" s="78" t="s">
        <v>2970</v>
      </c>
      <c r="B115" s="84" t="s">
        <v>339</v>
      </c>
      <c r="C115" s="78">
        <f>VLOOKUP(GroupVertices[[#This Row],[Vertex]],Vertices[],MATCH("ID",Vertices[[#Headers],[Vertex]:[Vertex Content Word Count]],0),FALSE)</f>
        <v>144</v>
      </c>
    </row>
    <row r="116" spans="1:3" ht="15">
      <c r="A116" s="78" t="s">
        <v>2970</v>
      </c>
      <c r="B116" s="84" t="s">
        <v>336</v>
      </c>
      <c r="C116" s="78">
        <f>VLOOKUP(GroupVertices[[#This Row],[Vertex]],Vertices[],MATCH("ID",Vertices[[#Headers],[Vertex]:[Vertex Content Word Count]],0),FALSE)</f>
        <v>143</v>
      </c>
    </row>
    <row r="117" spans="1:3" ht="15">
      <c r="A117" s="78" t="s">
        <v>2970</v>
      </c>
      <c r="B117" s="84" t="s">
        <v>335</v>
      </c>
      <c r="C117" s="78">
        <f>VLOOKUP(GroupVertices[[#This Row],[Vertex]],Vertices[],MATCH("ID",Vertices[[#Headers],[Vertex]:[Vertex Content Word Count]],0),FALSE)</f>
        <v>142</v>
      </c>
    </row>
    <row r="118" spans="1:3" ht="15">
      <c r="A118" s="78" t="s">
        <v>2970</v>
      </c>
      <c r="B118" s="84" t="s">
        <v>334</v>
      </c>
      <c r="C118" s="78">
        <f>VLOOKUP(GroupVertices[[#This Row],[Vertex]],Vertices[],MATCH("ID",Vertices[[#Headers],[Vertex]:[Vertex Content Word Count]],0),FALSE)</f>
        <v>141</v>
      </c>
    </row>
    <row r="119" spans="1:3" ht="15">
      <c r="A119" s="78" t="s">
        <v>2970</v>
      </c>
      <c r="B119" s="84" t="s">
        <v>333</v>
      </c>
      <c r="C119" s="78">
        <f>VLOOKUP(GroupVertices[[#This Row],[Vertex]],Vertices[],MATCH("ID",Vertices[[#Headers],[Vertex]:[Vertex Content Word Count]],0),FALSE)</f>
        <v>139</v>
      </c>
    </row>
    <row r="120" spans="1:3" ht="15">
      <c r="A120" s="78" t="s">
        <v>2970</v>
      </c>
      <c r="B120" s="84" t="s">
        <v>258</v>
      </c>
      <c r="C120" s="78">
        <f>VLOOKUP(GroupVertices[[#This Row],[Vertex]],Vertices[],MATCH("ID",Vertices[[#Headers],[Vertex]:[Vertex Content Word Count]],0),FALSE)</f>
        <v>60</v>
      </c>
    </row>
    <row r="121" spans="1:3" ht="15">
      <c r="A121" s="78" t="s">
        <v>2970</v>
      </c>
      <c r="B121" s="84" t="s">
        <v>376</v>
      </c>
      <c r="C121" s="78">
        <f>VLOOKUP(GroupVertices[[#This Row],[Vertex]],Vertices[],MATCH("ID",Vertices[[#Headers],[Vertex]:[Vertex Content Word Count]],0),FALSE)</f>
        <v>138</v>
      </c>
    </row>
    <row r="122" spans="1:3" ht="15">
      <c r="A122" s="78" t="s">
        <v>2970</v>
      </c>
      <c r="B122" s="84" t="s">
        <v>375</v>
      </c>
      <c r="C122" s="78">
        <f>VLOOKUP(GroupVertices[[#This Row],[Vertex]],Vertices[],MATCH("ID",Vertices[[#Headers],[Vertex]:[Vertex Content Word Count]],0),FALSE)</f>
        <v>137</v>
      </c>
    </row>
    <row r="123" spans="1:3" ht="15">
      <c r="A123" s="78" t="s">
        <v>2970</v>
      </c>
      <c r="B123" s="84" t="s">
        <v>234</v>
      </c>
      <c r="C123" s="78">
        <f>VLOOKUP(GroupVertices[[#This Row],[Vertex]],Vertices[],MATCH("ID",Vertices[[#Headers],[Vertex]:[Vertex Content Word Count]],0),FALSE)</f>
        <v>33</v>
      </c>
    </row>
    <row r="124" spans="1:3" ht="15">
      <c r="A124" s="78" t="s">
        <v>2970</v>
      </c>
      <c r="B124" s="84" t="s">
        <v>331</v>
      </c>
      <c r="C124" s="78">
        <f>VLOOKUP(GroupVertices[[#This Row],[Vertex]],Vertices[],MATCH("ID",Vertices[[#Headers],[Vertex]:[Vertex Content Word Count]],0),FALSE)</f>
        <v>135</v>
      </c>
    </row>
    <row r="125" spans="1:3" ht="15">
      <c r="A125" s="78" t="s">
        <v>2970</v>
      </c>
      <c r="B125" s="84" t="s">
        <v>368</v>
      </c>
      <c r="C125" s="78">
        <f>VLOOKUP(GroupVertices[[#This Row],[Vertex]],Vertices[],MATCH("ID",Vertices[[#Headers],[Vertex]:[Vertex Content Word Count]],0),FALSE)</f>
        <v>25</v>
      </c>
    </row>
    <row r="126" spans="1:3" ht="15">
      <c r="A126" s="78" t="s">
        <v>2970</v>
      </c>
      <c r="B126" s="84" t="s">
        <v>367</v>
      </c>
      <c r="C126" s="78">
        <f>VLOOKUP(GroupVertices[[#This Row],[Vertex]],Vertices[],MATCH("ID",Vertices[[#Headers],[Vertex]:[Vertex Content Word Count]],0),FALSE)</f>
        <v>24</v>
      </c>
    </row>
    <row r="127" spans="1:3" ht="15">
      <c r="A127" s="78" t="s">
        <v>2971</v>
      </c>
      <c r="B127" s="84" t="s">
        <v>338</v>
      </c>
      <c r="C127" s="78">
        <f>VLOOKUP(GroupVertices[[#This Row],[Vertex]],Vertices[],MATCH("ID",Vertices[[#Headers],[Vertex]:[Vertex Content Word Count]],0),FALSE)</f>
        <v>17</v>
      </c>
    </row>
    <row r="128" spans="1:3" ht="15">
      <c r="A128" s="78" t="s">
        <v>2971</v>
      </c>
      <c r="B128" s="84" t="s">
        <v>337</v>
      </c>
      <c r="C128" s="78">
        <f>VLOOKUP(GroupVertices[[#This Row],[Vertex]],Vertices[],MATCH("ID",Vertices[[#Headers],[Vertex]:[Vertex Content Word Count]],0),FALSE)</f>
        <v>44</v>
      </c>
    </row>
    <row r="129" spans="1:3" ht="15">
      <c r="A129" s="78" t="s">
        <v>2971</v>
      </c>
      <c r="B129" s="84" t="s">
        <v>330</v>
      </c>
      <c r="C129" s="78">
        <f>VLOOKUP(GroupVertices[[#This Row],[Vertex]],Vertices[],MATCH("ID",Vertices[[#Headers],[Vertex]:[Vertex Content Word Count]],0),FALSE)</f>
        <v>58</v>
      </c>
    </row>
    <row r="130" spans="1:3" ht="15">
      <c r="A130" s="78" t="s">
        <v>2971</v>
      </c>
      <c r="B130" s="84" t="s">
        <v>374</v>
      </c>
      <c r="C130" s="78">
        <f>VLOOKUP(GroupVertices[[#This Row],[Vertex]],Vertices[],MATCH("ID",Vertices[[#Headers],[Vertex]:[Vertex Content Word Count]],0),FALSE)</f>
        <v>134</v>
      </c>
    </row>
    <row r="131" spans="1:3" ht="15">
      <c r="A131" s="78" t="s">
        <v>2971</v>
      </c>
      <c r="B131" s="84" t="s">
        <v>373</v>
      </c>
      <c r="C131" s="78">
        <f>VLOOKUP(GroupVertices[[#This Row],[Vertex]],Vertices[],MATCH("ID",Vertices[[#Headers],[Vertex]:[Vertex Content Word Count]],0),FALSE)</f>
        <v>133</v>
      </c>
    </row>
    <row r="132" spans="1:3" ht="15">
      <c r="A132" s="78" t="s">
        <v>2971</v>
      </c>
      <c r="B132" s="84" t="s">
        <v>372</v>
      </c>
      <c r="C132" s="78">
        <f>VLOOKUP(GroupVertices[[#This Row],[Vertex]],Vertices[],MATCH("ID",Vertices[[#Headers],[Vertex]:[Vertex Content Word Count]],0),FALSE)</f>
        <v>132</v>
      </c>
    </row>
    <row r="133" spans="1:3" ht="15">
      <c r="A133" s="78" t="s">
        <v>2971</v>
      </c>
      <c r="B133" s="84" t="s">
        <v>371</v>
      </c>
      <c r="C133" s="78">
        <f>VLOOKUP(GroupVertices[[#This Row],[Vertex]],Vertices[],MATCH("ID",Vertices[[#Headers],[Vertex]:[Vertex Content Word Count]],0),FALSE)</f>
        <v>131</v>
      </c>
    </row>
    <row r="134" spans="1:3" ht="15">
      <c r="A134" s="78" t="s">
        <v>2971</v>
      </c>
      <c r="B134" s="84" t="s">
        <v>255</v>
      </c>
      <c r="C134" s="78">
        <f>VLOOKUP(GroupVertices[[#This Row],[Vertex]],Vertices[],MATCH("ID",Vertices[[#Headers],[Vertex]:[Vertex Content Word Count]],0),FALSE)</f>
        <v>57</v>
      </c>
    </row>
    <row r="135" spans="1:3" ht="15">
      <c r="A135" s="78" t="s">
        <v>2971</v>
      </c>
      <c r="B135" s="84" t="s">
        <v>244</v>
      </c>
      <c r="C135" s="78">
        <f>VLOOKUP(GroupVertices[[#This Row],[Vertex]],Vertices[],MATCH("ID",Vertices[[#Headers],[Vertex]:[Vertex Content Word Count]],0),FALSE)</f>
        <v>43</v>
      </c>
    </row>
    <row r="136" spans="1:3" ht="15">
      <c r="A136" s="78" t="s">
        <v>2971</v>
      </c>
      <c r="B136" s="84" t="s">
        <v>222</v>
      </c>
      <c r="C136" s="78">
        <f>VLOOKUP(GroupVertices[[#This Row],[Vertex]],Vertices[],MATCH("ID",Vertices[[#Headers],[Vertex]:[Vertex Content Word Count]],0),FALSE)</f>
        <v>16</v>
      </c>
    </row>
    <row r="137" spans="1:3" ht="15">
      <c r="A137" s="78" t="s">
        <v>2972</v>
      </c>
      <c r="B137" s="84" t="s">
        <v>363</v>
      </c>
      <c r="C137" s="78">
        <f>VLOOKUP(GroupVertices[[#This Row],[Vertex]],Vertices[],MATCH("ID",Vertices[[#Headers],[Vertex]:[Vertex Content Word Count]],0),FALSE)</f>
        <v>166</v>
      </c>
    </row>
    <row r="138" spans="1:3" ht="15">
      <c r="A138" s="78" t="s">
        <v>2972</v>
      </c>
      <c r="B138" s="84" t="s">
        <v>362</v>
      </c>
      <c r="C138" s="78">
        <f>VLOOKUP(GroupVertices[[#This Row],[Vertex]],Vertices[],MATCH("ID",Vertices[[#Headers],[Vertex]:[Vertex Content Word Count]],0),FALSE)</f>
        <v>14</v>
      </c>
    </row>
    <row r="139" spans="1:3" ht="15">
      <c r="A139" s="78" t="s">
        <v>2972</v>
      </c>
      <c r="B139" s="84" t="s">
        <v>366</v>
      </c>
      <c r="C139" s="78">
        <f>VLOOKUP(GroupVertices[[#This Row],[Vertex]],Vertices[],MATCH("ID",Vertices[[#Headers],[Vertex]:[Vertex Content Word Count]],0),FALSE)</f>
        <v>13</v>
      </c>
    </row>
    <row r="140" spans="1:3" ht="15">
      <c r="A140" s="78" t="s">
        <v>2972</v>
      </c>
      <c r="B140" s="84" t="s">
        <v>263</v>
      </c>
      <c r="C140" s="78">
        <f>VLOOKUP(GroupVertices[[#This Row],[Vertex]],Vertices[],MATCH("ID",Vertices[[#Headers],[Vertex]:[Vertex Content Word Count]],0),FALSE)</f>
        <v>65</v>
      </c>
    </row>
    <row r="141" spans="1:3" ht="15">
      <c r="A141" s="78" t="s">
        <v>2972</v>
      </c>
      <c r="B141" s="84" t="s">
        <v>250</v>
      </c>
      <c r="C141" s="78">
        <f>VLOOKUP(GroupVertices[[#This Row],[Vertex]],Vertices[],MATCH("ID",Vertices[[#Headers],[Vertex]:[Vertex Content Word Count]],0),FALSE)</f>
        <v>52</v>
      </c>
    </row>
    <row r="142" spans="1:3" ht="15">
      <c r="A142" s="78" t="s">
        <v>2972</v>
      </c>
      <c r="B142" s="84" t="s">
        <v>247</v>
      </c>
      <c r="C142" s="78">
        <f>VLOOKUP(GroupVertices[[#This Row],[Vertex]],Vertices[],MATCH("ID",Vertices[[#Headers],[Vertex]:[Vertex Content Word Count]],0),FALSE)</f>
        <v>47</v>
      </c>
    </row>
    <row r="143" spans="1:3" ht="15">
      <c r="A143" s="78" t="s">
        <v>2972</v>
      </c>
      <c r="B143" s="84" t="s">
        <v>223</v>
      </c>
      <c r="C143" s="78">
        <f>VLOOKUP(GroupVertices[[#This Row],[Vertex]],Vertices[],MATCH("ID",Vertices[[#Headers],[Vertex]:[Vertex Content Word Count]],0),FALSE)</f>
        <v>18</v>
      </c>
    </row>
    <row r="144" spans="1:3" ht="15">
      <c r="A144" s="78" t="s">
        <v>2972</v>
      </c>
      <c r="B144" s="84" t="s">
        <v>220</v>
      </c>
      <c r="C144" s="78">
        <f>VLOOKUP(GroupVertices[[#This Row],[Vertex]],Vertices[],MATCH("ID",Vertices[[#Headers],[Vertex]:[Vertex Content Word Count]],0),FALSE)</f>
        <v>12</v>
      </c>
    </row>
    <row r="145" spans="1:3" ht="15">
      <c r="A145" s="78" t="s">
        <v>2973</v>
      </c>
      <c r="B145" s="84" t="s">
        <v>231</v>
      </c>
      <c r="C145" s="78">
        <f>VLOOKUP(GroupVertices[[#This Row],[Vertex]],Vertices[],MATCH("ID",Vertices[[#Headers],[Vertex]:[Vertex Content Word Count]],0),FALSE)</f>
        <v>28</v>
      </c>
    </row>
    <row r="146" spans="1:3" ht="15">
      <c r="A146" s="78" t="s">
        <v>2973</v>
      </c>
      <c r="B146" s="84" t="s">
        <v>259</v>
      </c>
      <c r="C146" s="78">
        <f>VLOOKUP(GroupVertices[[#This Row],[Vertex]],Vertices[],MATCH("ID",Vertices[[#Headers],[Vertex]:[Vertex Content Word Count]],0),FALSE)</f>
        <v>61</v>
      </c>
    </row>
    <row r="147" spans="1:3" ht="15">
      <c r="A147" s="78" t="s">
        <v>2973</v>
      </c>
      <c r="B147" s="84" t="s">
        <v>257</v>
      </c>
      <c r="C147" s="78">
        <f>VLOOKUP(GroupVertices[[#This Row],[Vertex]],Vertices[],MATCH("ID",Vertices[[#Headers],[Vertex]:[Vertex Content Word Count]],0),FALSE)</f>
        <v>51</v>
      </c>
    </row>
    <row r="148" spans="1:3" ht="15">
      <c r="A148" s="78" t="s">
        <v>2973</v>
      </c>
      <c r="B148" s="84" t="s">
        <v>249</v>
      </c>
      <c r="C148" s="78">
        <f>VLOOKUP(GroupVertices[[#This Row],[Vertex]],Vertices[],MATCH("ID",Vertices[[#Headers],[Vertex]:[Vertex Content Word Count]],0),FALSE)</f>
        <v>50</v>
      </c>
    </row>
    <row r="149" spans="1:3" ht="15">
      <c r="A149" s="78" t="s">
        <v>2973</v>
      </c>
      <c r="B149" s="84" t="s">
        <v>235</v>
      </c>
      <c r="C149" s="78">
        <f>VLOOKUP(GroupVertices[[#This Row],[Vertex]],Vertices[],MATCH("ID",Vertices[[#Headers],[Vertex]:[Vertex Content Word Count]],0),FALSE)</f>
        <v>34</v>
      </c>
    </row>
    <row r="150" spans="1:3" ht="15">
      <c r="A150" s="78" t="s">
        <v>2973</v>
      </c>
      <c r="B150" s="84" t="s">
        <v>369</v>
      </c>
      <c r="C150" s="78">
        <f>VLOOKUP(GroupVertices[[#This Row],[Vertex]],Vertices[],MATCH("ID",Vertices[[#Headers],[Vertex]:[Vertex Content Word Count]],0),FALSE)</f>
        <v>29</v>
      </c>
    </row>
    <row r="151" spans="1:3" ht="15">
      <c r="A151" s="78" t="s">
        <v>2973</v>
      </c>
      <c r="B151" s="84" t="s">
        <v>230</v>
      </c>
      <c r="C151" s="78">
        <f>VLOOKUP(GroupVertices[[#This Row],[Vertex]],Vertices[],MATCH("ID",Vertices[[#Headers],[Vertex]:[Vertex Content Word Count]],0),FALSE)</f>
        <v>27</v>
      </c>
    </row>
    <row r="152" spans="1:3" ht="15">
      <c r="A152" s="78" t="s">
        <v>2974</v>
      </c>
      <c r="B152" s="84" t="s">
        <v>233</v>
      </c>
      <c r="C152" s="78">
        <f>VLOOKUP(GroupVertices[[#This Row],[Vertex]],Vertices[],MATCH("ID",Vertices[[#Headers],[Vertex]:[Vertex Content Word Count]],0),FALSE)</f>
        <v>31</v>
      </c>
    </row>
    <row r="153" spans="1:3" ht="15">
      <c r="A153" s="78" t="s">
        <v>2974</v>
      </c>
      <c r="B153" s="84" t="s">
        <v>325</v>
      </c>
      <c r="C153" s="78">
        <f>VLOOKUP(GroupVertices[[#This Row],[Vertex]],Vertices[],MATCH("ID",Vertices[[#Headers],[Vertex]:[Vertex Content Word Count]],0),FALSE)</f>
        <v>32</v>
      </c>
    </row>
    <row r="154" spans="1:3" ht="15">
      <c r="A154" s="78" t="s">
        <v>2974</v>
      </c>
      <c r="B154" s="84" t="s">
        <v>227</v>
      </c>
      <c r="C154" s="78">
        <f>VLOOKUP(GroupVertices[[#This Row],[Vertex]],Vertices[],MATCH("ID",Vertices[[#Headers],[Vertex]:[Vertex Content Word Count]],0),FALSE)</f>
        <v>22</v>
      </c>
    </row>
    <row r="155" spans="1:3" ht="15">
      <c r="A155" s="78" t="s">
        <v>2974</v>
      </c>
      <c r="B155" s="84" t="s">
        <v>226</v>
      </c>
      <c r="C155" s="78">
        <f>VLOOKUP(GroupVertices[[#This Row],[Vertex]],Vertices[],MATCH("ID",Vertices[[#Headers],[Vertex]:[Vertex Content Word Count]],0),FALSE)</f>
        <v>21</v>
      </c>
    </row>
    <row r="156" spans="1:3" ht="15">
      <c r="A156" s="78" t="s">
        <v>2975</v>
      </c>
      <c r="B156" s="84" t="s">
        <v>318</v>
      </c>
      <c r="C156" s="78">
        <f>VLOOKUP(GroupVertices[[#This Row],[Vertex]],Vertices[],MATCH("ID",Vertices[[#Headers],[Vertex]:[Vertex Content Word Count]],0),FALSE)</f>
        <v>121</v>
      </c>
    </row>
    <row r="157" spans="1:3" ht="15">
      <c r="A157" s="78" t="s">
        <v>2975</v>
      </c>
      <c r="B157" s="84" t="s">
        <v>317</v>
      </c>
      <c r="C157" s="78">
        <f>VLOOKUP(GroupVertices[[#This Row],[Vertex]],Vertices[],MATCH("ID",Vertices[[#Headers],[Vertex]:[Vertex Content Word Count]],0),FALSE)</f>
        <v>120</v>
      </c>
    </row>
    <row r="158" spans="1:3" ht="15">
      <c r="A158" s="78" t="s">
        <v>2976</v>
      </c>
      <c r="B158" s="84" t="s">
        <v>298</v>
      </c>
      <c r="C158" s="78">
        <f>VLOOKUP(GroupVertices[[#This Row],[Vertex]],Vertices[],MATCH("ID",Vertices[[#Headers],[Vertex]:[Vertex Content Word Count]],0),FALSE)</f>
        <v>101</v>
      </c>
    </row>
    <row r="159" spans="1:3" ht="15">
      <c r="A159" s="78" t="s">
        <v>2976</v>
      </c>
      <c r="B159" s="84" t="s">
        <v>297</v>
      </c>
      <c r="C159" s="78">
        <f>VLOOKUP(GroupVertices[[#This Row],[Vertex]],Vertices[],MATCH("ID",Vertices[[#Headers],[Vertex]:[Vertex Content Word Count]],0),FALSE)</f>
        <v>100</v>
      </c>
    </row>
    <row r="160" spans="1:3" ht="15">
      <c r="A160" s="78" t="s">
        <v>2977</v>
      </c>
      <c r="B160" s="84" t="s">
        <v>278</v>
      </c>
      <c r="C160" s="78">
        <f>VLOOKUP(GroupVertices[[#This Row],[Vertex]],Vertices[],MATCH("ID",Vertices[[#Headers],[Vertex]:[Vertex Content Word Count]],0),FALSE)</f>
        <v>81</v>
      </c>
    </row>
    <row r="161" spans="1:3" ht="15">
      <c r="A161" s="78" t="s">
        <v>2977</v>
      </c>
      <c r="B161" s="84" t="s">
        <v>277</v>
      </c>
      <c r="C161" s="78">
        <f>VLOOKUP(GroupVertices[[#This Row],[Vertex]],Vertices[],MATCH("ID",Vertices[[#Headers],[Vertex]:[Vertex Content Word Count]],0),FALSE)</f>
        <v>80</v>
      </c>
    </row>
    <row r="162" spans="1:3" ht="15">
      <c r="A162" s="78" t="s">
        <v>2978</v>
      </c>
      <c r="B162" s="84" t="s">
        <v>326</v>
      </c>
      <c r="C162" s="78">
        <f>VLOOKUP(GroupVertices[[#This Row],[Vertex]],Vertices[],MATCH("ID",Vertices[[#Headers],[Vertex]:[Vertex Content Word Count]],0),FALSE)</f>
        <v>78</v>
      </c>
    </row>
    <row r="163" spans="1:3" ht="15">
      <c r="A163" s="78" t="s">
        <v>2978</v>
      </c>
      <c r="B163" s="84" t="s">
        <v>275</v>
      </c>
      <c r="C163" s="78">
        <f>VLOOKUP(GroupVertices[[#This Row],[Vertex]],Vertices[],MATCH("ID",Vertices[[#Headers],[Vertex]:[Vertex Content Word Count]],0),FALSE)</f>
        <v>77</v>
      </c>
    </row>
    <row r="164" spans="1:3" ht="15">
      <c r="A164" s="78" t="s">
        <v>2979</v>
      </c>
      <c r="B164" s="84" t="s">
        <v>248</v>
      </c>
      <c r="C164" s="78">
        <f>VLOOKUP(GroupVertices[[#This Row],[Vertex]],Vertices[],MATCH("ID",Vertices[[#Headers],[Vertex]:[Vertex Content Word Count]],0),FALSE)</f>
        <v>48</v>
      </c>
    </row>
    <row r="165" spans="1:3" ht="15">
      <c r="A165" s="78" t="s">
        <v>2979</v>
      </c>
      <c r="B165" s="84" t="s">
        <v>370</v>
      </c>
      <c r="C165" s="78">
        <f>VLOOKUP(GroupVertices[[#This Row],[Vertex]],Vertices[],MATCH("ID",Vertices[[#Headers],[Vertex]:[Vertex Content Word Count]],0),FALSE)</f>
        <v>49</v>
      </c>
    </row>
    <row r="166" spans="1:3" ht="15">
      <c r="A166" s="78" t="s">
        <v>2980</v>
      </c>
      <c r="B166" s="84" t="s">
        <v>213</v>
      </c>
      <c r="C166" s="78">
        <f>VLOOKUP(GroupVertices[[#This Row],[Vertex]],Vertices[],MATCH("ID",Vertices[[#Headers],[Vertex]:[Vertex Content Word Count]],0),FALSE)</f>
        <v>4</v>
      </c>
    </row>
    <row r="167" spans="1:3" ht="15">
      <c r="A167" s="78" t="s">
        <v>2980</v>
      </c>
      <c r="B167" s="84" t="s">
        <v>212</v>
      </c>
      <c r="C16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2999</v>
      </c>
      <c r="B2" s="34" t="s">
        <v>2929</v>
      </c>
      <c r="D2" s="31">
        <f>MIN(Vertices[Degree])</f>
        <v>0</v>
      </c>
      <c r="E2" s="3">
        <f>COUNTIF(Vertices[Degree],"&gt;= "&amp;D2)-COUNTIF(Vertices[Degree],"&gt;="&amp;D3)</f>
        <v>0</v>
      </c>
      <c r="F2" s="37">
        <f>MIN(Vertices[In-Degree])</f>
        <v>0</v>
      </c>
      <c r="G2" s="38">
        <f>COUNTIF(Vertices[In-Degree],"&gt;= "&amp;F2)-COUNTIF(Vertices[In-Degree],"&gt;="&amp;F3)</f>
        <v>144</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154</v>
      </c>
      <c r="N2" s="37">
        <f>MIN(Vertices[Eigenvector Centrality])</f>
        <v>0</v>
      </c>
      <c r="O2" s="38">
        <f>COUNTIF(Vertices[Eigenvector Centrality],"&gt;= "&amp;N2)-COUNTIF(Vertices[Eigenvector Centrality],"&gt;="&amp;N3)</f>
        <v>72</v>
      </c>
      <c r="P2" s="37">
        <f>MIN(Vertices[PageRank])</f>
        <v>0.371854</v>
      </c>
      <c r="Q2" s="38">
        <f>COUNTIF(Vertices[PageRank],"&gt;= "&amp;P2)-COUNTIF(Vertices[PageRank],"&gt;="&amp;P3)</f>
        <v>88</v>
      </c>
      <c r="R2" s="37">
        <f>MIN(Vertices[Clustering Coefficient])</f>
        <v>0</v>
      </c>
      <c r="S2" s="43">
        <f>COUNTIF(Vertices[Clustering Coefficient],"&gt;= "&amp;R2)-COUNTIF(Vertices[Clustering Coefficient],"&gt;="&amp;R3)</f>
        <v>122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1.5818181818181818</v>
      </c>
      <c r="G3" s="40">
        <f>COUNTIF(Vertices[In-Degree],"&gt;= "&amp;F3)-COUNTIF(Vertices[In-Degree],"&gt;="&amp;F4)</f>
        <v>14</v>
      </c>
      <c r="H3" s="39">
        <f aca="true" t="shared" si="3" ref="H3:H26">H2+($H$57-$H$2)/BinDivisor</f>
        <v>0.34545454545454546</v>
      </c>
      <c r="I3" s="40">
        <f>COUNTIF(Vertices[Out-Degree],"&gt;= "&amp;H3)-COUNTIF(Vertices[Out-Degree],"&gt;="&amp;H4)</f>
        <v>0</v>
      </c>
      <c r="J3" s="39">
        <f aca="true" t="shared" si="4" ref="J3:J26">J2+($J$57-$J$2)/BinDivisor</f>
        <v>185.34510821818182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0.0016336363636363636</v>
      </c>
      <c r="O3" s="40">
        <f>COUNTIF(Vertices[Eigenvector Centrality],"&gt;= "&amp;N3)-COUNTIF(Vertices[Eigenvector Centrality],"&gt;="&amp;N4)</f>
        <v>3</v>
      </c>
      <c r="P3" s="39">
        <f aca="true" t="shared" si="7" ref="P3:P26">P2+($P$57-$P$2)/BinDivisor</f>
        <v>0.8801544181818182</v>
      </c>
      <c r="Q3" s="40">
        <f>COUNTIF(Vertices[PageRank],"&gt;= "&amp;P3)-COUNTIF(Vertices[PageRank],"&gt;="&amp;P4)</f>
        <v>66</v>
      </c>
      <c r="R3" s="39">
        <f aca="true" t="shared" si="8" ref="R3:R26">R2+($R$57-$R$2)/BinDivisor</f>
        <v>0.010606060606060607</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166</v>
      </c>
      <c r="D4" s="32">
        <f t="shared" si="1"/>
        <v>0</v>
      </c>
      <c r="E4" s="3">
        <f>COUNTIF(Vertices[Degree],"&gt;= "&amp;D4)-COUNTIF(Vertices[Degree],"&gt;="&amp;D5)</f>
        <v>0</v>
      </c>
      <c r="F4" s="37">
        <f t="shared" si="2"/>
        <v>3.1636363636363636</v>
      </c>
      <c r="G4" s="38">
        <f>COUNTIF(Vertices[In-Degree],"&gt;= "&amp;F4)-COUNTIF(Vertices[In-Degree],"&gt;="&amp;F5)</f>
        <v>1</v>
      </c>
      <c r="H4" s="37">
        <f t="shared" si="3"/>
        <v>0.6909090909090909</v>
      </c>
      <c r="I4" s="38">
        <f>COUNTIF(Vertices[Out-Degree],"&gt;= "&amp;H4)-COUNTIF(Vertices[Out-Degree],"&gt;="&amp;H5)</f>
        <v>126</v>
      </c>
      <c r="J4" s="37">
        <f t="shared" si="4"/>
        <v>370.69021643636364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0.003267272727272727</v>
      </c>
      <c r="O4" s="38">
        <f>COUNTIF(Vertices[Eigenvector Centrality],"&gt;= "&amp;N4)-COUNTIF(Vertices[Eigenvector Centrality],"&gt;="&amp;N5)</f>
        <v>1</v>
      </c>
      <c r="P4" s="37">
        <f t="shared" si="7"/>
        <v>1.3884548363636364</v>
      </c>
      <c r="Q4" s="38">
        <f>COUNTIF(Vertices[PageRank],"&gt;= "&amp;P4)-COUNTIF(Vertices[PageRank],"&gt;="&amp;P5)</f>
        <v>4</v>
      </c>
      <c r="R4" s="37">
        <f t="shared" si="8"/>
        <v>0.021212121212121213</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4.745454545454545</v>
      </c>
      <c r="G5" s="40">
        <f>COUNTIF(Vertices[In-Degree],"&gt;= "&amp;F5)-COUNTIF(Vertices[In-Degree],"&gt;="&amp;F6)</f>
        <v>3</v>
      </c>
      <c r="H5" s="39">
        <f t="shared" si="3"/>
        <v>1.0363636363636364</v>
      </c>
      <c r="I5" s="40">
        <f>COUNTIF(Vertices[Out-Degree],"&gt;= "&amp;H5)-COUNTIF(Vertices[Out-Degree],"&gt;="&amp;H6)</f>
        <v>0</v>
      </c>
      <c r="J5" s="39">
        <f t="shared" si="4"/>
        <v>556.0353246545454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0.004900909090909091</v>
      </c>
      <c r="O5" s="40">
        <f>COUNTIF(Vertices[Eigenvector Centrality],"&gt;= "&amp;N5)-COUNTIF(Vertices[Eigenvector Centrality],"&gt;="&amp;N6)</f>
        <v>0</v>
      </c>
      <c r="P5" s="39">
        <f t="shared" si="7"/>
        <v>1.8967552545454547</v>
      </c>
      <c r="Q5" s="40">
        <f>COUNTIF(Vertices[PageRank],"&gt;= "&amp;P5)-COUNTIF(Vertices[PageRank],"&gt;="&amp;P6)</f>
        <v>4</v>
      </c>
      <c r="R5" s="39">
        <f t="shared" si="8"/>
        <v>0.03181818181818182</v>
      </c>
      <c r="S5" s="44">
        <f>COUNTIF(Vertices[Clustering Coefficient],"&gt;= "&amp;R5)-COUNTIF(Vertices[Clustering Coefficient],"&gt;="&amp;R6)</f>
        <v>0</v>
      </c>
      <c r="T5" s="39" t="e">
        <f ca="1" t="shared" si="9"/>
        <v>#REF!</v>
      </c>
      <c r="U5" s="40" t="e">
        <f ca="1" t="shared" si="0"/>
        <v>#REF!</v>
      </c>
    </row>
    <row r="6" spans="1:21" ht="15">
      <c r="A6" s="34" t="s">
        <v>148</v>
      </c>
      <c r="B6" s="34">
        <v>166</v>
      </c>
      <c r="D6" s="32">
        <f t="shared" si="1"/>
        <v>0</v>
      </c>
      <c r="E6" s="3">
        <f>COUNTIF(Vertices[Degree],"&gt;= "&amp;D6)-COUNTIF(Vertices[Degree],"&gt;="&amp;D7)</f>
        <v>0</v>
      </c>
      <c r="F6" s="37">
        <f t="shared" si="2"/>
        <v>6.327272727272727</v>
      </c>
      <c r="G6" s="38">
        <f>COUNTIF(Vertices[In-Degree],"&gt;= "&amp;F6)-COUNTIF(Vertices[In-Degree],"&gt;="&amp;F7)</f>
        <v>3</v>
      </c>
      <c r="H6" s="37">
        <f t="shared" si="3"/>
        <v>1.3818181818181818</v>
      </c>
      <c r="I6" s="38">
        <f>COUNTIF(Vertices[Out-Degree],"&gt;= "&amp;H6)-COUNTIF(Vertices[Out-Degree],"&gt;="&amp;H7)</f>
        <v>0</v>
      </c>
      <c r="J6" s="37">
        <f t="shared" si="4"/>
        <v>741.3804328727273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0.006534545454545454</v>
      </c>
      <c r="O6" s="38">
        <f>COUNTIF(Vertices[Eigenvector Centrality],"&gt;= "&amp;N6)-COUNTIF(Vertices[Eigenvector Centrality],"&gt;="&amp;N7)</f>
        <v>2</v>
      </c>
      <c r="P6" s="37">
        <f t="shared" si="7"/>
        <v>2.405055672727273</v>
      </c>
      <c r="Q6" s="38">
        <f>COUNTIF(Vertices[PageRank],"&gt;= "&amp;P6)-COUNTIF(Vertices[PageRank],"&gt;="&amp;P7)</f>
        <v>1</v>
      </c>
      <c r="R6" s="37">
        <f t="shared" si="8"/>
        <v>0.04242424242424243</v>
      </c>
      <c r="S6" s="43">
        <f>COUNTIF(Vertices[Clustering Coefficient],"&gt;= "&amp;R6)-COUNTIF(Vertices[Clustering Coefficient],"&gt;="&amp;R7)</f>
        <v>0</v>
      </c>
      <c r="T6" s="37" t="e">
        <f ca="1" t="shared" si="9"/>
        <v>#REF!</v>
      </c>
      <c r="U6" s="38" t="e">
        <f ca="1" t="shared" si="0"/>
        <v>#REF!</v>
      </c>
    </row>
    <row r="7" spans="1:21" ht="15">
      <c r="A7" s="34" t="s">
        <v>149</v>
      </c>
      <c r="B7" s="34">
        <v>281</v>
      </c>
      <c r="D7" s="32">
        <f t="shared" si="1"/>
        <v>0</v>
      </c>
      <c r="E7" s="3">
        <f>COUNTIF(Vertices[Degree],"&gt;= "&amp;D7)-COUNTIF(Vertices[Degree],"&gt;="&amp;D8)</f>
        <v>0</v>
      </c>
      <c r="F7" s="39">
        <f t="shared" si="2"/>
        <v>7.909090909090909</v>
      </c>
      <c r="G7" s="40">
        <f>COUNTIF(Vertices[In-Degree],"&gt;= "&amp;F7)-COUNTIF(Vertices[In-Degree],"&gt;="&amp;F8)</f>
        <v>0</v>
      </c>
      <c r="H7" s="39">
        <f t="shared" si="3"/>
        <v>1.7272727272727273</v>
      </c>
      <c r="I7" s="40">
        <f>COUNTIF(Vertices[Out-Degree],"&gt;= "&amp;H7)-COUNTIF(Vertices[Out-Degree],"&gt;="&amp;H8)</f>
        <v>15</v>
      </c>
      <c r="J7" s="39">
        <f t="shared" si="4"/>
        <v>926.7255410909091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0.008168181818181817</v>
      </c>
      <c r="O7" s="40">
        <f>COUNTIF(Vertices[Eigenvector Centrality],"&gt;= "&amp;N7)-COUNTIF(Vertices[Eigenvector Centrality],"&gt;="&amp;N8)</f>
        <v>61</v>
      </c>
      <c r="P7" s="39">
        <f t="shared" si="7"/>
        <v>2.913356090909091</v>
      </c>
      <c r="Q7" s="40">
        <f>COUNTIF(Vertices[PageRank],"&gt;= "&amp;P7)-COUNTIF(Vertices[PageRank],"&gt;="&amp;P8)</f>
        <v>1</v>
      </c>
      <c r="R7" s="39">
        <f t="shared" si="8"/>
        <v>0.05303030303030303</v>
      </c>
      <c r="S7" s="44">
        <f>COUNTIF(Vertices[Clustering Coefficient],"&gt;= "&amp;R7)-COUNTIF(Vertices[Clustering Coefficient],"&gt;="&amp;R8)</f>
        <v>1</v>
      </c>
      <c r="T7" s="39" t="e">
        <f ca="1" t="shared" si="9"/>
        <v>#REF!</v>
      </c>
      <c r="U7" s="40" t="e">
        <f ca="1" t="shared" si="0"/>
        <v>#REF!</v>
      </c>
    </row>
    <row r="8" spans="1:21" ht="15">
      <c r="A8" s="34" t="s">
        <v>150</v>
      </c>
      <c r="B8" s="34">
        <v>447</v>
      </c>
      <c r="D8" s="32">
        <f t="shared" si="1"/>
        <v>0</v>
      </c>
      <c r="E8" s="3">
        <f>COUNTIF(Vertices[Degree],"&gt;= "&amp;D8)-COUNTIF(Vertices[Degree],"&gt;="&amp;D9)</f>
        <v>0</v>
      </c>
      <c r="F8" s="37">
        <f t="shared" si="2"/>
        <v>9.49090909090909</v>
      </c>
      <c r="G8" s="38">
        <f>COUNTIF(Vertices[In-Degree],"&gt;= "&amp;F8)-COUNTIF(Vertices[In-Degree],"&gt;="&amp;F9)</f>
        <v>0</v>
      </c>
      <c r="H8" s="37">
        <f t="shared" si="3"/>
        <v>2.0727272727272728</v>
      </c>
      <c r="I8" s="38">
        <f>COUNTIF(Vertices[Out-Degree],"&gt;= "&amp;H8)-COUNTIF(Vertices[Out-Degree],"&gt;="&amp;H9)</f>
        <v>0</v>
      </c>
      <c r="J8" s="37">
        <f t="shared" si="4"/>
        <v>1112.0706493090909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0.00980181818181818</v>
      </c>
      <c r="O8" s="38">
        <f>COUNTIF(Vertices[Eigenvector Centrality],"&gt;= "&amp;N8)-COUNTIF(Vertices[Eigenvector Centrality],"&gt;="&amp;N9)</f>
        <v>11</v>
      </c>
      <c r="P8" s="37">
        <f t="shared" si="7"/>
        <v>3.4216565090909095</v>
      </c>
      <c r="Q8" s="38">
        <f>COUNTIF(Vertices[PageRank],"&gt;= "&amp;P8)-COUNTIF(Vertices[PageRank],"&gt;="&amp;P9)</f>
        <v>0</v>
      </c>
      <c r="R8" s="37">
        <f t="shared" si="8"/>
        <v>0.06363636363636364</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11.072727272727272</v>
      </c>
      <c r="G9" s="40">
        <f>COUNTIF(Vertices[In-Degree],"&gt;= "&amp;F9)-COUNTIF(Vertices[In-Degree],"&gt;="&amp;F10)</f>
        <v>0</v>
      </c>
      <c r="H9" s="39">
        <f t="shared" si="3"/>
        <v>2.418181818181818</v>
      </c>
      <c r="I9" s="40">
        <f>COUNTIF(Vertices[Out-Degree],"&gt;= "&amp;H9)-COUNTIF(Vertices[Out-Degree],"&gt;="&amp;H10)</f>
        <v>0</v>
      </c>
      <c r="J9" s="39">
        <f t="shared" si="4"/>
        <v>1297.4157575272727</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0.011435454545454544</v>
      </c>
      <c r="O9" s="40">
        <f>COUNTIF(Vertices[Eigenvector Centrality],"&gt;= "&amp;N9)-COUNTIF(Vertices[Eigenvector Centrality],"&gt;="&amp;N10)</f>
        <v>4</v>
      </c>
      <c r="P9" s="39">
        <f t="shared" si="7"/>
        <v>3.9299569272727277</v>
      </c>
      <c r="Q9" s="40">
        <f>COUNTIF(Vertices[PageRank],"&gt;= "&amp;P9)-COUNTIF(Vertices[PageRank],"&gt;="&amp;P10)</f>
        <v>0</v>
      </c>
      <c r="R9" s="39">
        <f t="shared" si="8"/>
        <v>0.07424242424242425</v>
      </c>
      <c r="S9" s="44">
        <f>COUNTIF(Vertices[Clustering Coefficient],"&gt;= "&amp;R9)-COUNTIF(Vertices[Clustering Coefficient],"&gt;="&amp;R10)</f>
        <v>0</v>
      </c>
      <c r="T9" s="39" t="e">
        <f ca="1" t="shared" si="9"/>
        <v>#REF!</v>
      </c>
      <c r="U9" s="40" t="e">
        <f ca="1" t="shared" si="0"/>
        <v>#REF!</v>
      </c>
    </row>
    <row r="10" spans="1:21" ht="15">
      <c r="A10" s="34" t="s">
        <v>3000</v>
      </c>
      <c r="B10" s="34">
        <v>3</v>
      </c>
      <c r="D10" s="32">
        <f t="shared" si="1"/>
        <v>0</v>
      </c>
      <c r="E10" s="3">
        <f>COUNTIF(Vertices[Degree],"&gt;= "&amp;D10)-COUNTIF(Vertices[Degree],"&gt;="&amp;D11)</f>
        <v>0</v>
      </c>
      <c r="F10" s="37">
        <f t="shared" si="2"/>
        <v>12.654545454545454</v>
      </c>
      <c r="G10" s="38">
        <f>COUNTIF(Vertices[In-Degree],"&gt;= "&amp;F10)-COUNTIF(Vertices[In-Degree],"&gt;="&amp;F11)</f>
        <v>0</v>
      </c>
      <c r="H10" s="37">
        <f t="shared" si="3"/>
        <v>2.7636363636363637</v>
      </c>
      <c r="I10" s="38">
        <f>COUNTIF(Vertices[Out-Degree],"&gt;= "&amp;H10)-COUNTIF(Vertices[Out-Degree],"&gt;="&amp;H11)</f>
        <v>5</v>
      </c>
      <c r="J10" s="37">
        <f t="shared" si="4"/>
        <v>1482.7608657454546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0.013069090909090907</v>
      </c>
      <c r="O10" s="38">
        <f>COUNTIF(Vertices[Eigenvector Centrality],"&gt;= "&amp;N10)-COUNTIF(Vertices[Eigenvector Centrality],"&gt;="&amp;N11)</f>
        <v>3</v>
      </c>
      <c r="P10" s="37">
        <f t="shared" si="7"/>
        <v>4.438257345454546</v>
      </c>
      <c r="Q10" s="38">
        <f>COUNTIF(Vertices[PageRank],"&gt;= "&amp;P10)-COUNTIF(Vertices[PageRank],"&gt;="&amp;P11)</f>
        <v>1</v>
      </c>
      <c r="R10" s="37">
        <f t="shared" si="8"/>
        <v>0.08484848484848485</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14.236363636363636</v>
      </c>
      <c r="G11" s="40">
        <f>COUNTIF(Vertices[In-Degree],"&gt;= "&amp;F11)-COUNTIF(Vertices[In-Degree],"&gt;="&amp;F12)</f>
        <v>0</v>
      </c>
      <c r="H11" s="39">
        <f t="shared" si="3"/>
        <v>3.1090909090909093</v>
      </c>
      <c r="I11" s="40">
        <f>COUNTIF(Vertices[Out-Degree],"&gt;= "&amp;H11)-COUNTIF(Vertices[Out-Degree],"&gt;="&amp;H12)</f>
        <v>0</v>
      </c>
      <c r="J11" s="39">
        <f t="shared" si="4"/>
        <v>1668.1059739636364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0.01470272727272727</v>
      </c>
      <c r="O11" s="40">
        <f>COUNTIF(Vertices[Eigenvector Centrality],"&gt;= "&amp;N11)-COUNTIF(Vertices[Eigenvector Centrality],"&gt;="&amp;N12)</f>
        <v>5</v>
      </c>
      <c r="P11" s="39">
        <f t="shared" si="7"/>
        <v>4.946557763636364</v>
      </c>
      <c r="Q11" s="40">
        <f>COUNTIF(Vertices[PageRank],"&gt;= "&amp;P11)-COUNTIF(Vertices[PageRank],"&gt;="&amp;P12)</f>
        <v>0</v>
      </c>
      <c r="R11" s="39">
        <f t="shared" si="8"/>
        <v>0.09545454545454546</v>
      </c>
      <c r="S11" s="44">
        <f>COUNTIF(Vertices[Clustering Coefficient],"&gt;= "&amp;R11)-COUNTIF(Vertices[Clustering Coefficient],"&gt;="&amp;R12)</f>
        <v>0</v>
      </c>
      <c r="T11" s="39" t="e">
        <f ca="1" t="shared" si="9"/>
        <v>#REF!</v>
      </c>
      <c r="U11" s="40" t="e">
        <f ca="1" t="shared" si="0"/>
        <v>#REF!</v>
      </c>
    </row>
    <row r="12" spans="1:21" ht="15">
      <c r="A12" s="34" t="s">
        <v>176</v>
      </c>
      <c r="B12" s="34">
        <v>148</v>
      </c>
      <c r="D12" s="32">
        <f t="shared" si="1"/>
        <v>0</v>
      </c>
      <c r="E12" s="3">
        <f>COUNTIF(Vertices[Degree],"&gt;= "&amp;D12)-COUNTIF(Vertices[Degree],"&gt;="&amp;D13)</f>
        <v>0</v>
      </c>
      <c r="F12" s="37">
        <f t="shared" si="2"/>
        <v>15.818181818181818</v>
      </c>
      <c r="G12" s="38">
        <f>COUNTIF(Vertices[In-Degree],"&gt;= "&amp;F12)-COUNTIF(Vertices[In-Degree],"&gt;="&amp;F13)</f>
        <v>0</v>
      </c>
      <c r="H12" s="37">
        <f t="shared" si="3"/>
        <v>3.454545454545455</v>
      </c>
      <c r="I12" s="38">
        <f>COUNTIF(Vertices[Out-Degree],"&gt;= "&amp;H12)-COUNTIF(Vertices[Out-Degree],"&gt;="&amp;H13)</f>
        <v>0</v>
      </c>
      <c r="J12" s="37">
        <f t="shared" si="4"/>
        <v>1853.4510821818183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0.016336363636363635</v>
      </c>
      <c r="O12" s="38">
        <f>COUNTIF(Vertices[Eigenvector Centrality],"&gt;= "&amp;N12)-COUNTIF(Vertices[Eigenvector Centrality],"&gt;="&amp;N13)</f>
        <v>0</v>
      </c>
      <c r="P12" s="37">
        <f t="shared" si="7"/>
        <v>5.4548581818181825</v>
      </c>
      <c r="Q12" s="38">
        <f>COUNTIF(Vertices[PageRank],"&gt;= "&amp;P12)-COUNTIF(Vertices[PageRank],"&gt;="&amp;P13)</f>
        <v>0</v>
      </c>
      <c r="R12" s="37">
        <f t="shared" si="8"/>
        <v>0.10606060606060606</v>
      </c>
      <c r="S12" s="43">
        <f>COUNTIF(Vertices[Clustering Coefficient],"&gt;= "&amp;R12)-COUNTIF(Vertices[Clustering Coefficient],"&gt;="&amp;R13)</f>
        <v>1</v>
      </c>
      <c r="T12" s="37" t="e">
        <f ca="1" t="shared" si="9"/>
        <v>#REF!</v>
      </c>
      <c r="U12" s="38" t="e">
        <f ca="1" t="shared" si="0"/>
        <v>#REF!</v>
      </c>
    </row>
    <row r="13" spans="1:21" ht="15">
      <c r="A13" s="34" t="s">
        <v>378</v>
      </c>
      <c r="B13" s="34">
        <v>201</v>
      </c>
      <c r="D13" s="32">
        <f t="shared" si="1"/>
        <v>0</v>
      </c>
      <c r="E13" s="3">
        <f>COUNTIF(Vertices[Degree],"&gt;= "&amp;D13)-COUNTIF(Vertices[Degree],"&gt;="&amp;D14)</f>
        <v>0</v>
      </c>
      <c r="F13" s="39">
        <f t="shared" si="2"/>
        <v>17.4</v>
      </c>
      <c r="G13" s="40">
        <f>COUNTIF(Vertices[In-Degree],"&gt;= "&amp;F13)-COUNTIF(Vertices[In-Degree],"&gt;="&amp;F14)</f>
        <v>0</v>
      </c>
      <c r="H13" s="39">
        <f t="shared" si="3"/>
        <v>3.8000000000000007</v>
      </c>
      <c r="I13" s="40">
        <f>COUNTIF(Vertices[Out-Degree],"&gt;= "&amp;H13)-COUNTIF(Vertices[Out-Degree],"&gt;="&amp;H14)</f>
        <v>3</v>
      </c>
      <c r="J13" s="39">
        <f t="shared" si="4"/>
        <v>2038.7961904000001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0.01797</v>
      </c>
      <c r="O13" s="40">
        <f>COUNTIF(Vertices[Eigenvector Centrality],"&gt;= "&amp;N13)-COUNTIF(Vertices[Eigenvector Centrality],"&gt;="&amp;N14)</f>
        <v>1</v>
      </c>
      <c r="P13" s="39">
        <f t="shared" si="7"/>
        <v>5.963158600000001</v>
      </c>
      <c r="Q13" s="40">
        <f>COUNTIF(Vertices[PageRank],"&gt;= "&amp;P13)-COUNTIF(Vertices[PageRank],"&gt;="&amp;P14)</f>
        <v>0</v>
      </c>
      <c r="R13" s="39">
        <f t="shared" si="8"/>
        <v>0.11666666666666667</v>
      </c>
      <c r="S13" s="44">
        <f>COUNTIF(Vertices[Clustering Coefficient],"&gt;= "&amp;R13)-COUNTIF(Vertices[Clustering Coefficient],"&gt;="&amp;R14)</f>
        <v>2</v>
      </c>
      <c r="T13" s="39" t="e">
        <f ca="1" t="shared" si="9"/>
        <v>#REF!</v>
      </c>
      <c r="U13" s="40" t="e">
        <f ca="1" t="shared" si="0"/>
        <v>#REF!</v>
      </c>
    </row>
    <row r="14" spans="1:21" ht="15">
      <c r="A14" s="34" t="s">
        <v>379</v>
      </c>
      <c r="B14" s="34">
        <v>98</v>
      </c>
      <c r="D14" s="32">
        <f t="shared" si="1"/>
        <v>0</v>
      </c>
      <c r="E14" s="3">
        <f>COUNTIF(Vertices[Degree],"&gt;= "&amp;D14)-COUNTIF(Vertices[Degree],"&gt;="&amp;D15)</f>
        <v>0</v>
      </c>
      <c r="F14" s="37">
        <f t="shared" si="2"/>
        <v>18.98181818181818</v>
      </c>
      <c r="G14" s="38">
        <f>COUNTIF(Vertices[In-Degree],"&gt;= "&amp;F14)-COUNTIF(Vertices[In-Degree],"&gt;="&amp;F15)</f>
        <v>0</v>
      </c>
      <c r="H14" s="37">
        <f t="shared" si="3"/>
        <v>4.145454545454546</v>
      </c>
      <c r="I14" s="38">
        <f>COUNTIF(Vertices[Out-Degree],"&gt;= "&amp;H14)-COUNTIF(Vertices[Out-Degree],"&gt;="&amp;H15)</f>
        <v>0</v>
      </c>
      <c r="J14" s="37">
        <f t="shared" si="4"/>
        <v>2224.1412986181817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0.019603636363636365</v>
      </c>
      <c r="O14" s="38">
        <f>COUNTIF(Vertices[Eigenvector Centrality],"&gt;= "&amp;N14)-COUNTIF(Vertices[Eigenvector Centrality],"&gt;="&amp;N15)</f>
        <v>0</v>
      </c>
      <c r="P14" s="37">
        <f t="shared" si="7"/>
        <v>6.471459018181819</v>
      </c>
      <c r="Q14" s="38">
        <f>COUNTIF(Vertices[PageRank],"&gt;= "&amp;P14)-COUNTIF(Vertices[PageRank],"&gt;="&amp;P15)</f>
        <v>0</v>
      </c>
      <c r="R14" s="37">
        <f t="shared" si="8"/>
        <v>0.1272727272727273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20.563636363636363</v>
      </c>
      <c r="G15" s="40">
        <f>COUNTIF(Vertices[In-Degree],"&gt;= "&amp;F15)-COUNTIF(Vertices[In-Degree],"&gt;="&amp;F16)</f>
        <v>0</v>
      </c>
      <c r="H15" s="39">
        <f t="shared" si="3"/>
        <v>4.490909090909092</v>
      </c>
      <c r="I15" s="40">
        <f>COUNTIF(Vertices[Out-Degree],"&gt;= "&amp;H15)-COUNTIF(Vertices[Out-Degree],"&gt;="&amp;H16)</f>
        <v>0</v>
      </c>
      <c r="J15" s="39">
        <f t="shared" si="4"/>
        <v>2409.4864068363636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0.02123727272727273</v>
      </c>
      <c r="O15" s="40">
        <f>COUNTIF(Vertices[Eigenvector Centrality],"&gt;= "&amp;N15)-COUNTIF(Vertices[Eigenvector Centrality],"&gt;="&amp;N16)</f>
        <v>1</v>
      </c>
      <c r="P15" s="39">
        <f t="shared" si="7"/>
        <v>6.979759436363637</v>
      </c>
      <c r="Q15" s="40">
        <f>COUNTIF(Vertices[PageRank],"&gt;= "&amp;P15)-COUNTIF(Vertices[PageRank],"&gt;="&amp;P16)</f>
        <v>0</v>
      </c>
      <c r="R15" s="39">
        <f t="shared" si="8"/>
        <v>0.1378787878787879</v>
      </c>
      <c r="S15" s="44">
        <f>COUNTIF(Vertices[Clustering Coefficient],"&gt;= "&amp;R15)-COUNTIF(Vertices[Clustering Coefficient],"&gt;="&amp;R16)</f>
        <v>1</v>
      </c>
      <c r="T15" s="39" t="e">
        <f ca="1" t="shared" si="9"/>
        <v>#REF!</v>
      </c>
      <c r="U15" s="40" t="e">
        <f ca="1" t="shared" si="0"/>
        <v>#REF!</v>
      </c>
    </row>
    <row r="16" spans="1:21" ht="15">
      <c r="A16" s="34" t="s">
        <v>151</v>
      </c>
      <c r="B16" s="34">
        <v>148</v>
      </c>
      <c r="D16" s="32">
        <f t="shared" si="1"/>
        <v>0</v>
      </c>
      <c r="E16" s="3">
        <f>COUNTIF(Vertices[Degree],"&gt;= "&amp;D16)-COUNTIF(Vertices[Degree],"&gt;="&amp;D17)</f>
        <v>0</v>
      </c>
      <c r="F16" s="37">
        <f t="shared" si="2"/>
        <v>22.145454545454545</v>
      </c>
      <c r="G16" s="38">
        <f>COUNTIF(Vertices[In-Degree],"&gt;= "&amp;F16)-COUNTIF(Vertices[In-Degree],"&gt;="&amp;F17)</f>
        <v>0</v>
      </c>
      <c r="H16" s="37">
        <f t="shared" si="3"/>
        <v>4.836363636363638</v>
      </c>
      <c r="I16" s="38">
        <f>COUNTIF(Vertices[Out-Degree],"&gt;= "&amp;H16)-COUNTIF(Vertices[Out-Degree],"&gt;="&amp;H17)</f>
        <v>1</v>
      </c>
      <c r="J16" s="37">
        <f t="shared" si="4"/>
        <v>2594.8315150545454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0.022870909090909095</v>
      </c>
      <c r="O16" s="38">
        <f>COUNTIF(Vertices[Eigenvector Centrality],"&gt;= "&amp;N16)-COUNTIF(Vertices[Eigenvector Centrality],"&gt;="&amp;N17)</f>
        <v>0</v>
      </c>
      <c r="P16" s="37">
        <f t="shared" si="7"/>
        <v>7.4880598545454555</v>
      </c>
      <c r="Q16" s="38">
        <f>COUNTIF(Vertices[PageRank],"&gt;= "&amp;P16)-COUNTIF(Vertices[PageRank],"&gt;="&amp;P17)</f>
        <v>0</v>
      </c>
      <c r="R16" s="37">
        <f t="shared" si="8"/>
        <v>0.14848484848484853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23.727272727272727</v>
      </c>
      <c r="G17" s="40">
        <f>COUNTIF(Vertices[In-Degree],"&gt;= "&amp;F17)-COUNTIF(Vertices[In-Degree],"&gt;="&amp;F18)</f>
        <v>0</v>
      </c>
      <c r="H17" s="39">
        <f t="shared" si="3"/>
        <v>5.181818181818183</v>
      </c>
      <c r="I17" s="40">
        <f>COUNTIF(Vertices[Out-Degree],"&gt;= "&amp;H17)-COUNTIF(Vertices[Out-Degree],"&gt;="&amp;H18)</f>
        <v>0</v>
      </c>
      <c r="J17" s="39">
        <f t="shared" si="4"/>
        <v>2780.1766232727273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0.02450454545454546</v>
      </c>
      <c r="O17" s="40">
        <f>COUNTIF(Vertices[Eigenvector Centrality],"&gt;= "&amp;N17)-COUNTIF(Vertices[Eigenvector Centrality],"&gt;="&amp;N18)</f>
        <v>0</v>
      </c>
      <c r="P17" s="39">
        <f t="shared" si="7"/>
        <v>7.996360272727274</v>
      </c>
      <c r="Q17" s="40">
        <f>COUNTIF(Vertices[PageRank],"&gt;= "&amp;P17)-COUNTIF(Vertices[PageRank],"&gt;="&amp;P18)</f>
        <v>0</v>
      </c>
      <c r="R17" s="39">
        <f t="shared" si="8"/>
        <v>0.15909090909090914</v>
      </c>
      <c r="S17" s="44">
        <f>COUNTIF(Vertices[Clustering Coefficient],"&gt;= "&amp;R17)-COUNTIF(Vertices[Clustering Coefficient],"&gt;="&amp;R18)</f>
        <v>1</v>
      </c>
      <c r="T17" s="39" t="e">
        <f ca="1" t="shared" si="9"/>
        <v>#REF!</v>
      </c>
      <c r="U17" s="40" t="e">
        <f ca="1" t="shared" si="0"/>
        <v>#REF!</v>
      </c>
    </row>
    <row r="18" spans="1:21" ht="15">
      <c r="A18" s="34" t="s">
        <v>170</v>
      </c>
      <c r="B18" s="34">
        <v>0.02976190476190476</v>
      </c>
      <c r="D18" s="32">
        <f t="shared" si="1"/>
        <v>0</v>
      </c>
      <c r="E18" s="3">
        <f>COUNTIF(Vertices[Degree],"&gt;= "&amp;D18)-COUNTIF(Vertices[Degree],"&gt;="&amp;D19)</f>
        <v>0</v>
      </c>
      <c r="F18" s="37">
        <f t="shared" si="2"/>
        <v>25.30909090909091</v>
      </c>
      <c r="G18" s="38">
        <f>COUNTIF(Vertices[In-Degree],"&gt;= "&amp;F18)-COUNTIF(Vertices[In-Degree],"&gt;="&amp;F19)</f>
        <v>0</v>
      </c>
      <c r="H18" s="37">
        <f t="shared" si="3"/>
        <v>5.527272727272729</v>
      </c>
      <c r="I18" s="38">
        <f>COUNTIF(Vertices[Out-Degree],"&gt;= "&amp;H18)-COUNTIF(Vertices[Out-Degree],"&gt;="&amp;H19)</f>
        <v>0</v>
      </c>
      <c r="J18" s="37">
        <f t="shared" si="4"/>
        <v>2965.521731490909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0.026138181818181824</v>
      </c>
      <c r="O18" s="38">
        <f>COUNTIF(Vertices[Eigenvector Centrality],"&gt;= "&amp;N18)-COUNTIF(Vertices[Eigenvector Centrality],"&gt;="&amp;N19)</f>
        <v>0</v>
      </c>
      <c r="P18" s="37">
        <f t="shared" si="7"/>
        <v>8.504660690909091</v>
      </c>
      <c r="Q18" s="38">
        <f>COUNTIF(Vertices[PageRank],"&gt;= "&amp;P18)-COUNTIF(Vertices[PageRank],"&gt;="&amp;P19)</f>
        <v>0</v>
      </c>
      <c r="R18" s="37">
        <f t="shared" si="8"/>
        <v>0.16969696969696976</v>
      </c>
      <c r="S18" s="43">
        <f>COUNTIF(Vertices[Clustering Coefficient],"&gt;= "&amp;R18)-COUNTIF(Vertices[Clustering Coefficient],"&gt;="&amp;R19)</f>
        <v>0</v>
      </c>
      <c r="T18" s="37" t="e">
        <f ca="1" t="shared" si="9"/>
        <v>#REF!</v>
      </c>
      <c r="U18" s="38" t="e">
        <f ca="1" t="shared" si="0"/>
        <v>#REF!</v>
      </c>
    </row>
    <row r="19" spans="1:21" ht="15">
      <c r="A19" s="34" t="s">
        <v>171</v>
      </c>
      <c r="B19" s="34">
        <v>0.057803468208092484</v>
      </c>
      <c r="D19" s="32">
        <f t="shared" si="1"/>
        <v>0</v>
      </c>
      <c r="E19" s="3">
        <f>COUNTIF(Vertices[Degree],"&gt;= "&amp;D19)-COUNTIF(Vertices[Degree],"&gt;="&amp;D20)</f>
        <v>0</v>
      </c>
      <c r="F19" s="39">
        <f t="shared" si="2"/>
        <v>26.89090909090909</v>
      </c>
      <c r="G19" s="40">
        <f>COUNTIF(Vertices[In-Degree],"&gt;= "&amp;F19)-COUNTIF(Vertices[In-Degree],"&gt;="&amp;F20)</f>
        <v>0</v>
      </c>
      <c r="H19" s="39">
        <f t="shared" si="3"/>
        <v>5.872727272727275</v>
      </c>
      <c r="I19" s="40">
        <f>COUNTIF(Vertices[Out-Degree],"&gt;= "&amp;H19)-COUNTIF(Vertices[Out-Degree],"&gt;="&amp;H20)</f>
        <v>0</v>
      </c>
      <c r="J19" s="39">
        <f t="shared" si="4"/>
        <v>3150.866839709091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0.02777181818181819</v>
      </c>
      <c r="O19" s="40">
        <f>COUNTIF(Vertices[Eigenvector Centrality],"&gt;= "&amp;N19)-COUNTIF(Vertices[Eigenvector Centrality],"&gt;="&amp;N20)</f>
        <v>0</v>
      </c>
      <c r="P19" s="39">
        <f t="shared" si="7"/>
        <v>9.01296110909091</v>
      </c>
      <c r="Q19" s="40">
        <f>COUNTIF(Vertices[PageRank],"&gt;= "&amp;P19)-COUNTIF(Vertices[PageRank],"&gt;="&amp;P20)</f>
        <v>0</v>
      </c>
      <c r="R19" s="39">
        <f t="shared" si="8"/>
        <v>0.18030303030303038</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28.472727272727273</v>
      </c>
      <c r="G20" s="38">
        <f>COUNTIF(Vertices[In-Degree],"&gt;= "&amp;F20)-COUNTIF(Vertices[In-Degree],"&gt;="&amp;F21)</f>
        <v>0</v>
      </c>
      <c r="H20" s="37">
        <f t="shared" si="3"/>
        <v>6.2181818181818205</v>
      </c>
      <c r="I20" s="38">
        <f>COUNTIF(Vertices[Out-Degree],"&gt;= "&amp;H20)-COUNTIF(Vertices[Out-Degree],"&gt;="&amp;H21)</f>
        <v>0</v>
      </c>
      <c r="J20" s="37">
        <f t="shared" si="4"/>
        <v>3336.211947927273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0.029405454545454554</v>
      </c>
      <c r="O20" s="38">
        <f>COUNTIF(Vertices[Eigenvector Centrality],"&gt;= "&amp;N20)-COUNTIF(Vertices[Eigenvector Centrality],"&gt;="&amp;N21)</f>
        <v>1</v>
      </c>
      <c r="P20" s="37">
        <f t="shared" si="7"/>
        <v>9.521261527272728</v>
      </c>
      <c r="Q20" s="38">
        <f>COUNTIF(Vertices[PageRank],"&gt;= "&amp;P20)-COUNTIF(Vertices[PageRank],"&gt;="&amp;P21)</f>
        <v>0</v>
      </c>
      <c r="R20" s="37">
        <f t="shared" si="8"/>
        <v>0.190909090909091</v>
      </c>
      <c r="S20" s="43">
        <f>COUNTIF(Vertices[Clustering Coefficient],"&gt;= "&amp;R20)-COUNTIF(Vertices[Clustering Coefficient],"&gt;="&amp;R21)</f>
        <v>2</v>
      </c>
      <c r="T20" s="37" t="e">
        <f ca="1" t="shared" si="9"/>
        <v>#REF!</v>
      </c>
      <c r="U20" s="38" t="e">
        <f ca="1" t="shared" si="0"/>
        <v>#REF!</v>
      </c>
    </row>
    <row r="21" spans="1:21" ht="15">
      <c r="A21" s="34" t="s">
        <v>152</v>
      </c>
      <c r="B21" s="34">
        <v>54</v>
      </c>
      <c r="D21" s="32">
        <f t="shared" si="1"/>
        <v>0</v>
      </c>
      <c r="E21" s="3">
        <f>COUNTIF(Vertices[Degree],"&gt;= "&amp;D21)-COUNTIF(Vertices[Degree],"&gt;="&amp;D22)</f>
        <v>0</v>
      </c>
      <c r="F21" s="39">
        <f t="shared" si="2"/>
        <v>30.054545454545455</v>
      </c>
      <c r="G21" s="40">
        <f>COUNTIF(Vertices[In-Degree],"&gt;= "&amp;F21)-COUNTIF(Vertices[In-Degree],"&gt;="&amp;F22)</f>
        <v>0</v>
      </c>
      <c r="H21" s="39">
        <f t="shared" si="3"/>
        <v>6.563636363636366</v>
      </c>
      <c r="I21" s="40">
        <f>COUNTIF(Vertices[Out-Degree],"&gt;= "&amp;H21)-COUNTIF(Vertices[Out-Degree],"&gt;="&amp;H22)</f>
        <v>0</v>
      </c>
      <c r="J21" s="39">
        <f t="shared" si="4"/>
        <v>3521.5570561454547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0.03103909090909092</v>
      </c>
      <c r="O21" s="40">
        <f>COUNTIF(Vertices[Eigenvector Centrality],"&gt;= "&amp;N21)-COUNTIF(Vertices[Eigenvector Centrality],"&gt;="&amp;N22)</f>
        <v>0</v>
      </c>
      <c r="P21" s="39">
        <f t="shared" si="7"/>
        <v>10.029561945454546</v>
      </c>
      <c r="Q21" s="40">
        <f>COUNTIF(Vertices[PageRank],"&gt;= "&amp;P21)-COUNTIF(Vertices[PageRank],"&gt;="&amp;P22)</f>
        <v>0</v>
      </c>
      <c r="R21" s="39">
        <f t="shared" si="8"/>
        <v>0.20151515151515162</v>
      </c>
      <c r="S21" s="44">
        <f>COUNTIF(Vertices[Clustering Coefficient],"&gt;= "&amp;R21)-COUNTIF(Vertices[Clustering Coefficient],"&gt;="&amp;R22)</f>
        <v>0</v>
      </c>
      <c r="T21" s="39" t="e">
        <f ca="1" t="shared" si="9"/>
        <v>#REF!</v>
      </c>
      <c r="U21" s="40" t="e">
        <f ca="1" t="shared" si="0"/>
        <v>#REF!</v>
      </c>
    </row>
    <row r="22" spans="1:21" ht="15">
      <c r="A22" s="34" t="s">
        <v>153</v>
      </c>
      <c r="B22" s="34">
        <v>47</v>
      </c>
      <c r="D22" s="32">
        <f t="shared" si="1"/>
        <v>0</v>
      </c>
      <c r="E22" s="3">
        <f>COUNTIF(Vertices[Degree],"&gt;= "&amp;D22)-COUNTIF(Vertices[Degree],"&gt;="&amp;D23)</f>
        <v>0</v>
      </c>
      <c r="F22" s="37">
        <f t="shared" si="2"/>
        <v>31.636363636363637</v>
      </c>
      <c r="G22" s="38">
        <f>COUNTIF(Vertices[In-Degree],"&gt;= "&amp;F22)-COUNTIF(Vertices[In-Degree],"&gt;="&amp;F23)</f>
        <v>0</v>
      </c>
      <c r="H22" s="37">
        <f t="shared" si="3"/>
        <v>6.909090909090912</v>
      </c>
      <c r="I22" s="38">
        <f>COUNTIF(Vertices[Out-Degree],"&gt;= "&amp;H22)-COUNTIF(Vertices[Out-Degree],"&gt;="&amp;H23)</f>
        <v>1</v>
      </c>
      <c r="J22" s="37">
        <f t="shared" si="4"/>
        <v>3706.9021643636365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0.032672727272727284</v>
      </c>
      <c r="O22" s="38">
        <f>COUNTIF(Vertices[Eigenvector Centrality],"&gt;= "&amp;N22)-COUNTIF(Vertices[Eigenvector Centrality],"&gt;="&amp;N23)</f>
        <v>0</v>
      </c>
      <c r="P22" s="37">
        <f t="shared" si="7"/>
        <v>10.537862363636364</v>
      </c>
      <c r="Q22" s="38">
        <f>COUNTIF(Vertices[PageRank],"&gt;= "&amp;P22)-COUNTIF(Vertices[PageRank],"&gt;="&amp;P23)</f>
        <v>0</v>
      </c>
      <c r="R22" s="37">
        <f t="shared" si="8"/>
        <v>0.21212121212121224</v>
      </c>
      <c r="S22" s="43">
        <f>COUNTIF(Vertices[Clustering Coefficient],"&gt;= "&amp;R22)-COUNTIF(Vertices[Clustering Coefficient],"&gt;="&amp;R23)</f>
        <v>1</v>
      </c>
      <c r="T22" s="37" t="e">
        <f ca="1" t="shared" si="9"/>
        <v>#REF!</v>
      </c>
      <c r="U22" s="38" t="e">
        <f ca="1" t="shared" si="0"/>
        <v>#REF!</v>
      </c>
    </row>
    <row r="23" spans="1:21" ht="15">
      <c r="A23" s="34" t="s">
        <v>154</v>
      </c>
      <c r="B23" s="34">
        <v>107</v>
      </c>
      <c r="D23" s="32">
        <f t="shared" si="1"/>
        <v>0</v>
      </c>
      <c r="E23" s="3">
        <f>COUNTIF(Vertices[Degree],"&gt;= "&amp;D23)-COUNTIF(Vertices[Degree],"&gt;="&amp;D24)</f>
        <v>0</v>
      </c>
      <c r="F23" s="39">
        <f t="shared" si="2"/>
        <v>33.21818181818182</v>
      </c>
      <c r="G23" s="40">
        <f>COUNTIF(Vertices[In-Degree],"&gt;= "&amp;F23)-COUNTIF(Vertices[In-Degree],"&gt;="&amp;F24)</f>
        <v>0</v>
      </c>
      <c r="H23" s="39">
        <f t="shared" si="3"/>
        <v>7.2545454545454575</v>
      </c>
      <c r="I23" s="40">
        <f>COUNTIF(Vertices[Out-Degree],"&gt;= "&amp;H23)-COUNTIF(Vertices[Out-Degree],"&gt;="&amp;H24)</f>
        <v>0</v>
      </c>
      <c r="J23" s="39">
        <f t="shared" si="4"/>
        <v>3892.2472725818184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0.03430636363636365</v>
      </c>
      <c r="O23" s="40">
        <f>COUNTIF(Vertices[Eigenvector Centrality],"&gt;= "&amp;N23)-COUNTIF(Vertices[Eigenvector Centrality],"&gt;="&amp;N24)</f>
        <v>0</v>
      </c>
      <c r="P23" s="39">
        <f t="shared" si="7"/>
        <v>11.046162781818182</v>
      </c>
      <c r="Q23" s="40">
        <f>COUNTIF(Vertices[PageRank],"&gt;= "&amp;P23)-COUNTIF(Vertices[PageRank],"&gt;="&amp;P24)</f>
        <v>0</v>
      </c>
      <c r="R23" s="39">
        <f t="shared" si="8"/>
        <v>0.22272727272727286</v>
      </c>
      <c r="S23" s="44">
        <f>COUNTIF(Vertices[Clustering Coefficient],"&gt;= "&amp;R23)-COUNTIF(Vertices[Clustering Coefficient],"&gt;="&amp;R24)</f>
        <v>0</v>
      </c>
      <c r="T23" s="39" t="e">
        <f ca="1" t="shared" si="9"/>
        <v>#REF!</v>
      </c>
      <c r="U23" s="40" t="e">
        <f ca="1" t="shared" si="0"/>
        <v>#REF!</v>
      </c>
    </row>
    <row r="24" spans="1:21" ht="15">
      <c r="A24" s="34" t="s">
        <v>155</v>
      </c>
      <c r="B24" s="34">
        <v>332</v>
      </c>
      <c r="D24" s="32">
        <f t="shared" si="1"/>
        <v>0</v>
      </c>
      <c r="E24" s="3">
        <f>COUNTIF(Vertices[Degree],"&gt;= "&amp;D24)-COUNTIF(Vertices[Degree],"&gt;="&amp;D25)</f>
        <v>0</v>
      </c>
      <c r="F24" s="37">
        <f t="shared" si="2"/>
        <v>34.8</v>
      </c>
      <c r="G24" s="38">
        <f>COUNTIF(Vertices[In-Degree],"&gt;= "&amp;F24)-COUNTIF(Vertices[In-Degree],"&gt;="&amp;F25)</f>
        <v>0</v>
      </c>
      <c r="H24" s="37">
        <f t="shared" si="3"/>
        <v>7.600000000000003</v>
      </c>
      <c r="I24" s="38">
        <f>COUNTIF(Vertices[Out-Degree],"&gt;= "&amp;H24)-COUNTIF(Vertices[Out-Degree],"&gt;="&amp;H25)</f>
        <v>0</v>
      </c>
      <c r="J24" s="37">
        <f t="shared" si="4"/>
        <v>4077.5923808000002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0.035940000000000014</v>
      </c>
      <c r="O24" s="38">
        <f>COUNTIF(Vertices[Eigenvector Centrality],"&gt;= "&amp;N24)-COUNTIF(Vertices[Eigenvector Centrality],"&gt;="&amp;N25)</f>
        <v>0</v>
      </c>
      <c r="P24" s="37">
        <f t="shared" si="7"/>
        <v>11.5544632</v>
      </c>
      <c r="Q24" s="38">
        <f>COUNTIF(Vertices[PageRank],"&gt;= "&amp;P24)-COUNTIF(Vertices[PageRank],"&gt;="&amp;P25)</f>
        <v>0</v>
      </c>
      <c r="R24" s="37">
        <f t="shared" si="8"/>
        <v>0.23333333333333348</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36.381818181818176</v>
      </c>
      <c r="G25" s="40">
        <f>COUNTIF(Vertices[In-Degree],"&gt;= "&amp;F25)-COUNTIF(Vertices[In-Degree],"&gt;="&amp;F26)</f>
        <v>0</v>
      </c>
      <c r="H25" s="39">
        <f t="shared" si="3"/>
        <v>7.945454545454549</v>
      </c>
      <c r="I25" s="40">
        <f>COUNTIF(Vertices[Out-Degree],"&gt;= "&amp;H25)-COUNTIF(Vertices[Out-Degree],"&gt;="&amp;H26)</f>
        <v>1</v>
      </c>
      <c r="J25" s="39">
        <f t="shared" si="4"/>
        <v>4262.937489018182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0.03757363636363638</v>
      </c>
      <c r="O25" s="40">
        <f>COUNTIF(Vertices[Eigenvector Centrality],"&gt;= "&amp;N25)-COUNTIF(Vertices[Eigenvector Centrality],"&gt;="&amp;N26)</f>
        <v>0</v>
      </c>
      <c r="P25" s="39">
        <f t="shared" si="7"/>
        <v>12.062763618181819</v>
      </c>
      <c r="Q25" s="40">
        <f>COUNTIF(Vertices[PageRank],"&gt;= "&amp;P25)-COUNTIF(Vertices[PageRank],"&gt;="&amp;P26)</f>
        <v>0</v>
      </c>
      <c r="R25" s="39">
        <f t="shared" si="8"/>
        <v>0.2439393939393941</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37.963636363636354</v>
      </c>
      <c r="G26" s="38">
        <f>COUNTIF(Vertices[In-Degree],"&gt;= "&amp;F26)-COUNTIF(Vertices[In-Degree],"&gt;="&amp;F28)</f>
        <v>0</v>
      </c>
      <c r="H26" s="37">
        <f t="shared" si="3"/>
        <v>8.290909090909095</v>
      </c>
      <c r="I26" s="38">
        <f>COUNTIF(Vertices[Out-Degree],"&gt;= "&amp;H26)-COUNTIF(Vertices[Out-Degree],"&gt;="&amp;H28)</f>
        <v>0</v>
      </c>
      <c r="J26" s="37">
        <f t="shared" si="4"/>
        <v>4448.2825972363635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0.03920727272727274</v>
      </c>
      <c r="O26" s="38">
        <f>COUNTIF(Vertices[Eigenvector Centrality],"&gt;= "&amp;N26)-COUNTIF(Vertices[Eigenvector Centrality],"&gt;="&amp;N28)</f>
        <v>0</v>
      </c>
      <c r="P26" s="37">
        <f t="shared" si="7"/>
        <v>12.571064036363637</v>
      </c>
      <c r="Q26" s="38">
        <f>COUNTIF(Vertices[PageRank],"&gt;= "&amp;P26)-COUNTIF(Vertices[PageRank],"&gt;="&amp;P28)</f>
        <v>0</v>
      </c>
      <c r="R26" s="37">
        <f t="shared" si="8"/>
        <v>0.2545454545454547</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2.353125</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39.54545454545453</v>
      </c>
      <c r="G28" s="40">
        <f>COUNTIF(Vertices[In-Degree],"&gt;= "&amp;F28)-COUNTIF(Vertices[In-Degree],"&gt;="&amp;F40)</f>
        <v>0</v>
      </c>
      <c r="H28" s="39">
        <f>H26+($H$57-$H$2)/BinDivisor</f>
        <v>8.63636363636364</v>
      </c>
      <c r="I28" s="40">
        <f>COUNTIF(Vertices[Out-Degree],"&gt;= "&amp;H28)-COUNTIF(Vertices[Out-Degree],"&gt;="&amp;H40)</f>
        <v>0</v>
      </c>
      <c r="J28" s="39">
        <f>J26+($J$57-$J$2)/BinDivisor</f>
        <v>4633.627705454545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0.04084090909090911</v>
      </c>
      <c r="O28" s="40">
        <f>COUNTIF(Vertices[Eigenvector Centrality],"&gt;= "&amp;N28)-COUNTIF(Vertices[Eigenvector Centrality],"&gt;="&amp;N40)</f>
        <v>0</v>
      </c>
      <c r="P28" s="39">
        <f>P26+($P$57-$P$2)/BinDivisor</f>
        <v>13.079364454545455</v>
      </c>
      <c r="Q28" s="40">
        <f>COUNTIF(Vertices[PageRank],"&gt;= "&amp;P28)-COUNTIF(Vertices[PageRank],"&gt;="&amp;P40)</f>
        <v>0</v>
      </c>
      <c r="R28" s="39">
        <f>R26+($R$57-$R$2)/BinDivisor</f>
        <v>0.2651515151515153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0.0063161737860533045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3001</v>
      </c>
      <c r="B30" s="34">
        <v>0.308169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3002</v>
      </c>
      <c r="B32" s="34" t="s">
        <v>3003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41.12727272727271</v>
      </c>
      <c r="G40" s="38">
        <f>COUNTIF(Vertices[In-Degree],"&gt;= "&amp;F40)-COUNTIF(Vertices[In-Degree],"&gt;="&amp;F41)</f>
        <v>0</v>
      </c>
      <c r="H40" s="37">
        <f>H28+($H$57-$H$2)/BinDivisor</f>
        <v>8.981818181818186</v>
      </c>
      <c r="I40" s="38">
        <f>COUNTIF(Vertices[Out-Degree],"&gt;= "&amp;H40)-COUNTIF(Vertices[Out-Degree],"&gt;="&amp;H41)</f>
        <v>1</v>
      </c>
      <c r="J40" s="37">
        <f>J28+($J$57-$J$2)/BinDivisor</f>
        <v>4818.972813672727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0.04247454545454547</v>
      </c>
      <c r="O40" s="38">
        <f>COUNTIF(Vertices[Eigenvector Centrality],"&gt;= "&amp;N40)-COUNTIF(Vertices[Eigenvector Centrality],"&gt;="&amp;N41)</f>
        <v>0</v>
      </c>
      <c r="P40" s="37">
        <f>P28+($P$57-$P$2)/BinDivisor</f>
        <v>13.587664872727274</v>
      </c>
      <c r="Q40" s="38">
        <f>COUNTIF(Vertices[PageRank],"&gt;= "&amp;P40)-COUNTIF(Vertices[PageRank],"&gt;="&amp;P41)</f>
        <v>0</v>
      </c>
      <c r="R40" s="37">
        <f>R28+($R$57-$R$2)/BinDivisor</f>
        <v>0.2757575757575759</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42.70909090909089</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5004.317921890909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0.04410818181818184</v>
      </c>
      <c r="O41" s="40">
        <f>COUNTIF(Vertices[Eigenvector Centrality],"&gt;= "&amp;N41)-COUNTIF(Vertices[Eigenvector Centrality],"&gt;="&amp;N42)</f>
        <v>0</v>
      </c>
      <c r="P41" s="39">
        <f aca="true" t="shared" si="16" ref="P41:P56">P40+($P$57-$P$2)/BinDivisor</f>
        <v>14.095965290909092</v>
      </c>
      <c r="Q41" s="40">
        <f>COUNTIF(Vertices[PageRank],"&gt;= "&amp;P41)-COUNTIF(Vertices[PageRank],"&gt;="&amp;P42)</f>
        <v>0</v>
      </c>
      <c r="R41" s="39">
        <f aca="true" t="shared" si="17" ref="R41:R56">R40+($R$57-$R$2)/BinDivisor</f>
        <v>0.28636363636363654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44.29090909090907</v>
      </c>
      <c r="G42" s="38">
        <f>COUNTIF(Vertices[In-Degree],"&gt;= "&amp;F42)-COUNTIF(Vertices[In-Degree],"&gt;="&amp;F43)</f>
        <v>0</v>
      </c>
      <c r="H42" s="37">
        <f t="shared" si="12"/>
        <v>9.672727272727277</v>
      </c>
      <c r="I42" s="38">
        <f>COUNTIF(Vertices[Out-Degree],"&gt;= "&amp;H42)-COUNTIF(Vertices[Out-Degree],"&gt;="&amp;H43)</f>
        <v>0</v>
      </c>
      <c r="J42" s="37">
        <f t="shared" si="13"/>
        <v>5189.663030109091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0.0457418181818182</v>
      </c>
      <c r="O42" s="38">
        <f>COUNTIF(Vertices[Eigenvector Centrality],"&gt;= "&amp;N42)-COUNTIF(Vertices[Eigenvector Centrality],"&gt;="&amp;N43)</f>
        <v>0</v>
      </c>
      <c r="P42" s="37">
        <f t="shared" si="16"/>
        <v>14.60426570909091</v>
      </c>
      <c r="Q42" s="38">
        <f>COUNTIF(Vertices[PageRank],"&gt;= "&amp;P42)-COUNTIF(Vertices[PageRank],"&gt;="&amp;P43)</f>
        <v>0</v>
      </c>
      <c r="R42" s="37">
        <f t="shared" si="17"/>
        <v>0.29696969696969716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45.872727272727246</v>
      </c>
      <c r="G43" s="40">
        <f>COUNTIF(Vertices[In-Degree],"&gt;= "&amp;F43)-COUNTIF(Vertices[In-Degree],"&gt;="&amp;F44)</f>
        <v>0</v>
      </c>
      <c r="H43" s="39">
        <f t="shared" si="12"/>
        <v>10.018181818181823</v>
      </c>
      <c r="I43" s="40">
        <f>COUNTIF(Vertices[Out-Degree],"&gt;= "&amp;H43)-COUNTIF(Vertices[Out-Degree],"&gt;="&amp;H44)</f>
        <v>0</v>
      </c>
      <c r="J43" s="39">
        <f t="shared" si="13"/>
        <v>5375.008138327273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0.04737545454545457</v>
      </c>
      <c r="O43" s="40">
        <f>COUNTIF(Vertices[Eigenvector Centrality],"&gt;= "&amp;N43)-COUNTIF(Vertices[Eigenvector Centrality],"&gt;="&amp;N44)</f>
        <v>0</v>
      </c>
      <c r="P43" s="39">
        <f t="shared" si="16"/>
        <v>15.112566127272729</v>
      </c>
      <c r="Q43" s="40">
        <f>COUNTIF(Vertices[PageRank],"&gt;= "&amp;P43)-COUNTIF(Vertices[PageRank],"&gt;="&amp;P44)</f>
        <v>0</v>
      </c>
      <c r="R43" s="39">
        <f t="shared" si="17"/>
        <v>0.3075757575757578</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47.454545454545425</v>
      </c>
      <c r="G44" s="38">
        <f>COUNTIF(Vertices[In-Degree],"&gt;= "&amp;F44)-COUNTIF(Vertices[In-Degree],"&gt;="&amp;F45)</f>
        <v>0</v>
      </c>
      <c r="H44" s="37">
        <f t="shared" si="12"/>
        <v>10.363636363636369</v>
      </c>
      <c r="I44" s="38">
        <f>COUNTIF(Vertices[Out-Degree],"&gt;= "&amp;H44)-COUNTIF(Vertices[Out-Degree],"&gt;="&amp;H45)</f>
        <v>0</v>
      </c>
      <c r="J44" s="37">
        <f t="shared" si="13"/>
        <v>5560.353246545455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0.04900909090909093</v>
      </c>
      <c r="O44" s="38">
        <f>COUNTIF(Vertices[Eigenvector Centrality],"&gt;= "&amp;N44)-COUNTIF(Vertices[Eigenvector Centrality],"&gt;="&amp;N45)</f>
        <v>0</v>
      </c>
      <c r="P44" s="37">
        <f t="shared" si="16"/>
        <v>15.620866545454547</v>
      </c>
      <c r="Q44" s="38">
        <f>COUNTIF(Vertices[PageRank],"&gt;= "&amp;P44)-COUNTIF(Vertices[PageRank],"&gt;="&amp;P45)</f>
        <v>0</v>
      </c>
      <c r="R44" s="37">
        <f t="shared" si="17"/>
        <v>0.3181818181818184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49.0363636363636</v>
      </c>
      <c r="G45" s="40">
        <f>COUNTIF(Vertices[In-Degree],"&gt;= "&amp;F45)-COUNTIF(Vertices[In-Degree],"&gt;="&amp;F46)</f>
        <v>0</v>
      </c>
      <c r="H45" s="39">
        <f t="shared" si="12"/>
        <v>10.709090909090914</v>
      </c>
      <c r="I45" s="40">
        <f>COUNTIF(Vertices[Out-Degree],"&gt;= "&amp;H45)-COUNTIF(Vertices[Out-Degree],"&gt;="&amp;H46)</f>
        <v>0</v>
      </c>
      <c r="J45" s="39">
        <f t="shared" si="13"/>
        <v>5745.698354763636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0.0506427272727273</v>
      </c>
      <c r="O45" s="40">
        <f>COUNTIF(Vertices[Eigenvector Centrality],"&gt;= "&amp;N45)-COUNTIF(Vertices[Eigenvector Centrality],"&gt;="&amp;N46)</f>
        <v>0</v>
      </c>
      <c r="P45" s="39">
        <f t="shared" si="16"/>
        <v>16.129166963636365</v>
      </c>
      <c r="Q45" s="40">
        <f>COUNTIF(Vertices[PageRank],"&gt;= "&amp;P45)-COUNTIF(Vertices[PageRank],"&gt;="&amp;P46)</f>
        <v>0</v>
      </c>
      <c r="R45" s="39">
        <f t="shared" si="17"/>
        <v>0.328787878787879</v>
      </c>
      <c r="S45" s="44">
        <f>COUNTIF(Vertices[Clustering Coefficient],"&gt;= "&amp;R45)-COUNTIF(Vertices[Clustering Coefficient],"&gt;="&amp;R46)</f>
        <v>7</v>
      </c>
      <c r="T45" s="39" t="e">
        <f ca="1" t="shared" si="18"/>
        <v>#REF!</v>
      </c>
      <c r="U45" s="40" t="e">
        <f ca="1" t="shared" si="0"/>
        <v>#REF!</v>
      </c>
    </row>
    <row r="46" spans="4:21" ht="15">
      <c r="D46" s="32">
        <f t="shared" si="10"/>
        <v>0</v>
      </c>
      <c r="E46" s="3">
        <f>COUNTIF(Vertices[Degree],"&gt;= "&amp;D46)-COUNTIF(Vertices[Degree],"&gt;="&amp;D47)</f>
        <v>0</v>
      </c>
      <c r="F46" s="37">
        <f t="shared" si="11"/>
        <v>50.61818181818178</v>
      </c>
      <c r="G46" s="38">
        <f>COUNTIF(Vertices[In-Degree],"&gt;= "&amp;F46)-COUNTIF(Vertices[In-Degree],"&gt;="&amp;F47)</f>
        <v>0</v>
      </c>
      <c r="H46" s="37">
        <f t="shared" si="12"/>
        <v>11.05454545454546</v>
      </c>
      <c r="I46" s="38">
        <f>COUNTIF(Vertices[Out-Degree],"&gt;= "&amp;H46)-COUNTIF(Vertices[Out-Degree],"&gt;="&amp;H47)</f>
        <v>0</v>
      </c>
      <c r="J46" s="37">
        <f t="shared" si="13"/>
        <v>5931.043462981818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0.05227636363636366</v>
      </c>
      <c r="O46" s="38">
        <f>COUNTIF(Vertices[Eigenvector Centrality],"&gt;= "&amp;N46)-COUNTIF(Vertices[Eigenvector Centrality],"&gt;="&amp;N47)</f>
        <v>0</v>
      </c>
      <c r="P46" s="37">
        <f t="shared" si="16"/>
        <v>16.637467381818183</v>
      </c>
      <c r="Q46" s="38">
        <f>COUNTIF(Vertices[PageRank],"&gt;= "&amp;P46)-COUNTIF(Vertices[PageRank],"&gt;="&amp;P47)</f>
        <v>0</v>
      </c>
      <c r="R46" s="37">
        <f t="shared" si="17"/>
        <v>0.33939393939393964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52.19999999999996</v>
      </c>
      <c r="G47" s="40">
        <f>COUNTIF(Vertices[In-Degree],"&gt;= "&amp;F47)-COUNTIF(Vertices[In-Degree],"&gt;="&amp;F48)</f>
        <v>0</v>
      </c>
      <c r="H47" s="39">
        <f t="shared" si="12"/>
        <v>11.400000000000006</v>
      </c>
      <c r="I47" s="40">
        <f>COUNTIF(Vertices[Out-Degree],"&gt;= "&amp;H47)-COUNTIF(Vertices[Out-Degree],"&gt;="&amp;H48)</f>
        <v>0</v>
      </c>
      <c r="J47" s="39">
        <f t="shared" si="13"/>
        <v>6116.3885712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0.05391000000000003</v>
      </c>
      <c r="O47" s="40">
        <f>COUNTIF(Vertices[Eigenvector Centrality],"&gt;= "&amp;N47)-COUNTIF(Vertices[Eigenvector Centrality],"&gt;="&amp;N48)</f>
        <v>0</v>
      </c>
      <c r="P47" s="39">
        <f t="shared" si="16"/>
        <v>17.1457678</v>
      </c>
      <c r="Q47" s="40">
        <f>COUNTIF(Vertices[PageRank],"&gt;= "&amp;P47)-COUNTIF(Vertices[PageRank],"&gt;="&amp;P48)</f>
        <v>0</v>
      </c>
      <c r="R47" s="39">
        <f t="shared" si="17"/>
        <v>0.35000000000000026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53.78181818181814</v>
      </c>
      <c r="G48" s="38">
        <f>COUNTIF(Vertices[In-Degree],"&gt;= "&amp;F48)-COUNTIF(Vertices[In-Degree],"&gt;="&amp;F49)</f>
        <v>0</v>
      </c>
      <c r="H48" s="37">
        <f t="shared" si="12"/>
        <v>11.745454545454551</v>
      </c>
      <c r="I48" s="38">
        <f>COUNTIF(Vertices[Out-Degree],"&gt;= "&amp;H48)-COUNTIF(Vertices[Out-Degree],"&gt;="&amp;H49)</f>
        <v>0</v>
      </c>
      <c r="J48" s="37">
        <f t="shared" si="13"/>
        <v>6301.733679418182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0.05554363636363639</v>
      </c>
      <c r="O48" s="38">
        <f>COUNTIF(Vertices[Eigenvector Centrality],"&gt;= "&amp;N48)-COUNTIF(Vertices[Eigenvector Centrality],"&gt;="&amp;N49)</f>
        <v>0</v>
      </c>
      <c r="P48" s="37">
        <f t="shared" si="16"/>
        <v>17.65406821818182</v>
      </c>
      <c r="Q48" s="38">
        <f>COUNTIF(Vertices[PageRank],"&gt;= "&amp;P48)-COUNTIF(Vertices[PageRank],"&gt;="&amp;P49)</f>
        <v>0</v>
      </c>
      <c r="R48" s="37">
        <f t="shared" si="17"/>
        <v>0.3606060606060609</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55.36363636363632</v>
      </c>
      <c r="G49" s="40">
        <f>COUNTIF(Vertices[In-Degree],"&gt;= "&amp;F49)-COUNTIF(Vertices[In-Degree],"&gt;="&amp;F50)</f>
        <v>0</v>
      </c>
      <c r="H49" s="39">
        <f t="shared" si="12"/>
        <v>12.090909090909097</v>
      </c>
      <c r="I49" s="40">
        <f>COUNTIF(Vertices[Out-Degree],"&gt;= "&amp;H49)-COUNTIF(Vertices[Out-Degree],"&gt;="&amp;H50)</f>
        <v>0</v>
      </c>
      <c r="J49" s="39">
        <f t="shared" si="13"/>
        <v>6487.078787636364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0.05717727272727276</v>
      </c>
      <c r="O49" s="40">
        <f>COUNTIF(Vertices[Eigenvector Centrality],"&gt;= "&amp;N49)-COUNTIF(Vertices[Eigenvector Centrality],"&gt;="&amp;N50)</f>
        <v>0</v>
      </c>
      <c r="P49" s="39">
        <f t="shared" si="16"/>
        <v>18.162368636363638</v>
      </c>
      <c r="Q49" s="40">
        <f>COUNTIF(Vertices[PageRank],"&gt;= "&amp;P49)-COUNTIF(Vertices[PageRank],"&gt;="&amp;P50)</f>
        <v>0</v>
      </c>
      <c r="R49" s="39">
        <f t="shared" si="17"/>
        <v>0.3712121212121215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56.945454545454496</v>
      </c>
      <c r="G50" s="38">
        <f>COUNTIF(Vertices[In-Degree],"&gt;= "&amp;F50)-COUNTIF(Vertices[In-Degree],"&gt;="&amp;F51)</f>
        <v>0</v>
      </c>
      <c r="H50" s="37">
        <f t="shared" si="12"/>
        <v>12.436363636363643</v>
      </c>
      <c r="I50" s="38">
        <f>COUNTIF(Vertices[Out-Degree],"&gt;= "&amp;H50)-COUNTIF(Vertices[Out-Degree],"&gt;="&amp;H51)</f>
        <v>0</v>
      </c>
      <c r="J50" s="37">
        <f t="shared" si="13"/>
        <v>6672.423895854546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0.05881090909090912</v>
      </c>
      <c r="O50" s="38">
        <f>COUNTIF(Vertices[Eigenvector Centrality],"&gt;= "&amp;N50)-COUNTIF(Vertices[Eigenvector Centrality],"&gt;="&amp;N51)</f>
        <v>0</v>
      </c>
      <c r="P50" s="37">
        <f t="shared" si="16"/>
        <v>18.670669054545456</v>
      </c>
      <c r="Q50" s="38">
        <f>COUNTIF(Vertices[PageRank],"&gt;= "&amp;P50)-COUNTIF(Vertices[PageRank],"&gt;="&amp;P51)</f>
        <v>0</v>
      </c>
      <c r="R50" s="37">
        <f t="shared" si="17"/>
        <v>0.3818181818181821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58.527272727272674</v>
      </c>
      <c r="G51" s="40">
        <f>COUNTIF(Vertices[In-Degree],"&gt;= "&amp;F51)-COUNTIF(Vertices[In-Degree],"&gt;="&amp;F52)</f>
        <v>0</v>
      </c>
      <c r="H51" s="39">
        <f t="shared" si="12"/>
        <v>12.781818181818188</v>
      </c>
      <c r="I51" s="40">
        <f>COUNTIF(Vertices[Out-Degree],"&gt;= "&amp;H51)-COUNTIF(Vertices[Out-Degree],"&gt;="&amp;H52)</f>
        <v>0</v>
      </c>
      <c r="J51" s="39">
        <f t="shared" si="13"/>
        <v>6857.7690040727275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0.06044454545454549</v>
      </c>
      <c r="O51" s="40">
        <f>COUNTIF(Vertices[Eigenvector Centrality],"&gt;= "&amp;N51)-COUNTIF(Vertices[Eigenvector Centrality],"&gt;="&amp;N52)</f>
        <v>0</v>
      </c>
      <c r="P51" s="39">
        <f t="shared" si="16"/>
        <v>19.178969472727275</v>
      </c>
      <c r="Q51" s="40">
        <f>COUNTIF(Vertices[PageRank],"&gt;= "&amp;P51)-COUNTIF(Vertices[PageRank],"&gt;="&amp;P52)</f>
        <v>0</v>
      </c>
      <c r="R51" s="39">
        <f t="shared" si="17"/>
        <v>0.39242424242424273</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60.10909090909085</v>
      </c>
      <c r="G52" s="38">
        <f>COUNTIF(Vertices[In-Degree],"&gt;= "&amp;F52)-COUNTIF(Vertices[In-Degree],"&gt;="&amp;F53)</f>
        <v>0</v>
      </c>
      <c r="H52" s="37">
        <f t="shared" si="12"/>
        <v>13.127272727272734</v>
      </c>
      <c r="I52" s="38">
        <f>COUNTIF(Vertices[Out-Degree],"&gt;= "&amp;H52)-COUNTIF(Vertices[Out-Degree],"&gt;="&amp;H53)</f>
        <v>0</v>
      </c>
      <c r="J52" s="37">
        <f t="shared" si="13"/>
        <v>7043.114112290909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0.06207818181818185</v>
      </c>
      <c r="O52" s="38">
        <f>COUNTIF(Vertices[Eigenvector Centrality],"&gt;= "&amp;N52)-COUNTIF(Vertices[Eigenvector Centrality],"&gt;="&amp;N53)</f>
        <v>0</v>
      </c>
      <c r="P52" s="37">
        <f t="shared" si="16"/>
        <v>19.687269890909093</v>
      </c>
      <c r="Q52" s="38">
        <f>COUNTIF(Vertices[PageRank],"&gt;= "&amp;P52)-COUNTIF(Vertices[PageRank],"&gt;="&amp;P53)</f>
        <v>0</v>
      </c>
      <c r="R52" s="37">
        <f t="shared" si="17"/>
        <v>0.40303030303030335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61.69090909090903</v>
      </c>
      <c r="G53" s="40">
        <f>COUNTIF(Vertices[In-Degree],"&gt;= "&amp;F53)-COUNTIF(Vertices[In-Degree],"&gt;="&amp;F54)</f>
        <v>0</v>
      </c>
      <c r="H53" s="39">
        <f t="shared" si="12"/>
        <v>13.47272727272728</v>
      </c>
      <c r="I53" s="40">
        <f>COUNTIF(Vertices[Out-Degree],"&gt;= "&amp;H53)-COUNTIF(Vertices[Out-Degree],"&gt;="&amp;H54)</f>
        <v>0</v>
      </c>
      <c r="J53" s="39">
        <f t="shared" si="13"/>
        <v>7228.459220509091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0.06371181818181822</v>
      </c>
      <c r="O53" s="40">
        <f>COUNTIF(Vertices[Eigenvector Centrality],"&gt;= "&amp;N53)-COUNTIF(Vertices[Eigenvector Centrality],"&gt;="&amp;N54)</f>
        <v>0</v>
      </c>
      <c r="P53" s="39">
        <f t="shared" si="16"/>
        <v>20.19557030909091</v>
      </c>
      <c r="Q53" s="40">
        <f>COUNTIF(Vertices[PageRank],"&gt;= "&amp;P53)-COUNTIF(Vertices[PageRank],"&gt;="&amp;P54)</f>
        <v>0</v>
      </c>
      <c r="R53" s="39">
        <f t="shared" si="17"/>
        <v>0.41363636363636397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63.27272727272721</v>
      </c>
      <c r="G54" s="38">
        <f>COUNTIF(Vertices[In-Degree],"&gt;= "&amp;F54)-COUNTIF(Vertices[In-Degree],"&gt;="&amp;F55)</f>
        <v>0</v>
      </c>
      <c r="H54" s="37">
        <f t="shared" si="12"/>
        <v>13.818181818181825</v>
      </c>
      <c r="I54" s="38">
        <f>COUNTIF(Vertices[Out-Degree],"&gt;= "&amp;H54)-COUNTIF(Vertices[Out-Degree],"&gt;="&amp;H55)</f>
        <v>0</v>
      </c>
      <c r="J54" s="37">
        <f t="shared" si="13"/>
        <v>7413.804328727273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0.06534545454545458</v>
      </c>
      <c r="O54" s="38">
        <f>COUNTIF(Vertices[Eigenvector Centrality],"&gt;= "&amp;N54)-COUNTIF(Vertices[Eigenvector Centrality],"&gt;="&amp;N55)</f>
        <v>0</v>
      </c>
      <c r="P54" s="37">
        <f t="shared" si="16"/>
        <v>20.70387072727273</v>
      </c>
      <c r="Q54" s="38">
        <f>COUNTIF(Vertices[PageRank],"&gt;= "&amp;P54)-COUNTIF(Vertices[PageRank],"&gt;="&amp;P55)</f>
        <v>0</v>
      </c>
      <c r="R54" s="37">
        <f t="shared" si="17"/>
        <v>0.4242424242424246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64.85454545454539</v>
      </c>
      <c r="G55" s="40">
        <f>COUNTIF(Vertices[In-Degree],"&gt;= "&amp;F55)-COUNTIF(Vertices[In-Degree],"&gt;="&amp;F56)</f>
        <v>0</v>
      </c>
      <c r="H55" s="39">
        <f t="shared" si="12"/>
        <v>14.163636363636371</v>
      </c>
      <c r="I55" s="40">
        <f>COUNTIF(Vertices[Out-Degree],"&gt;= "&amp;H55)-COUNTIF(Vertices[Out-Degree],"&gt;="&amp;H56)</f>
        <v>0</v>
      </c>
      <c r="J55" s="39">
        <f t="shared" si="13"/>
        <v>7599.149436945455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0.06697909090909095</v>
      </c>
      <c r="O55" s="40">
        <f>COUNTIF(Vertices[Eigenvector Centrality],"&gt;= "&amp;N55)-COUNTIF(Vertices[Eigenvector Centrality],"&gt;="&amp;N56)</f>
        <v>0</v>
      </c>
      <c r="P55" s="39">
        <f t="shared" si="16"/>
        <v>21.212171145454548</v>
      </c>
      <c r="Q55" s="40">
        <f>COUNTIF(Vertices[PageRank],"&gt;= "&amp;P55)-COUNTIF(Vertices[PageRank],"&gt;="&amp;P56)</f>
        <v>0</v>
      </c>
      <c r="R55" s="39">
        <f t="shared" si="17"/>
        <v>0.4348484848484852</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66.43636363636357</v>
      </c>
      <c r="G56" s="38">
        <f>COUNTIF(Vertices[In-Degree],"&gt;= "&amp;F56)-COUNTIF(Vertices[In-Degree],"&gt;="&amp;F57)</f>
        <v>0</v>
      </c>
      <c r="H56" s="37">
        <f t="shared" si="12"/>
        <v>14.509090909090917</v>
      </c>
      <c r="I56" s="38">
        <f>COUNTIF(Vertices[Out-Degree],"&gt;= "&amp;H56)-COUNTIF(Vertices[Out-Degree],"&gt;="&amp;H57)</f>
        <v>0</v>
      </c>
      <c r="J56" s="37">
        <f t="shared" si="13"/>
        <v>7784.494545163637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0.06861272727272731</v>
      </c>
      <c r="O56" s="38">
        <f>COUNTIF(Vertices[Eigenvector Centrality],"&gt;= "&amp;N56)-COUNTIF(Vertices[Eigenvector Centrality],"&gt;="&amp;N57)</f>
        <v>0</v>
      </c>
      <c r="P56" s="37">
        <f t="shared" si="16"/>
        <v>21.720471563636366</v>
      </c>
      <c r="Q56" s="38">
        <f>COUNTIF(Vertices[PageRank],"&gt;= "&amp;P56)-COUNTIF(Vertices[PageRank],"&gt;="&amp;P57)</f>
        <v>0</v>
      </c>
      <c r="R56" s="37">
        <f t="shared" si="17"/>
        <v>0.4454545454545458</v>
      </c>
      <c r="S56" s="43">
        <f>COUNTIF(Vertices[Clustering Coefficient],"&gt;= "&amp;R56)-COUNTIF(Vertices[Clustering Coefficient],"&gt;="&amp;R57)</f>
        <v>25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87</v>
      </c>
      <c r="G57" s="42">
        <f>COUNTIF(Vertices[In-Degree],"&gt;= "&amp;F57)-COUNTIF(Vertices[In-Degree],"&gt;="&amp;F58)</f>
        <v>1</v>
      </c>
      <c r="H57" s="41">
        <f>MAX(Vertices[Out-Degree])</f>
        <v>19</v>
      </c>
      <c r="I57" s="42">
        <f>COUNTIF(Vertices[Out-Degree],"&gt;= "&amp;H57)-COUNTIF(Vertices[Out-Degree],"&gt;="&amp;H58)</f>
        <v>1</v>
      </c>
      <c r="J57" s="41">
        <f>MAX(Vertices[Betweenness Centrality])</f>
        <v>10193.980952</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0.08985</v>
      </c>
      <c r="O57" s="42">
        <f>COUNTIF(Vertices[Eigenvector Centrality],"&gt;= "&amp;N57)-COUNTIF(Vertices[Eigenvector Centrality],"&gt;="&amp;N58)</f>
        <v>1</v>
      </c>
      <c r="P57" s="41">
        <f>MAX(Vertices[PageRank])</f>
        <v>28.328377</v>
      </c>
      <c r="Q57" s="42">
        <f>COUNTIF(Vertices[PageRank],"&gt;= "&amp;P57)-COUNTIF(Vertices[PageRank],"&gt;="&amp;P58)</f>
        <v>1</v>
      </c>
      <c r="R57" s="41">
        <f>MAX(Vertices[Clustering Coefficient])</f>
        <v>0.5833333333333334</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87</v>
      </c>
    </row>
    <row r="71" spans="1:2" ht="15">
      <c r="A71" s="33" t="s">
        <v>90</v>
      </c>
      <c r="B71" s="47">
        <f>_xlfn.IFERROR(AVERAGE(Vertices[In-Degree]),NoMetricMessage)</f>
        <v>1.391566265060241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1.391566265060241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10193.980952</v>
      </c>
    </row>
    <row r="99" spans="1:2" ht="15">
      <c r="A99" s="33" t="s">
        <v>102</v>
      </c>
      <c r="B99" s="47">
        <f>_xlfn.IFERROR(AVERAGE(Vertices[Betweenness Centrality]),NoMetricMessage)</f>
        <v>94.90361445180724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0.07491054819277125</v>
      </c>
    </row>
    <row r="114" spans="1:2" ht="15">
      <c r="A114" s="33" t="s">
        <v>109</v>
      </c>
      <c r="B114" s="47">
        <f>_xlfn.IFERROR(MEDIAN(Vertices[Closeness Centrality]),NoMetricMessage)</f>
        <v>0.004219</v>
      </c>
    </row>
    <row r="125" spans="1:2" ht="15">
      <c r="A125" s="33" t="s">
        <v>112</v>
      </c>
      <c r="B125" s="47">
        <f>IF(COUNT(Vertices[Eigenvector Centrality])&gt;0,N2,NoMetricMessage)</f>
        <v>0</v>
      </c>
    </row>
    <row r="126" spans="1:2" ht="15">
      <c r="A126" s="33" t="s">
        <v>113</v>
      </c>
      <c r="B126" s="47">
        <f>IF(COUNT(Vertices[Eigenvector Centrality])&gt;0,N57,NoMetricMessage)</f>
        <v>0.08985</v>
      </c>
    </row>
    <row r="127" spans="1:2" ht="15">
      <c r="A127" s="33" t="s">
        <v>114</v>
      </c>
      <c r="B127" s="47">
        <f>_xlfn.IFERROR(AVERAGE(Vertices[Eigenvector Centrality]),NoMetricMessage)</f>
        <v>0.006023975903614461</v>
      </c>
    </row>
    <row r="128" spans="1:2" ht="15">
      <c r="A128" s="33" t="s">
        <v>115</v>
      </c>
      <c r="B128" s="47">
        <f>_xlfn.IFERROR(MEDIAN(Vertices[Eigenvector Centrality]),NoMetricMessage)</f>
        <v>0.008344</v>
      </c>
    </row>
    <row r="139" spans="1:2" ht="15">
      <c r="A139" s="33" t="s">
        <v>140</v>
      </c>
      <c r="B139" s="47">
        <f>IF(COUNT(Vertices[PageRank])&gt;0,P2,NoMetricMessage)</f>
        <v>0.371854</v>
      </c>
    </row>
    <row r="140" spans="1:2" ht="15">
      <c r="A140" s="33" t="s">
        <v>141</v>
      </c>
      <c r="B140" s="47">
        <f>IF(COUNT(Vertices[PageRank])&gt;0,P57,NoMetricMessage)</f>
        <v>28.328377</v>
      </c>
    </row>
    <row r="141" spans="1:2" ht="15">
      <c r="A141" s="33" t="s">
        <v>142</v>
      </c>
      <c r="B141" s="47">
        <f>_xlfn.IFERROR(AVERAGE(Vertices[PageRank]),NoMetricMessage)</f>
        <v>0.9999968072289158</v>
      </c>
    </row>
    <row r="142" spans="1:2" ht="15">
      <c r="A142" s="33" t="s">
        <v>143</v>
      </c>
      <c r="B142" s="47">
        <f>_xlfn.IFERROR(MEDIAN(Vertices[PageRank]),NoMetricMessage)</f>
        <v>0.706118</v>
      </c>
    </row>
    <row r="153" spans="1:2" ht="15">
      <c r="A153" s="33" t="s">
        <v>118</v>
      </c>
      <c r="B153" s="47">
        <f>IF(COUNT(Vertices[Clustering Coefficient])&gt;0,R2,NoMetricMessage)</f>
        <v>0</v>
      </c>
    </row>
    <row r="154" spans="1:2" ht="15">
      <c r="A154" s="33" t="s">
        <v>119</v>
      </c>
      <c r="B154" s="47">
        <f>IF(COUNT(Vertices[Clustering Coefficient])&gt;0,R57,NoMetricMessage)</f>
        <v>0.5833333333333334</v>
      </c>
    </row>
    <row r="155" spans="1:2" ht="15">
      <c r="A155" s="33" t="s">
        <v>120</v>
      </c>
      <c r="B155" s="47">
        <f>_xlfn.IFERROR(AVERAGE(Vertices[Clustering Coefficient]),NoMetricMessage)</f>
        <v>0.10501898676273676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2931</v>
      </c>
      <c r="K7" s="13" t="s">
        <v>2932</v>
      </c>
    </row>
    <row r="8" spans="1:11" ht="409.5">
      <c r="A8"/>
      <c r="B8">
        <v>2</v>
      </c>
      <c r="C8">
        <v>2</v>
      </c>
      <c r="D8" t="s">
        <v>61</v>
      </c>
      <c r="E8" t="s">
        <v>61</v>
      </c>
      <c r="H8" t="s">
        <v>73</v>
      </c>
      <c r="J8" t="s">
        <v>2933</v>
      </c>
      <c r="K8" s="13" t="s">
        <v>2934</v>
      </c>
    </row>
    <row r="9" spans="1:11" ht="409.5">
      <c r="A9"/>
      <c r="B9">
        <v>3</v>
      </c>
      <c r="C9">
        <v>4</v>
      </c>
      <c r="D9" t="s">
        <v>62</v>
      </c>
      <c r="E9" t="s">
        <v>62</v>
      </c>
      <c r="H9" t="s">
        <v>74</v>
      </c>
      <c r="J9" t="s">
        <v>2935</v>
      </c>
      <c r="K9" s="13" t="s">
        <v>2936</v>
      </c>
    </row>
    <row r="10" spans="1:11" ht="409.5">
      <c r="A10"/>
      <c r="B10">
        <v>4</v>
      </c>
      <c r="D10" t="s">
        <v>63</v>
      </c>
      <c r="E10" t="s">
        <v>63</v>
      </c>
      <c r="H10" t="s">
        <v>75</v>
      </c>
      <c r="J10" t="s">
        <v>2937</v>
      </c>
      <c r="K10" s="13" t="s">
        <v>2938</v>
      </c>
    </row>
    <row r="11" spans="1:11" ht="15">
      <c r="A11"/>
      <c r="B11">
        <v>5</v>
      </c>
      <c r="D11" t="s">
        <v>46</v>
      </c>
      <c r="E11">
        <v>1</v>
      </c>
      <c r="H11" t="s">
        <v>76</v>
      </c>
      <c r="J11" t="s">
        <v>2939</v>
      </c>
      <c r="K11" t="s">
        <v>2940</v>
      </c>
    </row>
    <row r="12" spans="1:11" ht="15">
      <c r="A12"/>
      <c r="B12"/>
      <c r="D12" t="s">
        <v>64</v>
      </c>
      <c r="E12">
        <v>2</v>
      </c>
      <c r="H12">
        <v>0</v>
      </c>
      <c r="J12" t="s">
        <v>2941</v>
      </c>
      <c r="K12" t="s">
        <v>2942</v>
      </c>
    </row>
    <row r="13" spans="1:11" ht="15">
      <c r="A13"/>
      <c r="B13"/>
      <c r="D13">
        <v>1</v>
      </c>
      <c r="E13">
        <v>3</v>
      </c>
      <c r="H13">
        <v>1</v>
      </c>
      <c r="J13" t="s">
        <v>2943</v>
      </c>
      <c r="K13" t="s">
        <v>2944</v>
      </c>
    </row>
    <row r="14" spans="4:11" ht="15">
      <c r="D14">
        <v>2</v>
      </c>
      <c r="E14">
        <v>4</v>
      </c>
      <c r="H14">
        <v>2</v>
      </c>
      <c r="J14" t="s">
        <v>2945</v>
      </c>
      <c r="K14" t="s">
        <v>2946</v>
      </c>
    </row>
    <row r="15" spans="4:11" ht="15">
      <c r="D15">
        <v>3</v>
      </c>
      <c r="E15">
        <v>5</v>
      </c>
      <c r="H15">
        <v>3</v>
      </c>
      <c r="J15" t="s">
        <v>2947</v>
      </c>
      <c r="K15" t="s">
        <v>2948</v>
      </c>
    </row>
    <row r="16" spans="4:11" ht="15">
      <c r="D16">
        <v>4</v>
      </c>
      <c r="E16">
        <v>6</v>
      </c>
      <c r="H16">
        <v>4</v>
      </c>
      <c r="J16" t="s">
        <v>2949</v>
      </c>
      <c r="K16" t="s">
        <v>2950</v>
      </c>
    </row>
    <row r="17" spans="4:11" ht="15">
      <c r="D17">
        <v>5</v>
      </c>
      <c r="E17">
        <v>7</v>
      </c>
      <c r="H17">
        <v>5</v>
      </c>
      <c r="J17" t="s">
        <v>2951</v>
      </c>
      <c r="K17" t="s">
        <v>2952</v>
      </c>
    </row>
    <row r="18" spans="4:11" ht="15">
      <c r="D18">
        <v>6</v>
      </c>
      <c r="E18">
        <v>8</v>
      </c>
      <c r="H18">
        <v>6</v>
      </c>
      <c r="J18" t="s">
        <v>2953</v>
      </c>
      <c r="K18" t="s">
        <v>2954</v>
      </c>
    </row>
    <row r="19" spans="4:11" ht="15">
      <c r="D19">
        <v>7</v>
      </c>
      <c r="E19">
        <v>9</v>
      </c>
      <c r="H19">
        <v>7</v>
      </c>
      <c r="J19" t="s">
        <v>2955</v>
      </c>
      <c r="K19" t="s">
        <v>2956</v>
      </c>
    </row>
    <row r="20" spans="4:11" ht="15">
      <c r="D20">
        <v>8</v>
      </c>
      <c r="H20">
        <v>8</v>
      </c>
      <c r="J20" t="s">
        <v>2957</v>
      </c>
      <c r="K20" t="s">
        <v>2958</v>
      </c>
    </row>
    <row r="21" spans="4:11" ht="409.5">
      <c r="D21">
        <v>9</v>
      </c>
      <c r="H21">
        <v>9</v>
      </c>
      <c r="J21" t="s">
        <v>2959</v>
      </c>
      <c r="K21" s="13" t="s">
        <v>2960</v>
      </c>
    </row>
    <row r="22" spans="4:11" ht="409.5">
      <c r="D22">
        <v>10</v>
      </c>
      <c r="J22" t="s">
        <v>2961</v>
      </c>
      <c r="K22" s="13" t="s">
        <v>2962</v>
      </c>
    </row>
    <row r="23" spans="4:11" ht="409.5">
      <c r="D23">
        <v>11</v>
      </c>
      <c r="J23" t="s">
        <v>2963</v>
      </c>
      <c r="K23" s="13" t="s">
        <v>2964</v>
      </c>
    </row>
    <row r="24" spans="10:11" ht="409.5">
      <c r="J24" t="s">
        <v>2965</v>
      </c>
      <c r="K24" s="13" t="s">
        <v>4098</v>
      </c>
    </row>
    <row r="25" spans="10:11" ht="15">
      <c r="J25" t="s">
        <v>2966</v>
      </c>
      <c r="K25" t="b">
        <v>0</v>
      </c>
    </row>
    <row r="26" spans="10:11" ht="15">
      <c r="J26" t="s">
        <v>4096</v>
      </c>
      <c r="K26" t="s">
        <v>4097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2996</v>
      </c>
      <c r="B2" s="116" t="s">
        <v>2997</v>
      </c>
      <c r="C2" s="117" t="s">
        <v>2998</v>
      </c>
    </row>
    <row r="3" spans="1:3" ht="15">
      <c r="A3" s="115" t="s">
        <v>2968</v>
      </c>
      <c r="B3" s="115" t="s">
        <v>2968</v>
      </c>
      <c r="C3" s="34">
        <v>102</v>
      </c>
    </row>
    <row r="4" spans="1:3" ht="15">
      <c r="A4" s="115" t="s">
        <v>2968</v>
      </c>
      <c r="B4" s="115" t="s">
        <v>2970</v>
      </c>
      <c r="C4" s="34">
        <v>5</v>
      </c>
    </row>
    <row r="5" spans="1:3" ht="15">
      <c r="A5" s="115" t="s">
        <v>2969</v>
      </c>
      <c r="B5" s="115" t="s">
        <v>2969</v>
      </c>
      <c r="C5" s="34">
        <v>99</v>
      </c>
    </row>
    <row r="6" spans="1:3" ht="15">
      <c r="A6" s="115" t="s">
        <v>2970</v>
      </c>
      <c r="B6" s="115" t="s">
        <v>2968</v>
      </c>
      <c r="C6" s="34">
        <v>69</v>
      </c>
    </row>
    <row r="7" spans="1:3" ht="15">
      <c r="A7" s="115" t="s">
        <v>2970</v>
      </c>
      <c r="B7" s="115" t="s">
        <v>2970</v>
      </c>
      <c r="C7" s="34">
        <v>37</v>
      </c>
    </row>
    <row r="8" spans="1:3" ht="15">
      <c r="A8" s="115" t="s">
        <v>2970</v>
      </c>
      <c r="B8" s="115" t="s">
        <v>2971</v>
      </c>
      <c r="C8" s="34">
        <v>5</v>
      </c>
    </row>
    <row r="9" spans="1:3" ht="15">
      <c r="A9" s="115" t="s">
        <v>2970</v>
      </c>
      <c r="B9" s="115" t="s">
        <v>2973</v>
      </c>
      <c r="C9" s="34">
        <v>2</v>
      </c>
    </row>
    <row r="10" spans="1:3" ht="15">
      <c r="A10" s="115" t="s">
        <v>2970</v>
      </c>
      <c r="B10" s="115" t="s">
        <v>2974</v>
      </c>
      <c r="C10" s="34">
        <v>2</v>
      </c>
    </row>
    <row r="11" spans="1:3" ht="15">
      <c r="A11" s="115" t="s">
        <v>2971</v>
      </c>
      <c r="B11" s="115" t="s">
        <v>2968</v>
      </c>
      <c r="C11" s="34">
        <v>27</v>
      </c>
    </row>
    <row r="12" spans="1:3" ht="15">
      <c r="A12" s="115" t="s">
        <v>2971</v>
      </c>
      <c r="B12" s="115" t="s">
        <v>2970</v>
      </c>
      <c r="C12" s="34">
        <v>1</v>
      </c>
    </row>
    <row r="13" spans="1:3" ht="15">
      <c r="A13" s="115" t="s">
        <v>2971</v>
      </c>
      <c r="B13" s="115" t="s">
        <v>2971</v>
      </c>
      <c r="C13" s="34">
        <v>9</v>
      </c>
    </row>
    <row r="14" spans="1:3" ht="15">
      <c r="A14" s="115" t="s">
        <v>2971</v>
      </c>
      <c r="B14" s="115" t="s">
        <v>2972</v>
      </c>
      <c r="C14" s="34">
        <v>1</v>
      </c>
    </row>
    <row r="15" spans="1:3" ht="15">
      <c r="A15" s="115" t="s">
        <v>2972</v>
      </c>
      <c r="B15" s="115" t="s">
        <v>2968</v>
      </c>
      <c r="C15" s="34">
        <v>1</v>
      </c>
    </row>
    <row r="16" spans="1:3" ht="15">
      <c r="A16" s="115" t="s">
        <v>2972</v>
      </c>
      <c r="B16" s="115" t="s">
        <v>2972</v>
      </c>
      <c r="C16" s="34">
        <v>13</v>
      </c>
    </row>
    <row r="17" spans="1:3" ht="15">
      <c r="A17" s="115" t="s">
        <v>2973</v>
      </c>
      <c r="B17" s="115" t="s">
        <v>2968</v>
      </c>
      <c r="C17" s="34">
        <v>17</v>
      </c>
    </row>
    <row r="18" spans="1:3" ht="15">
      <c r="A18" s="115" t="s">
        <v>2973</v>
      </c>
      <c r="B18" s="115" t="s">
        <v>2970</v>
      </c>
      <c r="C18" s="34">
        <v>2</v>
      </c>
    </row>
    <row r="19" spans="1:3" ht="15">
      <c r="A19" s="115" t="s">
        <v>2973</v>
      </c>
      <c r="B19" s="115" t="s">
        <v>2973</v>
      </c>
      <c r="C19" s="34">
        <v>14</v>
      </c>
    </row>
    <row r="20" spans="1:3" ht="15">
      <c r="A20" s="115" t="s">
        <v>2974</v>
      </c>
      <c r="B20" s="115" t="s">
        <v>2968</v>
      </c>
      <c r="C20" s="34">
        <v>13</v>
      </c>
    </row>
    <row r="21" spans="1:3" ht="15">
      <c r="A21" s="115" t="s">
        <v>2974</v>
      </c>
      <c r="B21" s="115" t="s">
        <v>2970</v>
      </c>
      <c r="C21" s="34">
        <v>1</v>
      </c>
    </row>
    <row r="22" spans="1:3" ht="15">
      <c r="A22" s="115" t="s">
        <v>2974</v>
      </c>
      <c r="B22" s="115" t="s">
        <v>2974</v>
      </c>
      <c r="C22" s="34">
        <v>11</v>
      </c>
    </row>
    <row r="23" spans="1:3" ht="15">
      <c r="A23" s="115" t="s">
        <v>2975</v>
      </c>
      <c r="B23" s="115" t="s">
        <v>2975</v>
      </c>
      <c r="C23" s="34">
        <v>3</v>
      </c>
    </row>
    <row r="24" spans="1:3" ht="15">
      <c r="A24" s="115" t="s">
        <v>2976</v>
      </c>
      <c r="B24" s="115" t="s">
        <v>2976</v>
      </c>
      <c r="C24" s="34">
        <v>3</v>
      </c>
    </row>
    <row r="25" spans="1:3" ht="15">
      <c r="A25" s="115" t="s">
        <v>2977</v>
      </c>
      <c r="B25" s="115" t="s">
        <v>2977</v>
      </c>
      <c r="C25" s="34">
        <v>2</v>
      </c>
    </row>
    <row r="26" spans="1:3" ht="15">
      <c r="A26" s="115" t="s">
        <v>2978</v>
      </c>
      <c r="B26" s="115" t="s">
        <v>2978</v>
      </c>
      <c r="C26" s="34">
        <v>5</v>
      </c>
    </row>
    <row r="27" spans="1:3" ht="15">
      <c r="A27" s="115" t="s">
        <v>2979</v>
      </c>
      <c r="B27" s="115" t="s">
        <v>2979</v>
      </c>
      <c r="C27" s="34">
        <v>1</v>
      </c>
    </row>
    <row r="28" spans="1:3" ht="15">
      <c r="A28" s="115" t="s">
        <v>2980</v>
      </c>
      <c r="B28" s="115" t="s">
        <v>2980</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3004</v>
      </c>
      <c r="B1" s="13" t="s">
        <v>3007</v>
      </c>
      <c r="C1" s="13" t="s">
        <v>3008</v>
      </c>
      <c r="D1" s="13" t="s">
        <v>3010</v>
      </c>
      <c r="E1" s="13" t="s">
        <v>3009</v>
      </c>
      <c r="F1" s="13" t="s">
        <v>3012</v>
      </c>
      <c r="G1" s="13" t="s">
        <v>3011</v>
      </c>
      <c r="H1" s="13" t="s">
        <v>3014</v>
      </c>
      <c r="I1" s="78" t="s">
        <v>3013</v>
      </c>
      <c r="J1" s="78" t="s">
        <v>3016</v>
      </c>
      <c r="K1" s="13" t="s">
        <v>3015</v>
      </c>
      <c r="L1" s="13" t="s">
        <v>3018</v>
      </c>
      <c r="M1" s="13" t="s">
        <v>3017</v>
      </c>
      <c r="N1" s="13" t="s">
        <v>3020</v>
      </c>
      <c r="O1" s="13" t="s">
        <v>3019</v>
      </c>
      <c r="P1" s="13" t="s">
        <v>3022</v>
      </c>
      <c r="Q1" s="13" t="s">
        <v>3021</v>
      </c>
      <c r="R1" s="13" t="s">
        <v>3024</v>
      </c>
      <c r="S1" s="13" t="s">
        <v>3023</v>
      </c>
      <c r="T1" s="13" t="s">
        <v>3026</v>
      </c>
      <c r="U1" s="13" t="s">
        <v>3025</v>
      </c>
      <c r="V1" s="13" t="s">
        <v>3027</v>
      </c>
    </row>
    <row r="2" spans="1:22" ht="15">
      <c r="A2" s="82" t="s">
        <v>691</v>
      </c>
      <c r="B2" s="78">
        <v>32</v>
      </c>
      <c r="C2" s="82" t="s">
        <v>691</v>
      </c>
      <c r="D2" s="78">
        <v>9</v>
      </c>
      <c r="E2" s="82" t="s">
        <v>687</v>
      </c>
      <c r="F2" s="78">
        <v>18</v>
      </c>
      <c r="G2" s="82" t="s">
        <v>691</v>
      </c>
      <c r="H2" s="78">
        <v>3</v>
      </c>
      <c r="I2" s="78"/>
      <c r="J2" s="78"/>
      <c r="K2" s="82" t="s">
        <v>728</v>
      </c>
      <c r="L2" s="78">
        <v>1</v>
      </c>
      <c r="M2" s="82" t="s">
        <v>679</v>
      </c>
      <c r="N2" s="78">
        <v>2</v>
      </c>
      <c r="O2" s="82" t="s">
        <v>702</v>
      </c>
      <c r="P2" s="78">
        <v>1</v>
      </c>
      <c r="Q2" s="82" t="s">
        <v>692</v>
      </c>
      <c r="R2" s="78">
        <v>2</v>
      </c>
      <c r="S2" s="82" t="s">
        <v>691</v>
      </c>
      <c r="T2" s="78">
        <v>2</v>
      </c>
      <c r="U2" s="82" t="s">
        <v>687</v>
      </c>
      <c r="V2" s="78">
        <v>1</v>
      </c>
    </row>
    <row r="3" spans="1:22" ht="15">
      <c r="A3" s="82" t="s">
        <v>687</v>
      </c>
      <c r="B3" s="78">
        <v>28</v>
      </c>
      <c r="C3" s="82" t="s">
        <v>687</v>
      </c>
      <c r="D3" s="78">
        <v>6</v>
      </c>
      <c r="E3" s="82" t="s">
        <v>691</v>
      </c>
      <c r="F3" s="78">
        <v>17</v>
      </c>
      <c r="G3" s="82" t="s">
        <v>678</v>
      </c>
      <c r="H3" s="78">
        <v>1</v>
      </c>
      <c r="I3" s="78"/>
      <c r="J3" s="78"/>
      <c r="K3" s="78"/>
      <c r="L3" s="78"/>
      <c r="M3" s="82" t="s">
        <v>680</v>
      </c>
      <c r="N3" s="78">
        <v>1</v>
      </c>
      <c r="O3" s="82" t="s">
        <v>692</v>
      </c>
      <c r="P3" s="78">
        <v>1</v>
      </c>
      <c r="Q3" s="82" t="s">
        <v>686</v>
      </c>
      <c r="R3" s="78">
        <v>1</v>
      </c>
      <c r="S3" s="82" t="s">
        <v>687</v>
      </c>
      <c r="T3" s="78">
        <v>1</v>
      </c>
      <c r="U3" s="78"/>
      <c r="V3" s="78"/>
    </row>
    <row r="4" spans="1:22" ht="15">
      <c r="A4" s="82" t="s">
        <v>686</v>
      </c>
      <c r="B4" s="78">
        <v>12</v>
      </c>
      <c r="C4" s="82" t="s">
        <v>678</v>
      </c>
      <c r="D4" s="78">
        <v>2</v>
      </c>
      <c r="E4" s="82" t="s">
        <v>686</v>
      </c>
      <c r="F4" s="78">
        <v>10</v>
      </c>
      <c r="G4" s="82" t="s">
        <v>703</v>
      </c>
      <c r="H4" s="78">
        <v>1</v>
      </c>
      <c r="I4" s="78"/>
      <c r="J4" s="78"/>
      <c r="K4" s="78"/>
      <c r="L4" s="78"/>
      <c r="M4" s="82" t="s">
        <v>681</v>
      </c>
      <c r="N4" s="78">
        <v>1</v>
      </c>
      <c r="O4" s="82" t="s">
        <v>701</v>
      </c>
      <c r="P4" s="78">
        <v>1</v>
      </c>
      <c r="Q4" s="78"/>
      <c r="R4" s="78"/>
      <c r="S4" s="78"/>
      <c r="T4" s="78"/>
      <c r="U4" s="78"/>
      <c r="V4" s="78"/>
    </row>
    <row r="5" spans="1:22" ht="15">
      <c r="A5" s="82" t="s">
        <v>692</v>
      </c>
      <c r="B5" s="78">
        <v>10</v>
      </c>
      <c r="C5" s="82" t="s">
        <v>727</v>
      </c>
      <c r="D5" s="78">
        <v>2</v>
      </c>
      <c r="E5" s="82" t="s">
        <v>692</v>
      </c>
      <c r="F5" s="78">
        <v>6</v>
      </c>
      <c r="G5" s="78"/>
      <c r="H5" s="78"/>
      <c r="I5" s="78"/>
      <c r="J5" s="78"/>
      <c r="K5" s="78"/>
      <c r="L5" s="78"/>
      <c r="M5" s="82" t="s">
        <v>682</v>
      </c>
      <c r="N5" s="78">
        <v>1</v>
      </c>
      <c r="O5" s="78"/>
      <c r="P5" s="78"/>
      <c r="Q5" s="78"/>
      <c r="R5" s="78"/>
      <c r="S5" s="78"/>
      <c r="T5" s="78"/>
      <c r="U5" s="78"/>
      <c r="V5" s="78"/>
    </row>
    <row r="6" spans="1:22" ht="15">
      <c r="A6" s="82" t="s">
        <v>3005</v>
      </c>
      <c r="B6" s="78">
        <v>5</v>
      </c>
      <c r="C6" s="82" t="s">
        <v>729</v>
      </c>
      <c r="D6" s="78">
        <v>1</v>
      </c>
      <c r="E6" s="82" t="s">
        <v>3005</v>
      </c>
      <c r="F6" s="78">
        <v>5</v>
      </c>
      <c r="G6" s="78"/>
      <c r="H6" s="78"/>
      <c r="I6" s="78"/>
      <c r="J6" s="78"/>
      <c r="K6" s="78"/>
      <c r="L6" s="78"/>
      <c r="M6" s="82" t="s">
        <v>683</v>
      </c>
      <c r="N6" s="78">
        <v>1</v>
      </c>
      <c r="O6" s="78"/>
      <c r="P6" s="78"/>
      <c r="Q6" s="78"/>
      <c r="R6" s="78"/>
      <c r="S6" s="78"/>
      <c r="T6" s="78"/>
      <c r="U6" s="78"/>
      <c r="V6" s="78"/>
    </row>
    <row r="7" spans="1:22" ht="15">
      <c r="A7" s="82" t="s">
        <v>3006</v>
      </c>
      <c r="B7" s="78">
        <v>5</v>
      </c>
      <c r="C7" s="82" t="s">
        <v>730</v>
      </c>
      <c r="D7" s="78">
        <v>1</v>
      </c>
      <c r="E7" s="82" t="s">
        <v>3006</v>
      </c>
      <c r="F7" s="78">
        <v>5</v>
      </c>
      <c r="G7" s="78"/>
      <c r="H7" s="78"/>
      <c r="I7" s="78"/>
      <c r="J7" s="78"/>
      <c r="K7" s="78"/>
      <c r="L7" s="78"/>
      <c r="M7" s="82" t="s">
        <v>684</v>
      </c>
      <c r="N7" s="78">
        <v>1</v>
      </c>
      <c r="O7" s="78"/>
      <c r="P7" s="78"/>
      <c r="Q7" s="78"/>
      <c r="R7" s="78"/>
      <c r="S7" s="78"/>
      <c r="T7" s="78"/>
      <c r="U7" s="78"/>
      <c r="V7" s="78"/>
    </row>
    <row r="8" spans="1:22" ht="15">
      <c r="A8" s="82" t="s">
        <v>679</v>
      </c>
      <c r="B8" s="78">
        <v>4</v>
      </c>
      <c r="C8" s="82" t="s">
        <v>694</v>
      </c>
      <c r="D8" s="78">
        <v>1</v>
      </c>
      <c r="E8" s="82" t="s">
        <v>679</v>
      </c>
      <c r="F8" s="78">
        <v>2</v>
      </c>
      <c r="G8" s="78"/>
      <c r="H8" s="78"/>
      <c r="I8" s="78"/>
      <c r="J8" s="78"/>
      <c r="K8" s="78"/>
      <c r="L8" s="78"/>
      <c r="M8" s="78"/>
      <c r="N8" s="78"/>
      <c r="O8" s="78"/>
      <c r="P8" s="78"/>
      <c r="Q8" s="78"/>
      <c r="R8" s="78"/>
      <c r="S8" s="78"/>
      <c r="T8" s="78"/>
      <c r="U8" s="78"/>
      <c r="V8" s="78"/>
    </row>
    <row r="9" spans="1:22" ht="15">
      <c r="A9" s="82" t="s">
        <v>678</v>
      </c>
      <c r="B9" s="78">
        <v>4</v>
      </c>
      <c r="C9" s="82" t="s">
        <v>685</v>
      </c>
      <c r="D9" s="78">
        <v>1</v>
      </c>
      <c r="E9" s="82" t="s">
        <v>680</v>
      </c>
      <c r="F9" s="78">
        <v>2</v>
      </c>
      <c r="G9" s="78"/>
      <c r="H9" s="78"/>
      <c r="I9" s="78"/>
      <c r="J9" s="78"/>
      <c r="K9" s="78"/>
      <c r="L9" s="78"/>
      <c r="M9" s="78"/>
      <c r="N9" s="78"/>
      <c r="O9" s="78"/>
      <c r="P9" s="78"/>
      <c r="Q9" s="78"/>
      <c r="R9" s="78"/>
      <c r="S9" s="78"/>
      <c r="T9" s="78"/>
      <c r="U9" s="78"/>
      <c r="V9" s="78"/>
    </row>
    <row r="10" spans="1:22" ht="15">
      <c r="A10" s="82" t="s">
        <v>684</v>
      </c>
      <c r="B10" s="78">
        <v>3</v>
      </c>
      <c r="C10" s="78"/>
      <c r="D10" s="78"/>
      <c r="E10" s="82" t="s">
        <v>684</v>
      </c>
      <c r="F10" s="78">
        <v>2</v>
      </c>
      <c r="G10" s="78"/>
      <c r="H10" s="78"/>
      <c r="I10" s="78"/>
      <c r="J10" s="78"/>
      <c r="K10" s="78"/>
      <c r="L10" s="78"/>
      <c r="M10" s="78"/>
      <c r="N10" s="78"/>
      <c r="O10" s="78"/>
      <c r="P10" s="78"/>
      <c r="Q10" s="78"/>
      <c r="R10" s="78"/>
      <c r="S10" s="78"/>
      <c r="T10" s="78"/>
      <c r="U10" s="78"/>
      <c r="V10" s="78"/>
    </row>
    <row r="11" spans="1:22" ht="15">
      <c r="A11" s="82" t="s">
        <v>680</v>
      </c>
      <c r="B11" s="78">
        <v>3</v>
      </c>
      <c r="C11" s="78"/>
      <c r="D11" s="78"/>
      <c r="E11" s="82" t="s">
        <v>693</v>
      </c>
      <c r="F11" s="78">
        <v>2</v>
      </c>
      <c r="G11" s="78"/>
      <c r="H11" s="78"/>
      <c r="I11" s="78"/>
      <c r="J11" s="78"/>
      <c r="K11" s="78"/>
      <c r="L11" s="78"/>
      <c r="M11" s="78"/>
      <c r="N11" s="78"/>
      <c r="O11" s="78"/>
      <c r="P11" s="78"/>
      <c r="Q11" s="78"/>
      <c r="R11" s="78"/>
      <c r="S11" s="78"/>
      <c r="T11" s="78"/>
      <c r="U11" s="78"/>
      <c r="V11" s="78"/>
    </row>
    <row r="14" spans="1:22" ht="15" customHeight="1">
      <c r="A14" s="13" t="s">
        <v>3037</v>
      </c>
      <c r="B14" s="13" t="s">
        <v>3007</v>
      </c>
      <c r="C14" s="13" t="s">
        <v>3040</v>
      </c>
      <c r="D14" s="13" t="s">
        <v>3010</v>
      </c>
      <c r="E14" s="13" t="s">
        <v>3041</v>
      </c>
      <c r="F14" s="13" t="s">
        <v>3012</v>
      </c>
      <c r="G14" s="13" t="s">
        <v>3042</v>
      </c>
      <c r="H14" s="13" t="s">
        <v>3014</v>
      </c>
      <c r="I14" s="78" t="s">
        <v>3043</v>
      </c>
      <c r="J14" s="78" t="s">
        <v>3016</v>
      </c>
      <c r="K14" s="13" t="s">
        <v>3044</v>
      </c>
      <c r="L14" s="13" t="s">
        <v>3018</v>
      </c>
      <c r="M14" s="13" t="s">
        <v>3045</v>
      </c>
      <c r="N14" s="13" t="s">
        <v>3020</v>
      </c>
      <c r="O14" s="13" t="s">
        <v>3046</v>
      </c>
      <c r="P14" s="13" t="s">
        <v>3022</v>
      </c>
      <c r="Q14" s="13" t="s">
        <v>3047</v>
      </c>
      <c r="R14" s="13" t="s">
        <v>3024</v>
      </c>
      <c r="S14" s="13" t="s">
        <v>3048</v>
      </c>
      <c r="T14" s="13" t="s">
        <v>3026</v>
      </c>
      <c r="U14" s="13" t="s">
        <v>3049</v>
      </c>
      <c r="V14" s="13" t="s">
        <v>3027</v>
      </c>
    </row>
    <row r="15" spans="1:22" ht="15">
      <c r="A15" s="78" t="s">
        <v>732</v>
      </c>
      <c r="B15" s="78">
        <v>99</v>
      </c>
      <c r="C15" s="78" t="s">
        <v>732</v>
      </c>
      <c r="D15" s="78">
        <v>21</v>
      </c>
      <c r="E15" s="78" t="s">
        <v>732</v>
      </c>
      <c r="F15" s="78">
        <v>58</v>
      </c>
      <c r="G15" s="78" t="s">
        <v>732</v>
      </c>
      <c r="H15" s="78">
        <v>5</v>
      </c>
      <c r="I15" s="78"/>
      <c r="J15" s="78"/>
      <c r="K15" s="78" t="s">
        <v>733</v>
      </c>
      <c r="L15" s="78">
        <v>1</v>
      </c>
      <c r="M15" s="78" t="s">
        <v>733</v>
      </c>
      <c r="N15" s="78">
        <v>7</v>
      </c>
      <c r="O15" s="78" t="s">
        <v>738</v>
      </c>
      <c r="P15" s="78">
        <v>1</v>
      </c>
      <c r="Q15" s="78" t="s">
        <v>732</v>
      </c>
      <c r="R15" s="78">
        <v>3</v>
      </c>
      <c r="S15" s="78" t="s">
        <v>732</v>
      </c>
      <c r="T15" s="78">
        <v>3</v>
      </c>
      <c r="U15" s="78" t="s">
        <v>732</v>
      </c>
      <c r="V15" s="78">
        <v>1</v>
      </c>
    </row>
    <row r="16" spans="1:22" ht="15">
      <c r="A16" s="78" t="s">
        <v>733</v>
      </c>
      <c r="B16" s="78">
        <v>39</v>
      </c>
      <c r="C16" s="78" t="s">
        <v>733</v>
      </c>
      <c r="D16" s="78">
        <v>2</v>
      </c>
      <c r="E16" s="78" t="s">
        <v>733</v>
      </c>
      <c r="F16" s="78">
        <v>28</v>
      </c>
      <c r="G16" s="78"/>
      <c r="H16" s="78"/>
      <c r="I16" s="78"/>
      <c r="J16" s="78"/>
      <c r="K16" s="78"/>
      <c r="L16" s="78"/>
      <c r="M16" s="78"/>
      <c r="N16" s="78"/>
      <c r="O16" s="78" t="s">
        <v>732</v>
      </c>
      <c r="P16" s="78">
        <v>1</v>
      </c>
      <c r="Q16" s="78"/>
      <c r="R16" s="78"/>
      <c r="S16" s="78"/>
      <c r="T16" s="78"/>
      <c r="U16" s="78"/>
      <c r="V16" s="78"/>
    </row>
    <row r="17" spans="1:22" ht="15">
      <c r="A17" s="78" t="s">
        <v>3038</v>
      </c>
      <c r="B17" s="78">
        <v>19</v>
      </c>
      <c r="C17" s="78"/>
      <c r="D17" s="78"/>
      <c r="E17" s="78" t="s">
        <v>3038</v>
      </c>
      <c r="F17" s="78">
        <v>19</v>
      </c>
      <c r="G17" s="78"/>
      <c r="H17" s="78"/>
      <c r="I17" s="78"/>
      <c r="J17" s="78"/>
      <c r="K17" s="78"/>
      <c r="L17" s="78"/>
      <c r="M17" s="78"/>
      <c r="N17" s="78"/>
      <c r="O17" s="78" t="s">
        <v>733</v>
      </c>
      <c r="P17" s="78">
        <v>1</v>
      </c>
      <c r="Q17" s="78"/>
      <c r="R17" s="78"/>
      <c r="S17" s="78"/>
      <c r="T17" s="78"/>
      <c r="U17" s="78"/>
      <c r="V17" s="78"/>
    </row>
    <row r="18" spans="1:22" ht="15">
      <c r="A18" s="78" t="s">
        <v>736</v>
      </c>
      <c r="B18" s="78">
        <v>3</v>
      </c>
      <c r="C18" s="78"/>
      <c r="D18" s="78"/>
      <c r="E18" s="78" t="s">
        <v>736</v>
      </c>
      <c r="F18" s="78">
        <v>3</v>
      </c>
      <c r="G18" s="78"/>
      <c r="H18" s="78"/>
      <c r="I18" s="78"/>
      <c r="J18" s="78"/>
      <c r="K18" s="78"/>
      <c r="L18" s="78"/>
      <c r="M18" s="78"/>
      <c r="N18" s="78"/>
      <c r="O18" s="78"/>
      <c r="P18" s="78"/>
      <c r="Q18" s="78"/>
      <c r="R18" s="78"/>
      <c r="S18" s="78"/>
      <c r="T18" s="78"/>
      <c r="U18" s="78"/>
      <c r="V18" s="78"/>
    </row>
    <row r="19" spans="1:22" ht="15">
      <c r="A19" s="78" t="s">
        <v>741</v>
      </c>
      <c r="B19" s="78">
        <v>1</v>
      </c>
      <c r="C19" s="78"/>
      <c r="D19" s="78"/>
      <c r="E19" s="78" t="s">
        <v>3039</v>
      </c>
      <c r="F19" s="78">
        <v>1</v>
      </c>
      <c r="G19" s="78"/>
      <c r="H19" s="78"/>
      <c r="I19" s="78"/>
      <c r="J19" s="78"/>
      <c r="K19" s="78"/>
      <c r="L19" s="78"/>
      <c r="M19" s="78"/>
      <c r="N19" s="78"/>
      <c r="O19" s="78"/>
      <c r="P19" s="78"/>
      <c r="Q19" s="78"/>
      <c r="R19" s="78"/>
      <c r="S19" s="78"/>
      <c r="T19" s="78"/>
      <c r="U19" s="78"/>
      <c r="V19" s="78"/>
    </row>
    <row r="20" spans="1:22" ht="15">
      <c r="A20" s="78" t="s">
        <v>737</v>
      </c>
      <c r="B20" s="78">
        <v>1</v>
      </c>
      <c r="C20" s="78"/>
      <c r="D20" s="78"/>
      <c r="E20" s="78" t="s">
        <v>735</v>
      </c>
      <c r="F20" s="78">
        <v>1</v>
      </c>
      <c r="G20" s="78"/>
      <c r="H20" s="78"/>
      <c r="I20" s="78"/>
      <c r="J20" s="78"/>
      <c r="K20" s="78"/>
      <c r="L20" s="78"/>
      <c r="M20" s="78"/>
      <c r="N20" s="78"/>
      <c r="O20" s="78"/>
      <c r="P20" s="78"/>
      <c r="Q20" s="78"/>
      <c r="R20" s="78"/>
      <c r="S20" s="78"/>
      <c r="T20" s="78"/>
      <c r="U20" s="78"/>
      <c r="V20" s="78"/>
    </row>
    <row r="21" spans="1:22" ht="15">
      <c r="A21" s="78" t="s">
        <v>735</v>
      </c>
      <c r="B21" s="78">
        <v>1</v>
      </c>
      <c r="C21" s="78"/>
      <c r="D21" s="78"/>
      <c r="E21" s="78" t="s">
        <v>737</v>
      </c>
      <c r="F21" s="78">
        <v>1</v>
      </c>
      <c r="G21" s="78"/>
      <c r="H21" s="78"/>
      <c r="I21" s="78"/>
      <c r="J21" s="78"/>
      <c r="K21" s="78"/>
      <c r="L21" s="78"/>
      <c r="M21" s="78"/>
      <c r="N21" s="78"/>
      <c r="O21" s="78"/>
      <c r="P21" s="78"/>
      <c r="Q21" s="78"/>
      <c r="R21" s="78"/>
      <c r="S21" s="78"/>
      <c r="T21" s="78"/>
      <c r="U21" s="78"/>
      <c r="V21" s="78"/>
    </row>
    <row r="22" spans="1:22" ht="15">
      <c r="A22" s="78" t="s">
        <v>3039</v>
      </c>
      <c r="B22" s="78">
        <v>1</v>
      </c>
      <c r="C22" s="78"/>
      <c r="D22" s="78"/>
      <c r="E22" s="78" t="s">
        <v>741</v>
      </c>
      <c r="F22" s="78">
        <v>1</v>
      </c>
      <c r="G22" s="78"/>
      <c r="H22" s="78"/>
      <c r="I22" s="78"/>
      <c r="J22" s="78"/>
      <c r="K22" s="78"/>
      <c r="L22" s="78"/>
      <c r="M22" s="78"/>
      <c r="N22" s="78"/>
      <c r="O22" s="78"/>
      <c r="P22" s="78"/>
      <c r="Q22" s="78"/>
      <c r="R22" s="78"/>
      <c r="S22" s="78"/>
      <c r="T22" s="78"/>
      <c r="U22" s="78"/>
      <c r="V22" s="78"/>
    </row>
    <row r="23" spans="1:22" ht="15">
      <c r="A23" s="78" t="s">
        <v>738</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3054</v>
      </c>
      <c r="B26" s="13" t="s">
        <v>3007</v>
      </c>
      <c r="C26" s="13" t="s">
        <v>3063</v>
      </c>
      <c r="D26" s="13" t="s">
        <v>3010</v>
      </c>
      <c r="E26" s="13" t="s">
        <v>3064</v>
      </c>
      <c r="F26" s="13" t="s">
        <v>3012</v>
      </c>
      <c r="G26" s="13" t="s">
        <v>3069</v>
      </c>
      <c r="H26" s="13" t="s">
        <v>3014</v>
      </c>
      <c r="I26" s="13" t="s">
        <v>3073</v>
      </c>
      <c r="J26" s="13" t="s">
        <v>3016</v>
      </c>
      <c r="K26" s="13" t="s">
        <v>3081</v>
      </c>
      <c r="L26" s="13" t="s">
        <v>3018</v>
      </c>
      <c r="M26" s="13" t="s">
        <v>3086</v>
      </c>
      <c r="N26" s="13" t="s">
        <v>3020</v>
      </c>
      <c r="O26" s="13" t="s">
        <v>3087</v>
      </c>
      <c r="P26" s="13" t="s">
        <v>3022</v>
      </c>
      <c r="Q26" s="13" t="s">
        <v>3092</v>
      </c>
      <c r="R26" s="13" t="s">
        <v>3024</v>
      </c>
      <c r="S26" s="13" t="s">
        <v>3093</v>
      </c>
      <c r="T26" s="13" t="s">
        <v>3026</v>
      </c>
      <c r="U26" s="13" t="s">
        <v>3095</v>
      </c>
      <c r="V26" s="13" t="s">
        <v>3027</v>
      </c>
    </row>
    <row r="27" spans="1:22" ht="15">
      <c r="A27" s="78" t="s">
        <v>745</v>
      </c>
      <c r="B27" s="78">
        <v>310</v>
      </c>
      <c r="C27" s="78" t="s">
        <v>745</v>
      </c>
      <c r="D27" s="78">
        <v>71</v>
      </c>
      <c r="E27" s="78" t="s">
        <v>745</v>
      </c>
      <c r="F27" s="78">
        <v>101</v>
      </c>
      <c r="G27" s="78" t="s">
        <v>745</v>
      </c>
      <c r="H27" s="78">
        <v>54</v>
      </c>
      <c r="I27" s="78" t="s">
        <v>745</v>
      </c>
      <c r="J27" s="78">
        <v>23</v>
      </c>
      <c r="K27" s="78" t="s">
        <v>746</v>
      </c>
      <c r="L27" s="78">
        <v>7</v>
      </c>
      <c r="M27" s="78" t="s">
        <v>745</v>
      </c>
      <c r="N27" s="78">
        <v>22</v>
      </c>
      <c r="O27" s="78" t="s">
        <v>745</v>
      </c>
      <c r="P27" s="78">
        <v>23</v>
      </c>
      <c r="Q27" s="78" t="s">
        <v>745</v>
      </c>
      <c r="R27" s="78">
        <v>3</v>
      </c>
      <c r="S27" s="78" t="s">
        <v>3094</v>
      </c>
      <c r="T27" s="78">
        <v>3</v>
      </c>
      <c r="U27" s="78" t="s">
        <v>3096</v>
      </c>
      <c r="V27" s="78">
        <v>3</v>
      </c>
    </row>
    <row r="28" spans="1:22" ht="15">
      <c r="A28" s="78" t="s">
        <v>3055</v>
      </c>
      <c r="B28" s="78">
        <v>26</v>
      </c>
      <c r="C28" s="78" t="s">
        <v>3058</v>
      </c>
      <c r="D28" s="78">
        <v>9</v>
      </c>
      <c r="E28" s="78" t="s">
        <v>3056</v>
      </c>
      <c r="F28" s="78">
        <v>25</v>
      </c>
      <c r="G28" s="78" t="s">
        <v>3058</v>
      </c>
      <c r="H28" s="78">
        <v>2</v>
      </c>
      <c r="I28" s="78" t="s">
        <v>3059</v>
      </c>
      <c r="J28" s="78">
        <v>2</v>
      </c>
      <c r="K28" s="78" t="s">
        <v>3076</v>
      </c>
      <c r="L28" s="78">
        <v>1</v>
      </c>
      <c r="M28" s="78"/>
      <c r="N28" s="78"/>
      <c r="O28" s="78" t="s">
        <v>3055</v>
      </c>
      <c r="P28" s="78">
        <v>7</v>
      </c>
      <c r="Q28" s="78"/>
      <c r="R28" s="78"/>
      <c r="S28" s="78" t="s">
        <v>745</v>
      </c>
      <c r="T28" s="78">
        <v>3</v>
      </c>
      <c r="U28" s="78" t="s">
        <v>3088</v>
      </c>
      <c r="V28" s="78">
        <v>2</v>
      </c>
    </row>
    <row r="29" spans="1:22" ht="15">
      <c r="A29" s="78" t="s">
        <v>3056</v>
      </c>
      <c r="B29" s="78">
        <v>25</v>
      </c>
      <c r="C29" s="78" t="s">
        <v>3057</v>
      </c>
      <c r="D29" s="78">
        <v>8</v>
      </c>
      <c r="E29" s="78" t="s">
        <v>3055</v>
      </c>
      <c r="F29" s="78">
        <v>13</v>
      </c>
      <c r="G29" s="78" t="s">
        <v>3062</v>
      </c>
      <c r="H29" s="78">
        <v>2</v>
      </c>
      <c r="I29" s="78" t="s">
        <v>3074</v>
      </c>
      <c r="J29" s="78">
        <v>2</v>
      </c>
      <c r="K29" s="78" t="s">
        <v>745</v>
      </c>
      <c r="L29" s="78">
        <v>1</v>
      </c>
      <c r="M29" s="78"/>
      <c r="N29" s="78"/>
      <c r="O29" s="78" t="s">
        <v>3059</v>
      </c>
      <c r="P29" s="78">
        <v>2</v>
      </c>
      <c r="Q29" s="78"/>
      <c r="R29" s="78"/>
      <c r="S29" s="78" t="s">
        <v>3055</v>
      </c>
      <c r="T29" s="78">
        <v>3</v>
      </c>
      <c r="U29" s="78" t="s">
        <v>3097</v>
      </c>
      <c r="V29" s="78">
        <v>2</v>
      </c>
    </row>
    <row r="30" spans="1:22" ht="15">
      <c r="A30" s="78" t="s">
        <v>3057</v>
      </c>
      <c r="B30" s="78">
        <v>23</v>
      </c>
      <c r="C30" s="78" t="s">
        <v>3059</v>
      </c>
      <c r="D30" s="78">
        <v>1</v>
      </c>
      <c r="E30" s="78" t="s">
        <v>3057</v>
      </c>
      <c r="F30" s="78">
        <v>13</v>
      </c>
      <c r="G30" s="78" t="s">
        <v>3070</v>
      </c>
      <c r="H30" s="78">
        <v>2</v>
      </c>
      <c r="I30" s="78" t="s">
        <v>3075</v>
      </c>
      <c r="J30" s="78">
        <v>2</v>
      </c>
      <c r="K30" s="78" t="s">
        <v>3066</v>
      </c>
      <c r="L30" s="78">
        <v>1</v>
      </c>
      <c r="M30" s="78"/>
      <c r="N30" s="78"/>
      <c r="O30" s="78" t="s">
        <v>3060</v>
      </c>
      <c r="P30" s="78">
        <v>1</v>
      </c>
      <c r="Q30" s="78"/>
      <c r="R30" s="78"/>
      <c r="S30" s="78" t="s">
        <v>3058</v>
      </c>
      <c r="T30" s="78">
        <v>3</v>
      </c>
      <c r="U30" s="78" t="s">
        <v>3098</v>
      </c>
      <c r="V30" s="78">
        <v>2</v>
      </c>
    </row>
    <row r="31" spans="1:22" ht="15">
      <c r="A31" s="78" t="s">
        <v>3058</v>
      </c>
      <c r="B31" s="78">
        <v>18</v>
      </c>
      <c r="C31" s="78"/>
      <c r="D31" s="78"/>
      <c r="E31" s="78" t="s">
        <v>3060</v>
      </c>
      <c r="F31" s="78">
        <v>3</v>
      </c>
      <c r="G31" s="78" t="s">
        <v>3061</v>
      </c>
      <c r="H31" s="78">
        <v>2</v>
      </c>
      <c r="I31" s="78" t="s">
        <v>3076</v>
      </c>
      <c r="J31" s="78">
        <v>2</v>
      </c>
      <c r="K31" s="78" t="s">
        <v>3082</v>
      </c>
      <c r="L31" s="78">
        <v>1</v>
      </c>
      <c r="M31" s="78"/>
      <c r="N31" s="78"/>
      <c r="O31" s="78" t="s">
        <v>3088</v>
      </c>
      <c r="P31" s="78">
        <v>1</v>
      </c>
      <c r="Q31" s="78"/>
      <c r="R31" s="78"/>
      <c r="S31" s="78"/>
      <c r="T31" s="78"/>
      <c r="U31" s="78" t="s">
        <v>3099</v>
      </c>
      <c r="V31" s="78">
        <v>2</v>
      </c>
    </row>
    <row r="32" spans="1:22" ht="15">
      <c r="A32" s="78" t="s">
        <v>746</v>
      </c>
      <c r="B32" s="78">
        <v>7</v>
      </c>
      <c r="C32" s="78"/>
      <c r="D32" s="78"/>
      <c r="E32" s="78" t="s">
        <v>3065</v>
      </c>
      <c r="F32" s="78">
        <v>2</v>
      </c>
      <c r="G32" s="78" t="s">
        <v>3057</v>
      </c>
      <c r="H32" s="78">
        <v>2</v>
      </c>
      <c r="I32" s="78" t="s">
        <v>3077</v>
      </c>
      <c r="J32" s="78">
        <v>1</v>
      </c>
      <c r="K32" s="78" t="s">
        <v>3083</v>
      </c>
      <c r="L32" s="78">
        <v>1</v>
      </c>
      <c r="M32" s="78"/>
      <c r="N32" s="78"/>
      <c r="O32" s="78" t="s">
        <v>3062</v>
      </c>
      <c r="P32" s="78">
        <v>1</v>
      </c>
      <c r="Q32" s="78"/>
      <c r="R32" s="78"/>
      <c r="S32" s="78"/>
      <c r="T32" s="78"/>
      <c r="U32" s="78" t="s">
        <v>3100</v>
      </c>
      <c r="V32" s="78">
        <v>2</v>
      </c>
    </row>
    <row r="33" spans="1:22" ht="15">
      <c r="A33" s="78" t="s">
        <v>3059</v>
      </c>
      <c r="B33" s="78">
        <v>6</v>
      </c>
      <c r="C33" s="78"/>
      <c r="D33" s="78"/>
      <c r="E33" s="78" t="s">
        <v>3058</v>
      </c>
      <c r="F33" s="78">
        <v>2</v>
      </c>
      <c r="G33" s="78" t="s">
        <v>3071</v>
      </c>
      <c r="H33" s="78">
        <v>1</v>
      </c>
      <c r="I33" s="78" t="s">
        <v>3078</v>
      </c>
      <c r="J33" s="78">
        <v>1</v>
      </c>
      <c r="K33" s="78" t="s">
        <v>3084</v>
      </c>
      <c r="L33" s="78">
        <v>1</v>
      </c>
      <c r="M33" s="78"/>
      <c r="N33" s="78"/>
      <c r="O33" s="78" t="s">
        <v>3089</v>
      </c>
      <c r="P33" s="78">
        <v>1</v>
      </c>
      <c r="Q33" s="78"/>
      <c r="R33" s="78"/>
      <c r="S33" s="78"/>
      <c r="T33" s="78"/>
      <c r="U33" s="78" t="s">
        <v>3101</v>
      </c>
      <c r="V33" s="78">
        <v>1</v>
      </c>
    </row>
    <row r="34" spans="1:22" ht="15">
      <c r="A34" s="78" t="s">
        <v>3060</v>
      </c>
      <c r="B34" s="78">
        <v>4</v>
      </c>
      <c r="C34" s="78"/>
      <c r="D34" s="78"/>
      <c r="E34" s="78" t="s">
        <v>3066</v>
      </c>
      <c r="F34" s="78">
        <v>1</v>
      </c>
      <c r="G34" s="78" t="s">
        <v>3072</v>
      </c>
      <c r="H34" s="78">
        <v>1</v>
      </c>
      <c r="I34" s="78" t="s">
        <v>3079</v>
      </c>
      <c r="J34" s="78">
        <v>1</v>
      </c>
      <c r="K34" s="78" t="s">
        <v>3085</v>
      </c>
      <c r="L34" s="78">
        <v>1</v>
      </c>
      <c r="M34" s="78"/>
      <c r="N34" s="78"/>
      <c r="O34" s="78" t="s">
        <v>3090</v>
      </c>
      <c r="P34" s="78">
        <v>1</v>
      </c>
      <c r="Q34" s="78"/>
      <c r="R34" s="78"/>
      <c r="S34" s="78"/>
      <c r="T34" s="78"/>
      <c r="U34" s="78" t="s">
        <v>277</v>
      </c>
      <c r="V34" s="78">
        <v>1</v>
      </c>
    </row>
    <row r="35" spans="1:22" ht="15">
      <c r="A35" s="78" t="s">
        <v>3061</v>
      </c>
      <c r="B35" s="78">
        <v>3</v>
      </c>
      <c r="C35" s="78"/>
      <c r="D35" s="78"/>
      <c r="E35" s="78" t="s">
        <v>3067</v>
      </c>
      <c r="F35" s="78">
        <v>1</v>
      </c>
      <c r="G35" s="78" t="s">
        <v>335</v>
      </c>
      <c r="H35" s="78">
        <v>1</v>
      </c>
      <c r="I35" s="78" t="s">
        <v>3080</v>
      </c>
      <c r="J35" s="78">
        <v>1</v>
      </c>
      <c r="K35" s="78" t="s">
        <v>3067</v>
      </c>
      <c r="L35" s="78">
        <v>1</v>
      </c>
      <c r="M35" s="78"/>
      <c r="N35" s="78"/>
      <c r="O35" s="78" t="s">
        <v>3091</v>
      </c>
      <c r="P35" s="78">
        <v>1</v>
      </c>
      <c r="Q35" s="78"/>
      <c r="R35" s="78"/>
      <c r="S35" s="78"/>
      <c r="T35" s="78"/>
      <c r="U35" s="78" t="s">
        <v>3102</v>
      </c>
      <c r="V35" s="78">
        <v>1</v>
      </c>
    </row>
    <row r="36" spans="1:22" ht="15">
      <c r="A36" s="78" t="s">
        <v>3062</v>
      </c>
      <c r="B36" s="78">
        <v>3</v>
      </c>
      <c r="C36" s="78"/>
      <c r="D36" s="78"/>
      <c r="E36" s="78" t="s">
        <v>3068</v>
      </c>
      <c r="F36" s="78">
        <v>1</v>
      </c>
      <c r="G36" s="78"/>
      <c r="H36" s="78"/>
      <c r="I36" s="78"/>
      <c r="J36" s="78"/>
      <c r="K36" s="78" t="s">
        <v>3079</v>
      </c>
      <c r="L36" s="78">
        <v>1</v>
      </c>
      <c r="M36" s="78"/>
      <c r="N36" s="78"/>
      <c r="O36" s="78"/>
      <c r="P36" s="78"/>
      <c r="Q36" s="78"/>
      <c r="R36" s="78"/>
      <c r="S36" s="78"/>
      <c r="T36" s="78"/>
      <c r="U36" s="78" t="s">
        <v>745</v>
      </c>
      <c r="V36" s="78">
        <v>1</v>
      </c>
    </row>
    <row r="39" spans="1:22" ht="15" customHeight="1">
      <c r="A39" s="13" t="s">
        <v>3110</v>
      </c>
      <c r="B39" s="13" t="s">
        <v>3007</v>
      </c>
      <c r="C39" s="13" t="s">
        <v>3118</v>
      </c>
      <c r="D39" s="13" t="s">
        <v>3010</v>
      </c>
      <c r="E39" s="13" t="s">
        <v>3124</v>
      </c>
      <c r="F39" s="13" t="s">
        <v>3012</v>
      </c>
      <c r="G39" s="13" t="s">
        <v>3129</v>
      </c>
      <c r="H39" s="13" t="s">
        <v>3014</v>
      </c>
      <c r="I39" s="13" t="s">
        <v>3132</v>
      </c>
      <c r="J39" s="13" t="s">
        <v>3016</v>
      </c>
      <c r="K39" s="13" t="s">
        <v>3136</v>
      </c>
      <c r="L39" s="13" t="s">
        <v>3018</v>
      </c>
      <c r="M39" s="13" t="s">
        <v>3145</v>
      </c>
      <c r="N39" s="13" t="s">
        <v>3020</v>
      </c>
      <c r="O39" s="13" t="s">
        <v>3150</v>
      </c>
      <c r="P39" s="13" t="s">
        <v>3022</v>
      </c>
      <c r="Q39" s="13" t="s">
        <v>3154</v>
      </c>
      <c r="R39" s="13" t="s">
        <v>3024</v>
      </c>
      <c r="S39" s="13" t="s">
        <v>3155</v>
      </c>
      <c r="T39" s="13" t="s">
        <v>3026</v>
      </c>
      <c r="U39" s="13" t="s">
        <v>3158</v>
      </c>
      <c r="V39" s="13" t="s">
        <v>3027</v>
      </c>
    </row>
    <row r="40" spans="1:22" ht="15">
      <c r="A40" s="84" t="s">
        <v>3111</v>
      </c>
      <c r="B40" s="84">
        <v>247</v>
      </c>
      <c r="C40" s="84" t="s">
        <v>3099</v>
      </c>
      <c r="D40" s="84">
        <v>77</v>
      </c>
      <c r="E40" s="84" t="s">
        <v>3116</v>
      </c>
      <c r="F40" s="84">
        <v>101</v>
      </c>
      <c r="G40" s="84" t="s">
        <v>354</v>
      </c>
      <c r="H40" s="84">
        <v>68</v>
      </c>
      <c r="I40" s="84" t="s">
        <v>354</v>
      </c>
      <c r="J40" s="84">
        <v>29</v>
      </c>
      <c r="K40" s="84" t="s">
        <v>3137</v>
      </c>
      <c r="L40" s="84">
        <v>7</v>
      </c>
      <c r="M40" s="84" t="s">
        <v>3116</v>
      </c>
      <c r="N40" s="84">
        <v>22</v>
      </c>
      <c r="O40" s="84" t="s">
        <v>3116</v>
      </c>
      <c r="P40" s="84">
        <v>23</v>
      </c>
      <c r="Q40" s="84" t="s">
        <v>3116</v>
      </c>
      <c r="R40" s="84">
        <v>3</v>
      </c>
      <c r="S40" s="84" t="s">
        <v>3156</v>
      </c>
      <c r="T40" s="84">
        <v>3</v>
      </c>
      <c r="U40" s="84" t="s">
        <v>3159</v>
      </c>
      <c r="V40" s="84">
        <v>2</v>
      </c>
    </row>
    <row r="41" spans="1:22" ht="15">
      <c r="A41" s="84" t="s">
        <v>3112</v>
      </c>
      <c r="B41" s="84">
        <v>94</v>
      </c>
      <c r="C41" s="84" t="s">
        <v>354</v>
      </c>
      <c r="D41" s="84">
        <v>73</v>
      </c>
      <c r="E41" s="84" t="s">
        <v>3099</v>
      </c>
      <c r="F41" s="84">
        <v>82</v>
      </c>
      <c r="G41" s="84" t="s">
        <v>3116</v>
      </c>
      <c r="H41" s="84">
        <v>54</v>
      </c>
      <c r="I41" s="84" t="s">
        <v>3116</v>
      </c>
      <c r="J41" s="84">
        <v>23</v>
      </c>
      <c r="K41" s="84" t="s">
        <v>3138</v>
      </c>
      <c r="L41" s="84">
        <v>7</v>
      </c>
      <c r="M41" s="84" t="s">
        <v>354</v>
      </c>
      <c r="N41" s="84">
        <v>17</v>
      </c>
      <c r="O41" s="84" t="s">
        <v>354</v>
      </c>
      <c r="P41" s="84">
        <v>14</v>
      </c>
      <c r="Q41" s="84" t="s">
        <v>3117</v>
      </c>
      <c r="R41" s="84">
        <v>3</v>
      </c>
      <c r="S41" s="84" t="s">
        <v>3116</v>
      </c>
      <c r="T41" s="84">
        <v>3</v>
      </c>
      <c r="U41" s="84" t="s">
        <v>3160</v>
      </c>
      <c r="V41" s="84">
        <v>2</v>
      </c>
    </row>
    <row r="42" spans="1:22" ht="15">
      <c r="A42" s="84" t="s">
        <v>3113</v>
      </c>
      <c r="B42" s="84">
        <v>0</v>
      </c>
      <c r="C42" s="84" t="s">
        <v>3116</v>
      </c>
      <c r="D42" s="84">
        <v>71</v>
      </c>
      <c r="E42" s="84" t="s">
        <v>3088</v>
      </c>
      <c r="F42" s="84">
        <v>76</v>
      </c>
      <c r="G42" s="84" t="s">
        <v>3088</v>
      </c>
      <c r="H42" s="84">
        <v>37</v>
      </c>
      <c r="I42" s="84" t="s">
        <v>3088</v>
      </c>
      <c r="J42" s="84">
        <v>19</v>
      </c>
      <c r="K42" s="84" t="s">
        <v>3062</v>
      </c>
      <c r="L42" s="84">
        <v>7</v>
      </c>
      <c r="M42" s="84" t="s">
        <v>3088</v>
      </c>
      <c r="N42" s="84">
        <v>14</v>
      </c>
      <c r="O42" s="84" t="s">
        <v>3088</v>
      </c>
      <c r="P42" s="84">
        <v>12</v>
      </c>
      <c r="Q42" s="84" t="s">
        <v>3088</v>
      </c>
      <c r="R42" s="84">
        <v>3</v>
      </c>
      <c r="S42" s="84" t="s">
        <v>3117</v>
      </c>
      <c r="T42" s="84">
        <v>3</v>
      </c>
      <c r="U42" s="84" t="s">
        <v>3161</v>
      </c>
      <c r="V42" s="84">
        <v>2</v>
      </c>
    </row>
    <row r="43" spans="1:22" ht="15">
      <c r="A43" s="84" t="s">
        <v>3114</v>
      </c>
      <c r="B43" s="84">
        <v>7038</v>
      </c>
      <c r="C43" s="84" t="s">
        <v>3088</v>
      </c>
      <c r="D43" s="84">
        <v>69</v>
      </c>
      <c r="E43" s="84" t="s">
        <v>3117</v>
      </c>
      <c r="F43" s="84">
        <v>62</v>
      </c>
      <c r="G43" s="84" t="s">
        <v>3099</v>
      </c>
      <c r="H43" s="84">
        <v>27</v>
      </c>
      <c r="I43" s="84" t="s">
        <v>3099</v>
      </c>
      <c r="J43" s="84">
        <v>19</v>
      </c>
      <c r="K43" s="84" t="s">
        <v>3139</v>
      </c>
      <c r="L43" s="84">
        <v>7</v>
      </c>
      <c r="M43" s="84" t="s">
        <v>3099</v>
      </c>
      <c r="N43" s="84">
        <v>8</v>
      </c>
      <c r="O43" s="84" t="s">
        <v>3099</v>
      </c>
      <c r="P43" s="84">
        <v>10</v>
      </c>
      <c r="Q43" s="84" t="s">
        <v>3099</v>
      </c>
      <c r="R43" s="84">
        <v>3</v>
      </c>
      <c r="S43" s="84" t="s">
        <v>3088</v>
      </c>
      <c r="T43" s="84">
        <v>3</v>
      </c>
      <c r="U43" s="84" t="s">
        <v>3162</v>
      </c>
      <c r="V43" s="84">
        <v>2</v>
      </c>
    </row>
    <row r="44" spans="1:22" ht="15">
      <c r="A44" s="84" t="s">
        <v>3115</v>
      </c>
      <c r="B44" s="84">
        <v>7379</v>
      </c>
      <c r="C44" s="84" t="s">
        <v>3119</v>
      </c>
      <c r="D44" s="84">
        <v>38</v>
      </c>
      <c r="E44" s="84" t="s">
        <v>3125</v>
      </c>
      <c r="F44" s="84">
        <v>32</v>
      </c>
      <c r="G44" s="84" t="s">
        <v>3102</v>
      </c>
      <c r="H44" s="84">
        <v>20</v>
      </c>
      <c r="I44" s="84" t="s">
        <v>3089</v>
      </c>
      <c r="J44" s="84">
        <v>8</v>
      </c>
      <c r="K44" s="84" t="s">
        <v>366</v>
      </c>
      <c r="L44" s="84">
        <v>7</v>
      </c>
      <c r="M44" s="84" t="s">
        <v>3133</v>
      </c>
      <c r="N44" s="84">
        <v>5</v>
      </c>
      <c r="O44" s="84" t="s">
        <v>3151</v>
      </c>
      <c r="P44" s="84">
        <v>7</v>
      </c>
      <c r="Q44" s="84" t="s">
        <v>3126</v>
      </c>
      <c r="R44" s="84">
        <v>2</v>
      </c>
      <c r="S44" s="84" t="s">
        <v>3099</v>
      </c>
      <c r="T44" s="84">
        <v>3</v>
      </c>
      <c r="U44" s="84" t="s">
        <v>3163</v>
      </c>
      <c r="V44" s="84">
        <v>2</v>
      </c>
    </row>
    <row r="45" spans="1:22" ht="15">
      <c r="A45" s="84" t="s">
        <v>3116</v>
      </c>
      <c r="B45" s="84">
        <v>310</v>
      </c>
      <c r="C45" s="84" t="s">
        <v>3120</v>
      </c>
      <c r="D45" s="84">
        <v>33</v>
      </c>
      <c r="E45" s="84" t="s">
        <v>3126</v>
      </c>
      <c r="F45" s="84">
        <v>25</v>
      </c>
      <c r="G45" s="84" t="s">
        <v>3122</v>
      </c>
      <c r="H45" s="84">
        <v>13</v>
      </c>
      <c r="I45" s="84" t="s">
        <v>3102</v>
      </c>
      <c r="J45" s="84">
        <v>6</v>
      </c>
      <c r="K45" s="84" t="s">
        <v>3140</v>
      </c>
      <c r="L45" s="84">
        <v>7</v>
      </c>
      <c r="M45" s="84" t="s">
        <v>3146</v>
      </c>
      <c r="N45" s="84">
        <v>5</v>
      </c>
      <c r="O45" s="84" t="s">
        <v>3146</v>
      </c>
      <c r="P45" s="84">
        <v>5</v>
      </c>
      <c r="Q45" s="84" t="s">
        <v>3127</v>
      </c>
      <c r="R45" s="84">
        <v>2</v>
      </c>
      <c r="S45" s="84" t="s">
        <v>3151</v>
      </c>
      <c r="T45" s="84">
        <v>3</v>
      </c>
      <c r="U45" s="84" t="s">
        <v>3088</v>
      </c>
      <c r="V45" s="84">
        <v>2</v>
      </c>
    </row>
    <row r="46" spans="1:22" ht="15">
      <c r="A46" s="84" t="s">
        <v>3088</v>
      </c>
      <c r="B46" s="84">
        <v>241</v>
      </c>
      <c r="C46" s="84" t="s">
        <v>3102</v>
      </c>
      <c r="D46" s="84">
        <v>32</v>
      </c>
      <c r="E46" s="84" t="s">
        <v>3127</v>
      </c>
      <c r="F46" s="84">
        <v>25</v>
      </c>
      <c r="G46" s="84" t="s">
        <v>3089</v>
      </c>
      <c r="H46" s="84">
        <v>12</v>
      </c>
      <c r="I46" s="84" t="s">
        <v>3133</v>
      </c>
      <c r="J46" s="84">
        <v>5</v>
      </c>
      <c r="K46" s="84" t="s">
        <v>3141</v>
      </c>
      <c r="L46" s="84">
        <v>7</v>
      </c>
      <c r="M46" s="84" t="s">
        <v>3147</v>
      </c>
      <c r="N46" s="84">
        <v>5</v>
      </c>
      <c r="O46" s="84" t="s">
        <v>3098</v>
      </c>
      <c r="P46" s="84">
        <v>4</v>
      </c>
      <c r="Q46" s="84"/>
      <c r="R46" s="84"/>
      <c r="S46" s="84" t="s">
        <v>3157</v>
      </c>
      <c r="T46" s="84">
        <v>3</v>
      </c>
      <c r="U46" s="84" t="s">
        <v>3164</v>
      </c>
      <c r="V46" s="84">
        <v>2</v>
      </c>
    </row>
    <row r="47" spans="1:22" ht="15">
      <c r="A47" s="84" t="s">
        <v>3099</v>
      </c>
      <c r="B47" s="84">
        <v>235</v>
      </c>
      <c r="C47" s="84" t="s">
        <v>3121</v>
      </c>
      <c r="D47" s="84">
        <v>25</v>
      </c>
      <c r="E47" s="84" t="s">
        <v>3128</v>
      </c>
      <c r="F47" s="84">
        <v>25</v>
      </c>
      <c r="G47" s="84" t="s">
        <v>3098</v>
      </c>
      <c r="H47" s="84">
        <v>11</v>
      </c>
      <c r="I47" s="84" t="s">
        <v>3098</v>
      </c>
      <c r="J47" s="84">
        <v>5</v>
      </c>
      <c r="K47" s="84" t="s">
        <v>3142</v>
      </c>
      <c r="L47" s="84">
        <v>7</v>
      </c>
      <c r="M47" s="84" t="s">
        <v>3102</v>
      </c>
      <c r="N47" s="84">
        <v>5</v>
      </c>
      <c r="O47" s="84" t="s">
        <v>3152</v>
      </c>
      <c r="P47" s="84">
        <v>3</v>
      </c>
      <c r="Q47" s="84"/>
      <c r="R47" s="84"/>
      <c r="S47" s="84" t="s">
        <v>3126</v>
      </c>
      <c r="T47" s="84">
        <v>2</v>
      </c>
      <c r="U47" s="84" t="s">
        <v>3165</v>
      </c>
      <c r="V47" s="84">
        <v>2</v>
      </c>
    </row>
    <row r="48" spans="1:22" ht="15">
      <c r="A48" s="84" t="s">
        <v>354</v>
      </c>
      <c r="B48" s="84">
        <v>202</v>
      </c>
      <c r="C48" s="84" t="s">
        <v>3122</v>
      </c>
      <c r="D48" s="84">
        <v>24</v>
      </c>
      <c r="E48" s="84" t="s">
        <v>3120</v>
      </c>
      <c r="F48" s="84">
        <v>19</v>
      </c>
      <c r="G48" s="84" t="s">
        <v>3130</v>
      </c>
      <c r="H48" s="84">
        <v>8</v>
      </c>
      <c r="I48" s="84" t="s">
        <v>3134</v>
      </c>
      <c r="J48" s="84">
        <v>5</v>
      </c>
      <c r="K48" s="84" t="s">
        <v>3143</v>
      </c>
      <c r="L48" s="84">
        <v>7</v>
      </c>
      <c r="M48" s="84" t="s">
        <v>3148</v>
      </c>
      <c r="N48" s="84">
        <v>5</v>
      </c>
      <c r="O48" s="84" t="s">
        <v>3148</v>
      </c>
      <c r="P48" s="84">
        <v>3</v>
      </c>
      <c r="Q48" s="84"/>
      <c r="R48" s="84"/>
      <c r="S48" s="84" t="s">
        <v>3127</v>
      </c>
      <c r="T48" s="84">
        <v>2</v>
      </c>
      <c r="U48" s="84" t="s">
        <v>3166</v>
      </c>
      <c r="V48" s="84">
        <v>2</v>
      </c>
    </row>
    <row r="49" spans="1:22" ht="15">
      <c r="A49" s="84" t="s">
        <v>3117</v>
      </c>
      <c r="B49" s="84">
        <v>105</v>
      </c>
      <c r="C49" s="84" t="s">
        <v>3123</v>
      </c>
      <c r="D49" s="84">
        <v>23</v>
      </c>
      <c r="E49" s="84" t="s">
        <v>3102</v>
      </c>
      <c r="F49" s="84">
        <v>14</v>
      </c>
      <c r="G49" s="84" t="s">
        <v>3131</v>
      </c>
      <c r="H49" s="84">
        <v>8</v>
      </c>
      <c r="I49" s="84" t="s">
        <v>3135</v>
      </c>
      <c r="J49" s="84">
        <v>4</v>
      </c>
      <c r="K49" s="84" t="s">
        <v>3144</v>
      </c>
      <c r="L49" s="84">
        <v>7</v>
      </c>
      <c r="M49" s="84" t="s">
        <v>3149</v>
      </c>
      <c r="N49" s="84">
        <v>4</v>
      </c>
      <c r="O49" s="84" t="s">
        <v>3153</v>
      </c>
      <c r="P49" s="84">
        <v>3</v>
      </c>
      <c r="Q49" s="84"/>
      <c r="R49" s="84"/>
      <c r="S49" s="84"/>
      <c r="T49" s="84"/>
      <c r="U49" s="84" t="s">
        <v>3167</v>
      </c>
      <c r="V49" s="84">
        <v>2</v>
      </c>
    </row>
    <row r="52" spans="1:22" ht="15" customHeight="1">
      <c r="A52" s="13" t="s">
        <v>3181</v>
      </c>
      <c r="B52" s="13" t="s">
        <v>3007</v>
      </c>
      <c r="C52" s="13" t="s">
        <v>3192</v>
      </c>
      <c r="D52" s="13" t="s">
        <v>3010</v>
      </c>
      <c r="E52" s="13" t="s">
        <v>3199</v>
      </c>
      <c r="F52" s="13" t="s">
        <v>3012</v>
      </c>
      <c r="G52" s="13" t="s">
        <v>3202</v>
      </c>
      <c r="H52" s="13" t="s">
        <v>3014</v>
      </c>
      <c r="I52" s="13" t="s">
        <v>3211</v>
      </c>
      <c r="J52" s="13" t="s">
        <v>3016</v>
      </c>
      <c r="K52" s="13" t="s">
        <v>3215</v>
      </c>
      <c r="L52" s="13" t="s">
        <v>3018</v>
      </c>
      <c r="M52" s="13" t="s">
        <v>3226</v>
      </c>
      <c r="N52" s="13" t="s">
        <v>3020</v>
      </c>
      <c r="O52" s="13" t="s">
        <v>3233</v>
      </c>
      <c r="P52" s="13" t="s">
        <v>3022</v>
      </c>
      <c r="Q52" s="13" t="s">
        <v>3238</v>
      </c>
      <c r="R52" s="13" t="s">
        <v>3024</v>
      </c>
      <c r="S52" s="13" t="s">
        <v>3239</v>
      </c>
      <c r="T52" s="13" t="s">
        <v>3026</v>
      </c>
      <c r="U52" s="13" t="s">
        <v>3242</v>
      </c>
      <c r="V52" s="13" t="s">
        <v>3027</v>
      </c>
    </row>
    <row r="53" spans="1:22" ht="15">
      <c r="A53" s="84" t="s">
        <v>3182</v>
      </c>
      <c r="B53" s="84">
        <v>176</v>
      </c>
      <c r="C53" s="84" t="s">
        <v>3182</v>
      </c>
      <c r="D53" s="84">
        <v>55</v>
      </c>
      <c r="E53" s="84" t="s">
        <v>3182</v>
      </c>
      <c r="F53" s="84">
        <v>73</v>
      </c>
      <c r="G53" s="84" t="s">
        <v>3182</v>
      </c>
      <c r="H53" s="84">
        <v>16</v>
      </c>
      <c r="I53" s="84" t="s">
        <v>3182</v>
      </c>
      <c r="J53" s="84">
        <v>8</v>
      </c>
      <c r="K53" s="84" t="s">
        <v>3216</v>
      </c>
      <c r="L53" s="84">
        <v>7</v>
      </c>
      <c r="M53" s="84" t="s">
        <v>3182</v>
      </c>
      <c r="N53" s="84">
        <v>7</v>
      </c>
      <c r="O53" s="84" t="s">
        <v>3182</v>
      </c>
      <c r="P53" s="84">
        <v>5</v>
      </c>
      <c r="Q53" s="84" t="s">
        <v>3183</v>
      </c>
      <c r="R53" s="84">
        <v>3</v>
      </c>
      <c r="S53" s="84" t="s">
        <v>3240</v>
      </c>
      <c r="T53" s="84">
        <v>3</v>
      </c>
      <c r="U53" s="84" t="s">
        <v>3243</v>
      </c>
      <c r="V53" s="84">
        <v>2</v>
      </c>
    </row>
    <row r="54" spans="1:22" ht="15">
      <c r="A54" s="84" t="s">
        <v>3183</v>
      </c>
      <c r="B54" s="84">
        <v>81</v>
      </c>
      <c r="C54" s="84" t="s">
        <v>3184</v>
      </c>
      <c r="D54" s="84">
        <v>24</v>
      </c>
      <c r="E54" s="84" t="s">
        <v>3183</v>
      </c>
      <c r="F54" s="84">
        <v>56</v>
      </c>
      <c r="G54" s="84" t="s">
        <v>3184</v>
      </c>
      <c r="H54" s="84">
        <v>12</v>
      </c>
      <c r="I54" s="84" t="s">
        <v>3205</v>
      </c>
      <c r="J54" s="84">
        <v>5</v>
      </c>
      <c r="K54" s="84" t="s">
        <v>3217</v>
      </c>
      <c r="L54" s="84">
        <v>7</v>
      </c>
      <c r="M54" s="84" t="s">
        <v>3209</v>
      </c>
      <c r="N54" s="84">
        <v>4</v>
      </c>
      <c r="O54" s="84" t="s">
        <v>3206</v>
      </c>
      <c r="P54" s="84">
        <v>2</v>
      </c>
      <c r="Q54" s="84" t="s">
        <v>3182</v>
      </c>
      <c r="R54" s="84">
        <v>3</v>
      </c>
      <c r="S54" s="84" t="s">
        <v>3183</v>
      </c>
      <c r="T54" s="84">
        <v>3</v>
      </c>
      <c r="U54" s="84" t="s">
        <v>3244</v>
      </c>
      <c r="V54" s="84">
        <v>2</v>
      </c>
    </row>
    <row r="55" spans="1:22" ht="15">
      <c r="A55" s="84" t="s">
        <v>3184</v>
      </c>
      <c r="B55" s="84">
        <v>52</v>
      </c>
      <c r="C55" s="84" t="s">
        <v>3191</v>
      </c>
      <c r="D55" s="84">
        <v>23</v>
      </c>
      <c r="E55" s="84" t="s">
        <v>3185</v>
      </c>
      <c r="F55" s="84">
        <v>32</v>
      </c>
      <c r="G55" s="84" t="s">
        <v>3203</v>
      </c>
      <c r="H55" s="84">
        <v>8</v>
      </c>
      <c r="I55" s="84" t="s">
        <v>3204</v>
      </c>
      <c r="J55" s="84">
        <v>4</v>
      </c>
      <c r="K55" s="84" t="s">
        <v>3218</v>
      </c>
      <c r="L55" s="84">
        <v>7</v>
      </c>
      <c r="M55" s="84" t="s">
        <v>3206</v>
      </c>
      <c r="N55" s="84">
        <v>3</v>
      </c>
      <c r="O55" s="84" t="s">
        <v>3201</v>
      </c>
      <c r="P55" s="84">
        <v>2</v>
      </c>
      <c r="Q55" s="84" t="s">
        <v>3189</v>
      </c>
      <c r="R55" s="84">
        <v>2</v>
      </c>
      <c r="S55" s="84" t="s">
        <v>3182</v>
      </c>
      <c r="T55" s="84">
        <v>3</v>
      </c>
      <c r="U55" s="84" t="s">
        <v>3245</v>
      </c>
      <c r="V55" s="84">
        <v>2</v>
      </c>
    </row>
    <row r="56" spans="1:22" ht="15">
      <c r="A56" s="84" t="s">
        <v>3185</v>
      </c>
      <c r="B56" s="84">
        <v>41</v>
      </c>
      <c r="C56" s="84" t="s">
        <v>3193</v>
      </c>
      <c r="D56" s="84">
        <v>23</v>
      </c>
      <c r="E56" s="84" t="s">
        <v>3188</v>
      </c>
      <c r="F56" s="84">
        <v>31</v>
      </c>
      <c r="G56" s="84" t="s">
        <v>3204</v>
      </c>
      <c r="H56" s="84">
        <v>8</v>
      </c>
      <c r="I56" s="84" t="s">
        <v>3184</v>
      </c>
      <c r="J56" s="84">
        <v>4</v>
      </c>
      <c r="K56" s="84" t="s">
        <v>3219</v>
      </c>
      <c r="L56" s="84">
        <v>7</v>
      </c>
      <c r="M56" s="84" t="s">
        <v>3227</v>
      </c>
      <c r="N56" s="84">
        <v>3</v>
      </c>
      <c r="O56" s="84" t="s">
        <v>3190</v>
      </c>
      <c r="P56" s="84">
        <v>2</v>
      </c>
      <c r="Q56" s="84" t="s">
        <v>3186</v>
      </c>
      <c r="R56" s="84">
        <v>2</v>
      </c>
      <c r="S56" s="84" t="s">
        <v>3200</v>
      </c>
      <c r="T56" s="84">
        <v>3</v>
      </c>
      <c r="U56" s="84" t="s">
        <v>3246</v>
      </c>
      <c r="V56" s="84">
        <v>2</v>
      </c>
    </row>
    <row r="57" spans="1:22" ht="15">
      <c r="A57" s="84" t="s">
        <v>3186</v>
      </c>
      <c r="B57" s="84">
        <v>40</v>
      </c>
      <c r="C57" s="84" t="s">
        <v>3194</v>
      </c>
      <c r="D57" s="84">
        <v>21</v>
      </c>
      <c r="E57" s="84" t="s">
        <v>3186</v>
      </c>
      <c r="F57" s="84">
        <v>25</v>
      </c>
      <c r="G57" s="84" t="s">
        <v>3205</v>
      </c>
      <c r="H57" s="84">
        <v>6</v>
      </c>
      <c r="I57" s="84" t="s">
        <v>3203</v>
      </c>
      <c r="J57" s="84">
        <v>3</v>
      </c>
      <c r="K57" s="84" t="s">
        <v>3220</v>
      </c>
      <c r="L57" s="84">
        <v>7</v>
      </c>
      <c r="M57" s="84" t="s">
        <v>3184</v>
      </c>
      <c r="N57" s="84">
        <v>3</v>
      </c>
      <c r="O57" s="84" t="s">
        <v>3234</v>
      </c>
      <c r="P57" s="84">
        <v>2</v>
      </c>
      <c r="Q57" s="84" t="s">
        <v>3187</v>
      </c>
      <c r="R57" s="84">
        <v>2</v>
      </c>
      <c r="S57" s="84" t="s">
        <v>3241</v>
      </c>
      <c r="T57" s="84">
        <v>3</v>
      </c>
      <c r="U57" s="84" t="s">
        <v>3247</v>
      </c>
      <c r="V57" s="84">
        <v>2</v>
      </c>
    </row>
    <row r="58" spans="1:22" ht="15">
      <c r="A58" s="84" t="s">
        <v>3187</v>
      </c>
      <c r="B58" s="84">
        <v>40</v>
      </c>
      <c r="C58" s="84" t="s">
        <v>3195</v>
      </c>
      <c r="D58" s="84">
        <v>21</v>
      </c>
      <c r="E58" s="84" t="s">
        <v>3187</v>
      </c>
      <c r="F58" s="84">
        <v>25</v>
      </c>
      <c r="G58" s="84" t="s">
        <v>3206</v>
      </c>
      <c r="H58" s="84">
        <v>6</v>
      </c>
      <c r="I58" s="84" t="s">
        <v>3210</v>
      </c>
      <c r="J58" s="84">
        <v>3</v>
      </c>
      <c r="K58" s="84" t="s">
        <v>3221</v>
      </c>
      <c r="L58" s="84">
        <v>7</v>
      </c>
      <c r="M58" s="84" t="s">
        <v>3228</v>
      </c>
      <c r="N58" s="84">
        <v>3</v>
      </c>
      <c r="O58" s="84" t="s">
        <v>3235</v>
      </c>
      <c r="P58" s="84">
        <v>2</v>
      </c>
      <c r="Q58" s="84"/>
      <c r="R58" s="84"/>
      <c r="S58" s="84" t="s">
        <v>3189</v>
      </c>
      <c r="T58" s="84">
        <v>2</v>
      </c>
      <c r="U58" s="84" t="s">
        <v>3248</v>
      </c>
      <c r="V58" s="84">
        <v>2</v>
      </c>
    </row>
    <row r="59" spans="1:22" ht="15">
      <c r="A59" s="84" t="s">
        <v>3188</v>
      </c>
      <c r="B59" s="84">
        <v>40</v>
      </c>
      <c r="C59" s="84" t="s">
        <v>3196</v>
      </c>
      <c r="D59" s="84">
        <v>21</v>
      </c>
      <c r="E59" s="84" t="s">
        <v>3189</v>
      </c>
      <c r="F59" s="84">
        <v>22</v>
      </c>
      <c r="G59" s="84" t="s">
        <v>3207</v>
      </c>
      <c r="H59" s="84">
        <v>6</v>
      </c>
      <c r="I59" s="84" t="s">
        <v>3212</v>
      </c>
      <c r="J59" s="84">
        <v>2</v>
      </c>
      <c r="K59" s="84" t="s">
        <v>3222</v>
      </c>
      <c r="L59" s="84">
        <v>7</v>
      </c>
      <c r="M59" s="84" t="s">
        <v>3229</v>
      </c>
      <c r="N59" s="84">
        <v>3</v>
      </c>
      <c r="O59" s="84" t="s">
        <v>3236</v>
      </c>
      <c r="P59" s="84">
        <v>2</v>
      </c>
      <c r="Q59" s="84"/>
      <c r="R59" s="84"/>
      <c r="S59" s="84" t="s">
        <v>3186</v>
      </c>
      <c r="T59" s="84">
        <v>2</v>
      </c>
      <c r="U59" s="84" t="s">
        <v>3249</v>
      </c>
      <c r="V59" s="84">
        <v>2</v>
      </c>
    </row>
    <row r="60" spans="1:22" ht="15">
      <c r="A60" s="84" t="s">
        <v>3189</v>
      </c>
      <c r="B60" s="84">
        <v>37</v>
      </c>
      <c r="C60" s="84" t="s">
        <v>3197</v>
      </c>
      <c r="D60" s="84">
        <v>21</v>
      </c>
      <c r="E60" s="84" t="s">
        <v>3190</v>
      </c>
      <c r="F60" s="84">
        <v>13</v>
      </c>
      <c r="G60" s="84" t="s">
        <v>3208</v>
      </c>
      <c r="H60" s="84">
        <v>5</v>
      </c>
      <c r="I60" s="84" t="s">
        <v>3209</v>
      </c>
      <c r="J60" s="84">
        <v>2</v>
      </c>
      <c r="K60" s="84" t="s">
        <v>3223</v>
      </c>
      <c r="L60" s="84">
        <v>7</v>
      </c>
      <c r="M60" s="84" t="s">
        <v>3230</v>
      </c>
      <c r="N60" s="84">
        <v>3</v>
      </c>
      <c r="O60" s="84" t="s">
        <v>3237</v>
      </c>
      <c r="P60" s="84">
        <v>2</v>
      </c>
      <c r="Q60" s="84"/>
      <c r="R60" s="84"/>
      <c r="S60" s="84" t="s">
        <v>3187</v>
      </c>
      <c r="T60" s="84">
        <v>2</v>
      </c>
      <c r="U60" s="84" t="s">
        <v>3250</v>
      </c>
      <c r="V60" s="84">
        <v>2</v>
      </c>
    </row>
    <row r="61" spans="1:22" ht="15">
      <c r="A61" s="84" t="s">
        <v>3190</v>
      </c>
      <c r="B61" s="84">
        <v>36</v>
      </c>
      <c r="C61" s="84" t="s">
        <v>3190</v>
      </c>
      <c r="D61" s="84">
        <v>19</v>
      </c>
      <c r="E61" s="84" t="s">
        <v>3200</v>
      </c>
      <c r="F61" s="84">
        <v>10</v>
      </c>
      <c r="G61" s="84" t="s">
        <v>3209</v>
      </c>
      <c r="H61" s="84">
        <v>4</v>
      </c>
      <c r="I61" s="84" t="s">
        <v>3213</v>
      </c>
      <c r="J61" s="84">
        <v>2</v>
      </c>
      <c r="K61" s="84" t="s">
        <v>3224</v>
      </c>
      <c r="L61" s="84">
        <v>7</v>
      </c>
      <c r="M61" s="84" t="s">
        <v>3231</v>
      </c>
      <c r="N61" s="84">
        <v>3</v>
      </c>
      <c r="O61" s="84"/>
      <c r="P61" s="84"/>
      <c r="Q61" s="84"/>
      <c r="R61" s="84"/>
      <c r="S61" s="84"/>
      <c r="T61" s="84"/>
      <c r="U61" s="84" t="s">
        <v>3251</v>
      </c>
      <c r="V61" s="84">
        <v>2</v>
      </c>
    </row>
    <row r="62" spans="1:22" ht="15">
      <c r="A62" s="84" t="s">
        <v>3191</v>
      </c>
      <c r="B62" s="84">
        <v>29</v>
      </c>
      <c r="C62" s="84" t="s">
        <v>3198</v>
      </c>
      <c r="D62" s="84">
        <v>19</v>
      </c>
      <c r="E62" s="84" t="s">
        <v>3201</v>
      </c>
      <c r="F62" s="84">
        <v>10</v>
      </c>
      <c r="G62" s="84" t="s">
        <v>3210</v>
      </c>
      <c r="H62" s="84">
        <v>4</v>
      </c>
      <c r="I62" s="84" t="s">
        <v>3214</v>
      </c>
      <c r="J62" s="84">
        <v>2</v>
      </c>
      <c r="K62" s="84" t="s">
        <v>3225</v>
      </c>
      <c r="L62" s="84">
        <v>7</v>
      </c>
      <c r="M62" s="84" t="s">
        <v>3232</v>
      </c>
      <c r="N62" s="84">
        <v>3</v>
      </c>
      <c r="O62" s="84"/>
      <c r="P62" s="84"/>
      <c r="Q62" s="84"/>
      <c r="R62" s="84"/>
      <c r="S62" s="84"/>
      <c r="T62" s="84"/>
      <c r="U62" s="84" t="s">
        <v>3252</v>
      </c>
      <c r="V62" s="84">
        <v>2</v>
      </c>
    </row>
    <row r="65" spans="1:22" ht="15" customHeight="1">
      <c r="A65" s="13" t="s">
        <v>3266</v>
      </c>
      <c r="B65" s="13" t="s">
        <v>3007</v>
      </c>
      <c r="C65" s="13" t="s">
        <v>3268</v>
      </c>
      <c r="D65" s="13" t="s">
        <v>3010</v>
      </c>
      <c r="E65" s="78" t="s">
        <v>3269</v>
      </c>
      <c r="F65" s="78" t="s">
        <v>3012</v>
      </c>
      <c r="G65" s="13" t="s">
        <v>3272</v>
      </c>
      <c r="H65" s="13" t="s">
        <v>3014</v>
      </c>
      <c r="I65" s="13" t="s">
        <v>3274</v>
      </c>
      <c r="J65" s="13" t="s">
        <v>3016</v>
      </c>
      <c r="K65" s="78" t="s">
        <v>3276</v>
      </c>
      <c r="L65" s="78" t="s">
        <v>3018</v>
      </c>
      <c r="M65" s="13" t="s">
        <v>3278</v>
      </c>
      <c r="N65" s="13" t="s">
        <v>3020</v>
      </c>
      <c r="O65" s="13" t="s">
        <v>3280</v>
      </c>
      <c r="P65" s="13" t="s">
        <v>3022</v>
      </c>
      <c r="Q65" s="78" t="s">
        <v>3282</v>
      </c>
      <c r="R65" s="78" t="s">
        <v>3024</v>
      </c>
      <c r="S65" s="78" t="s">
        <v>3284</v>
      </c>
      <c r="T65" s="78" t="s">
        <v>3026</v>
      </c>
      <c r="U65" s="78" t="s">
        <v>3286</v>
      </c>
      <c r="V65" s="78" t="s">
        <v>3027</v>
      </c>
    </row>
    <row r="66" spans="1:22" ht="15">
      <c r="A66" s="78" t="s">
        <v>354</v>
      </c>
      <c r="B66" s="78">
        <v>79</v>
      </c>
      <c r="C66" s="78" t="s">
        <v>354</v>
      </c>
      <c r="D66" s="78">
        <v>10</v>
      </c>
      <c r="E66" s="78"/>
      <c r="F66" s="78"/>
      <c r="G66" s="78" t="s">
        <v>354</v>
      </c>
      <c r="H66" s="78">
        <v>33</v>
      </c>
      <c r="I66" s="78" t="s">
        <v>354</v>
      </c>
      <c r="J66" s="78">
        <v>15</v>
      </c>
      <c r="K66" s="78"/>
      <c r="L66" s="78"/>
      <c r="M66" s="78" t="s">
        <v>354</v>
      </c>
      <c r="N66" s="78">
        <v>12</v>
      </c>
      <c r="O66" s="78" t="s">
        <v>354</v>
      </c>
      <c r="P66" s="78">
        <v>9</v>
      </c>
      <c r="Q66" s="78"/>
      <c r="R66" s="78"/>
      <c r="S66" s="78"/>
      <c r="T66" s="78"/>
      <c r="U66" s="78"/>
      <c r="V66" s="78"/>
    </row>
    <row r="67" spans="1:22" ht="15">
      <c r="A67" s="78" t="s">
        <v>228</v>
      </c>
      <c r="B67" s="78">
        <v>3</v>
      </c>
      <c r="C67" s="78" t="s">
        <v>355</v>
      </c>
      <c r="D67" s="78">
        <v>2</v>
      </c>
      <c r="E67" s="78"/>
      <c r="F67" s="78"/>
      <c r="G67" s="78" t="s">
        <v>333</v>
      </c>
      <c r="H67" s="78">
        <v>3</v>
      </c>
      <c r="I67" s="78" t="s">
        <v>362</v>
      </c>
      <c r="J67" s="78">
        <v>1</v>
      </c>
      <c r="K67" s="78"/>
      <c r="L67" s="78"/>
      <c r="M67" s="78" t="s">
        <v>235</v>
      </c>
      <c r="N67" s="78">
        <v>1</v>
      </c>
      <c r="O67" s="78" t="s">
        <v>325</v>
      </c>
      <c r="P67" s="78">
        <v>1</v>
      </c>
      <c r="Q67" s="78"/>
      <c r="R67" s="78"/>
      <c r="S67" s="78"/>
      <c r="T67" s="78"/>
      <c r="U67" s="78"/>
      <c r="V67" s="78"/>
    </row>
    <row r="68" spans="1:22" ht="15">
      <c r="A68" s="78" t="s">
        <v>333</v>
      </c>
      <c r="B68" s="78">
        <v>3</v>
      </c>
      <c r="C68" s="78" t="s">
        <v>228</v>
      </c>
      <c r="D68" s="78">
        <v>1</v>
      </c>
      <c r="E68" s="78"/>
      <c r="F68" s="78"/>
      <c r="G68" s="78" t="s">
        <v>227</v>
      </c>
      <c r="H68" s="78">
        <v>1</v>
      </c>
      <c r="I68" s="78" t="s">
        <v>373</v>
      </c>
      <c r="J68" s="78">
        <v>1</v>
      </c>
      <c r="K68" s="78"/>
      <c r="L68" s="78"/>
      <c r="M68" s="78" t="s">
        <v>257</v>
      </c>
      <c r="N68" s="78">
        <v>1</v>
      </c>
      <c r="O68" s="78" t="s">
        <v>227</v>
      </c>
      <c r="P68" s="78">
        <v>1</v>
      </c>
      <c r="Q68" s="78"/>
      <c r="R68" s="78"/>
      <c r="S68" s="78"/>
      <c r="T68" s="78"/>
      <c r="U68" s="78"/>
      <c r="V68" s="78"/>
    </row>
    <row r="69" spans="1:22" ht="15">
      <c r="A69" s="78" t="s">
        <v>355</v>
      </c>
      <c r="B69" s="78">
        <v>2</v>
      </c>
      <c r="C69" s="78"/>
      <c r="D69" s="78"/>
      <c r="E69" s="78"/>
      <c r="F69" s="78"/>
      <c r="G69" s="78" t="s">
        <v>228</v>
      </c>
      <c r="H69" s="78">
        <v>1</v>
      </c>
      <c r="I69" s="78"/>
      <c r="J69" s="78"/>
      <c r="K69" s="78"/>
      <c r="L69" s="78"/>
      <c r="M69" s="78" t="s">
        <v>231</v>
      </c>
      <c r="N69" s="78">
        <v>1</v>
      </c>
      <c r="O69" s="78" t="s">
        <v>228</v>
      </c>
      <c r="P69" s="78">
        <v>1</v>
      </c>
      <c r="Q69" s="78"/>
      <c r="R69" s="78"/>
      <c r="S69" s="78"/>
      <c r="T69" s="78"/>
      <c r="U69" s="78"/>
      <c r="V69" s="78"/>
    </row>
    <row r="70" spans="1:22" ht="15">
      <c r="A70" s="78" t="s">
        <v>227</v>
      </c>
      <c r="B70" s="78">
        <v>2</v>
      </c>
      <c r="C70" s="78"/>
      <c r="D70" s="78"/>
      <c r="E70" s="78"/>
      <c r="F70" s="78"/>
      <c r="G70" s="78" t="s">
        <v>233</v>
      </c>
      <c r="H70" s="78">
        <v>1</v>
      </c>
      <c r="I70" s="78"/>
      <c r="J70" s="78"/>
      <c r="K70" s="78"/>
      <c r="L70" s="78"/>
      <c r="M70" s="78"/>
      <c r="N70" s="78"/>
      <c r="O70" s="78" t="s">
        <v>226</v>
      </c>
      <c r="P70" s="78">
        <v>1</v>
      </c>
      <c r="Q70" s="78"/>
      <c r="R70" s="78"/>
      <c r="S70" s="78"/>
      <c r="T70" s="78"/>
      <c r="U70" s="78"/>
      <c r="V70" s="78"/>
    </row>
    <row r="71" spans="1:22" ht="15">
      <c r="A71" s="78" t="s">
        <v>362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3267</v>
      </c>
      <c r="B78" s="13" t="s">
        <v>3007</v>
      </c>
      <c r="C78" s="13" t="s">
        <v>3270</v>
      </c>
      <c r="D78" s="13" t="s">
        <v>3010</v>
      </c>
      <c r="E78" s="13" t="s">
        <v>3271</v>
      </c>
      <c r="F78" s="13" t="s">
        <v>3012</v>
      </c>
      <c r="G78" s="13" t="s">
        <v>3273</v>
      </c>
      <c r="H78" s="13" t="s">
        <v>3014</v>
      </c>
      <c r="I78" s="13" t="s">
        <v>3275</v>
      </c>
      <c r="J78" s="13" t="s">
        <v>3016</v>
      </c>
      <c r="K78" s="13" t="s">
        <v>3277</v>
      </c>
      <c r="L78" s="13" t="s">
        <v>3018</v>
      </c>
      <c r="M78" s="13" t="s">
        <v>3279</v>
      </c>
      <c r="N78" s="13" t="s">
        <v>3020</v>
      </c>
      <c r="O78" s="13" t="s">
        <v>3281</v>
      </c>
      <c r="P78" s="13" t="s">
        <v>3022</v>
      </c>
      <c r="Q78" s="13" t="s">
        <v>3283</v>
      </c>
      <c r="R78" s="13" t="s">
        <v>3024</v>
      </c>
      <c r="S78" s="13" t="s">
        <v>3285</v>
      </c>
      <c r="T78" s="13" t="s">
        <v>3026</v>
      </c>
      <c r="U78" s="13" t="s">
        <v>3287</v>
      </c>
      <c r="V78" s="13" t="s">
        <v>3027</v>
      </c>
    </row>
    <row r="79" spans="1:22" ht="15">
      <c r="A79" s="78" t="s">
        <v>354</v>
      </c>
      <c r="B79" s="78">
        <v>120</v>
      </c>
      <c r="C79" s="78" t="s">
        <v>354</v>
      </c>
      <c r="D79" s="78">
        <v>63</v>
      </c>
      <c r="E79" s="78" t="s">
        <v>290</v>
      </c>
      <c r="F79" s="78">
        <v>1</v>
      </c>
      <c r="G79" s="78" t="s">
        <v>354</v>
      </c>
      <c r="H79" s="78">
        <v>35</v>
      </c>
      <c r="I79" s="78" t="s">
        <v>354</v>
      </c>
      <c r="J79" s="78">
        <v>12</v>
      </c>
      <c r="K79" s="78" t="s">
        <v>366</v>
      </c>
      <c r="L79" s="78">
        <v>7</v>
      </c>
      <c r="M79" s="78" t="s">
        <v>354</v>
      </c>
      <c r="N79" s="78">
        <v>5</v>
      </c>
      <c r="O79" s="78" t="s">
        <v>354</v>
      </c>
      <c r="P79" s="78">
        <v>4</v>
      </c>
      <c r="Q79" s="78" t="s">
        <v>317</v>
      </c>
      <c r="R79" s="78">
        <v>1</v>
      </c>
      <c r="S79" s="78" t="s">
        <v>297</v>
      </c>
      <c r="T79" s="78">
        <v>1</v>
      </c>
      <c r="U79" s="78" t="s">
        <v>277</v>
      </c>
      <c r="V79" s="78">
        <v>1</v>
      </c>
    </row>
    <row r="80" spans="1:22" ht="15">
      <c r="A80" s="78" t="s">
        <v>366</v>
      </c>
      <c r="B80" s="78">
        <v>7</v>
      </c>
      <c r="C80" s="78" t="s">
        <v>357</v>
      </c>
      <c r="D80" s="78">
        <v>3</v>
      </c>
      <c r="E80" s="78"/>
      <c r="F80" s="78"/>
      <c r="G80" s="78" t="s">
        <v>375</v>
      </c>
      <c r="H80" s="78">
        <v>5</v>
      </c>
      <c r="I80" s="78" t="s">
        <v>338</v>
      </c>
      <c r="J80" s="78">
        <v>3</v>
      </c>
      <c r="K80" s="78" t="s">
        <v>362</v>
      </c>
      <c r="L80" s="78">
        <v>6</v>
      </c>
      <c r="M80" s="78" t="s">
        <v>257</v>
      </c>
      <c r="N80" s="78">
        <v>2</v>
      </c>
      <c r="O80" s="78"/>
      <c r="P80" s="78"/>
      <c r="Q80" s="78"/>
      <c r="R80" s="78"/>
      <c r="S80" s="78"/>
      <c r="T80" s="78"/>
      <c r="U80" s="78"/>
      <c r="V80" s="78"/>
    </row>
    <row r="81" spans="1:22" ht="15">
      <c r="A81" s="78" t="s">
        <v>377</v>
      </c>
      <c r="B81" s="78">
        <v>7</v>
      </c>
      <c r="C81" s="78" t="s">
        <v>377</v>
      </c>
      <c r="D81" s="78">
        <v>2</v>
      </c>
      <c r="E81" s="78"/>
      <c r="F81" s="78"/>
      <c r="G81" s="78" t="s">
        <v>228</v>
      </c>
      <c r="H81" s="78">
        <v>4</v>
      </c>
      <c r="I81" s="78" t="s">
        <v>374</v>
      </c>
      <c r="J81" s="78">
        <v>1</v>
      </c>
      <c r="K81" s="78" t="s">
        <v>354</v>
      </c>
      <c r="L81" s="78">
        <v>1</v>
      </c>
      <c r="M81" s="78" t="s">
        <v>377</v>
      </c>
      <c r="N81" s="78">
        <v>1</v>
      </c>
      <c r="O81" s="78"/>
      <c r="P81" s="78"/>
      <c r="Q81" s="78"/>
      <c r="R81" s="78"/>
      <c r="S81" s="78"/>
      <c r="T81" s="78"/>
      <c r="U81" s="78"/>
      <c r="V81" s="78"/>
    </row>
    <row r="82" spans="1:22" ht="15">
      <c r="A82" s="78" t="s">
        <v>338</v>
      </c>
      <c r="B82" s="78">
        <v>7</v>
      </c>
      <c r="C82" s="78" t="s">
        <v>359</v>
      </c>
      <c r="D82" s="78">
        <v>2</v>
      </c>
      <c r="E82" s="78"/>
      <c r="F82" s="78"/>
      <c r="G82" s="78" t="s">
        <v>338</v>
      </c>
      <c r="H82" s="78">
        <v>4</v>
      </c>
      <c r="I82" s="78" t="s">
        <v>228</v>
      </c>
      <c r="J82" s="78">
        <v>1</v>
      </c>
      <c r="K82" s="78"/>
      <c r="L82" s="78"/>
      <c r="M82" s="78" t="s">
        <v>369</v>
      </c>
      <c r="N82" s="78">
        <v>1</v>
      </c>
      <c r="O82" s="78"/>
      <c r="P82" s="78"/>
      <c r="Q82" s="78"/>
      <c r="R82" s="78"/>
      <c r="S82" s="78"/>
      <c r="T82" s="78"/>
      <c r="U82" s="78"/>
      <c r="V82" s="78"/>
    </row>
    <row r="83" spans="1:22" ht="15">
      <c r="A83" s="78" t="s">
        <v>362</v>
      </c>
      <c r="B83" s="78">
        <v>6</v>
      </c>
      <c r="C83" s="78" t="s">
        <v>236</v>
      </c>
      <c r="D83" s="78">
        <v>1</v>
      </c>
      <c r="E83" s="78"/>
      <c r="F83" s="78"/>
      <c r="G83" s="78" t="s">
        <v>376</v>
      </c>
      <c r="H83" s="78">
        <v>4</v>
      </c>
      <c r="I83" s="78" t="s">
        <v>372</v>
      </c>
      <c r="J83" s="78">
        <v>1</v>
      </c>
      <c r="K83" s="78"/>
      <c r="L83" s="78"/>
      <c r="M83" s="78" t="s">
        <v>231</v>
      </c>
      <c r="N83" s="78">
        <v>1</v>
      </c>
      <c r="O83" s="78"/>
      <c r="P83" s="78"/>
      <c r="Q83" s="78"/>
      <c r="R83" s="78"/>
      <c r="S83" s="78"/>
      <c r="T83" s="78"/>
      <c r="U83" s="78"/>
      <c r="V83" s="78"/>
    </row>
    <row r="84" spans="1:22" ht="15">
      <c r="A84" s="78" t="s">
        <v>228</v>
      </c>
      <c r="B84" s="78">
        <v>6</v>
      </c>
      <c r="C84" s="78"/>
      <c r="D84" s="78"/>
      <c r="E84" s="78"/>
      <c r="F84" s="78"/>
      <c r="G84" s="78" t="s">
        <v>377</v>
      </c>
      <c r="H84" s="78">
        <v>4</v>
      </c>
      <c r="I84" s="78" t="s">
        <v>371</v>
      </c>
      <c r="J84" s="78">
        <v>1</v>
      </c>
      <c r="K84" s="78"/>
      <c r="L84" s="78"/>
      <c r="M84" s="78" t="s">
        <v>228</v>
      </c>
      <c r="N84" s="78">
        <v>1</v>
      </c>
      <c r="O84" s="78"/>
      <c r="P84" s="78"/>
      <c r="Q84" s="78"/>
      <c r="R84" s="78"/>
      <c r="S84" s="78"/>
      <c r="T84" s="78"/>
      <c r="U84" s="78"/>
      <c r="V84" s="78"/>
    </row>
    <row r="85" spans="1:22" ht="15">
      <c r="A85" s="78" t="s">
        <v>375</v>
      </c>
      <c r="B85" s="78">
        <v>5</v>
      </c>
      <c r="C85" s="78"/>
      <c r="D85" s="78"/>
      <c r="E85" s="78"/>
      <c r="F85" s="78"/>
      <c r="G85" s="78" t="s">
        <v>234</v>
      </c>
      <c r="H85" s="78">
        <v>2</v>
      </c>
      <c r="I85" s="78" t="s">
        <v>330</v>
      </c>
      <c r="J85" s="78">
        <v>1</v>
      </c>
      <c r="K85" s="78"/>
      <c r="L85" s="78"/>
      <c r="M85" s="78"/>
      <c r="N85" s="78"/>
      <c r="O85" s="78"/>
      <c r="P85" s="78"/>
      <c r="Q85" s="78"/>
      <c r="R85" s="78"/>
      <c r="S85" s="78"/>
      <c r="T85" s="78"/>
      <c r="U85" s="78"/>
      <c r="V85" s="78"/>
    </row>
    <row r="86" spans="1:22" ht="15">
      <c r="A86" s="78" t="s">
        <v>357</v>
      </c>
      <c r="B86" s="78">
        <v>4</v>
      </c>
      <c r="C86" s="78"/>
      <c r="D86" s="78"/>
      <c r="E86" s="78"/>
      <c r="F86" s="78"/>
      <c r="G86" s="78" t="s">
        <v>333</v>
      </c>
      <c r="H86" s="78">
        <v>2</v>
      </c>
      <c r="I86" s="78" t="s">
        <v>337</v>
      </c>
      <c r="J86" s="78">
        <v>1</v>
      </c>
      <c r="K86" s="78"/>
      <c r="L86" s="78"/>
      <c r="M86" s="78"/>
      <c r="N86" s="78"/>
      <c r="O86" s="78"/>
      <c r="P86" s="78"/>
      <c r="Q86" s="78"/>
      <c r="R86" s="78"/>
      <c r="S86" s="78"/>
      <c r="T86" s="78"/>
      <c r="U86" s="78"/>
      <c r="V86" s="78"/>
    </row>
    <row r="87" spans="1:22" ht="15">
      <c r="A87" s="78" t="s">
        <v>376</v>
      </c>
      <c r="B87" s="78">
        <v>4</v>
      </c>
      <c r="C87" s="78"/>
      <c r="D87" s="78"/>
      <c r="E87" s="78"/>
      <c r="F87" s="78"/>
      <c r="G87" s="78" t="s">
        <v>336</v>
      </c>
      <c r="H87" s="78">
        <v>2</v>
      </c>
      <c r="I87" s="78"/>
      <c r="J87" s="78"/>
      <c r="K87" s="78"/>
      <c r="L87" s="78"/>
      <c r="M87" s="78"/>
      <c r="N87" s="78"/>
      <c r="O87" s="78"/>
      <c r="P87" s="78"/>
      <c r="Q87" s="78"/>
      <c r="R87" s="78"/>
      <c r="S87" s="78"/>
      <c r="T87" s="78"/>
      <c r="U87" s="78"/>
      <c r="V87" s="78"/>
    </row>
    <row r="88" spans="1:22" ht="15">
      <c r="A88" s="78" t="s">
        <v>257</v>
      </c>
      <c r="B88" s="78">
        <v>3</v>
      </c>
      <c r="C88" s="78"/>
      <c r="D88" s="78"/>
      <c r="E88" s="78"/>
      <c r="F88" s="78"/>
      <c r="G88" s="78" t="s">
        <v>355</v>
      </c>
      <c r="H88" s="78">
        <v>2</v>
      </c>
      <c r="I88" s="78"/>
      <c r="J88" s="78"/>
      <c r="K88" s="78"/>
      <c r="L88" s="78"/>
      <c r="M88" s="78"/>
      <c r="N88" s="78"/>
      <c r="O88" s="78"/>
      <c r="P88" s="78"/>
      <c r="Q88" s="78"/>
      <c r="R88" s="78"/>
      <c r="S88" s="78"/>
      <c r="T88" s="78"/>
      <c r="U88" s="78"/>
      <c r="V88" s="78"/>
    </row>
    <row r="91" spans="1:22" ht="15" customHeight="1">
      <c r="A91" s="13" t="s">
        <v>3300</v>
      </c>
      <c r="B91" s="13" t="s">
        <v>3007</v>
      </c>
      <c r="C91" s="13" t="s">
        <v>3301</v>
      </c>
      <c r="D91" s="13" t="s">
        <v>3010</v>
      </c>
      <c r="E91" s="13" t="s">
        <v>3302</v>
      </c>
      <c r="F91" s="13" t="s">
        <v>3012</v>
      </c>
      <c r="G91" s="13" t="s">
        <v>3303</v>
      </c>
      <c r="H91" s="13" t="s">
        <v>3014</v>
      </c>
      <c r="I91" s="13" t="s">
        <v>3304</v>
      </c>
      <c r="J91" s="13" t="s">
        <v>3016</v>
      </c>
      <c r="K91" s="13" t="s">
        <v>3305</v>
      </c>
      <c r="L91" s="13" t="s">
        <v>3018</v>
      </c>
      <c r="M91" s="13" t="s">
        <v>3306</v>
      </c>
      <c r="N91" s="13" t="s">
        <v>3020</v>
      </c>
      <c r="O91" s="13" t="s">
        <v>3307</v>
      </c>
      <c r="P91" s="13" t="s">
        <v>3022</v>
      </c>
      <c r="Q91" s="13" t="s">
        <v>3308</v>
      </c>
      <c r="R91" s="13" t="s">
        <v>3024</v>
      </c>
      <c r="S91" s="13" t="s">
        <v>3309</v>
      </c>
      <c r="T91" s="13" t="s">
        <v>3026</v>
      </c>
      <c r="U91" s="13" t="s">
        <v>3310</v>
      </c>
      <c r="V91" s="13" t="s">
        <v>3027</v>
      </c>
    </row>
    <row r="92" spans="1:22" ht="15">
      <c r="A92" s="114" t="s">
        <v>367</v>
      </c>
      <c r="B92" s="78">
        <v>840069</v>
      </c>
      <c r="C92" s="114" t="s">
        <v>354</v>
      </c>
      <c r="D92" s="78">
        <v>166926</v>
      </c>
      <c r="E92" s="114" t="s">
        <v>273</v>
      </c>
      <c r="F92" s="78">
        <v>333667</v>
      </c>
      <c r="G92" s="114" t="s">
        <v>367</v>
      </c>
      <c r="H92" s="78">
        <v>840069</v>
      </c>
      <c r="I92" s="114" t="s">
        <v>372</v>
      </c>
      <c r="J92" s="78">
        <v>41056</v>
      </c>
      <c r="K92" s="114" t="s">
        <v>220</v>
      </c>
      <c r="L92" s="78">
        <v>226239</v>
      </c>
      <c r="M92" s="114" t="s">
        <v>369</v>
      </c>
      <c r="N92" s="78">
        <v>30846</v>
      </c>
      <c r="O92" s="114" t="s">
        <v>227</v>
      </c>
      <c r="P92" s="78">
        <v>8789</v>
      </c>
      <c r="Q92" s="114" t="s">
        <v>318</v>
      </c>
      <c r="R92" s="78">
        <v>6319</v>
      </c>
      <c r="S92" s="114" t="s">
        <v>298</v>
      </c>
      <c r="T92" s="78">
        <v>83754</v>
      </c>
      <c r="U92" s="114" t="s">
        <v>278</v>
      </c>
      <c r="V92" s="78">
        <v>7390</v>
      </c>
    </row>
    <row r="93" spans="1:22" ht="15">
      <c r="A93" s="114" t="s">
        <v>273</v>
      </c>
      <c r="B93" s="78">
        <v>333667</v>
      </c>
      <c r="C93" s="114" t="s">
        <v>272</v>
      </c>
      <c r="D93" s="78">
        <v>137081</v>
      </c>
      <c r="E93" s="114" t="s">
        <v>351</v>
      </c>
      <c r="F93" s="78">
        <v>214325</v>
      </c>
      <c r="G93" s="114" t="s">
        <v>377</v>
      </c>
      <c r="H93" s="78">
        <v>89716</v>
      </c>
      <c r="I93" s="114" t="s">
        <v>374</v>
      </c>
      <c r="J93" s="78">
        <v>33286</v>
      </c>
      <c r="K93" s="114" t="s">
        <v>223</v>
      </c>
      <c r="L93" s="78">
        <v>202413</v>
      </c>
      <c r="M93" s="114" t="s">
        <v>235</v>
      </c>
      <c r="N93" s="78">
        <v>14842</v>
      </c>
      <c r="O93" s="114" t="s">
        <v>325</v>
      </c>
      <c r="P93" s="78">
        <v>6612</v>
      </c>
      <c r="Q93" s="114" t="s">
        <v>317</v>
      </c>
      <c r="R93" s="78">
        <v>434</v>
      </c>
      <c r="S93" s="114" t="s">
        <v>297</v>
      </c>
      <c r="T93" s="78">
        <v>10652</v>
      </c>
      <c r="U93" s="114" t="s">
        <v>277</v>
      </c>
      <c r="V93" s="78">
        <v>3998</v>
      </c>
    </row>
    <row r="94" spans="1:22" ht="15">
      <c r="A94" s="114" t="s">
        <v>220</v>
      </c>
      <c r="B94" s="78">
        <v>226239</v>
      </c>
      <c r="C94" s="114" t="s">
        <v>343</v>
      </c>
      <c r="D94" s="78">
        <v>69923</v>
      </c>
      <c r="E94" s="114" t="s">
        <v>283</v>
      </c>
      <c r="F94" s="78">
        <v>174634</v>
      </c>
      <c r="G94" s="114" t="s">
        <v>332</v>
      </c>
      <c r="H94" s="78">
        <v>62734</v>
      </c>
      <c r="I94" s="114" t="s">
        <v>373</v>
      </c>
      <c r="J94" s="78">
        <v>18571</v>
      </c>
      <c r="K94" s="114" t="s">
        <v>362</v>
      </c>
      <c r="L94" s="78">
        <v>201649</v>
      </c>
      <c r="M94" s="114" t="s">
        <v>231</v>
      </c>
      <c r="N94" s="78">
        <v>13437</v>
      </c>
      <c r="O94" s="114" t="s">
        <v>233</v>
      </c>
      <c r="P94" s="78">
        <v>721</v>
      </c>
      <c r="Q94" s="114"/>
      <c r="R94" s="78"/>
      <c r="S94" s="114"/>
      <c r="T94" s="78"/>
      <c r="U94" s="114"/>
      <c r="V94" s="78"/>
    </row>
    <row r="95" spans="1:22" ht="15">
      <c r="A95" s="114" t="s">
        <v>351</v>
      </c>
      <c r="B95" s="78">
        <v>214325</v>
      </c>
      <c r="C95" s="114" t="s">
        <v>280</v>
      </c>
      <c r="D95" s="78">
        <v>52165</v>
      </c>
      <c r="E95" s="114" t="s">
        <v>356</v>
      </c>
      <c r="F95" s="78">
        <v>145343</v>
      </c>
      <c r="G95" s="114" t="s">
        <v>368</v>
      </c>
      <c r="H95" s="78">
        <v>40265</v>
      </c>
      <c r="I95" s="114" t="s">
        <v>371</v>
      </c>
      <c r="J95" s="78">
        <v>14576</v>
      </c>
      <c r="K95" s="114" t="s">
        <v>250</v>
      </c>
      <c r="L95" s="78">
        <v>105354</v>
      </c>
      <c r="M95" s="114" t="s">
        <v>257</v>
      </c>
      <c r="N95" s="78">
        <v>7534</v>
      </c>
      <c r="O95" s="114" t="s">
        <v>226</v>
      </c>
      <c r="P95" s="78">
        <v>26</v>
      </c>
      <c r="Q95" s="114"/>
      <c r="R95" s="78"/>
      <c r="S95" s="114"/>
      <c r="T95" s="78"/>
      <c r="U95" s="114"/>
      <c r="V95" s="78"/>
    </row>
    <row r="96" spans="1:22" ht="15">
      <c r="A96" s="114" t="s">
        <v>223</v>
      </c>
      <c r="B96" s="78">
        <v>202413</v>
      </c>
      <c r="C96" s="114" t="s">
        <v>303</v>
      </c>
      <c r="D96" s="78">
        <v>47879</v>
      </c>
      <c r="E96" s="114" t="s">
        <v>320</v>
      </c>
      <c r="F96" s="78">
        <v>128983</v>
      </c>
      <c r="G96" s="114" t="s">
        <v>340</v>
      </c>
      <c r="H96" s="78">
        <v>22884</v>
      </c>
      <c r="I96" s="114" t="s">
        <v>222</v>
      </c>
      <c r="J96" s="78">
        <v>12351</v>
      </c>
      <c r="K96" s="114" t="s">
        <v>263</v>
      </c>
      <c r="L96" s="78">
        <v>39227</v>
      </c>
      <c r="M96" s="114" t="s">
        <v>259</v>
      </c>
      <c r="N96" s="78">
        <v>5656</v>
      </c>
      <c r="O96" s="114"/>
      <c r="P96" s="78"/>
      <c r="Q96" s="114"/>
      <c r="R96" s="78"/>
      <c r="S96" s="114"/>
      <c r="T96" s="78"/>
      <c r="U96" s="114"/>
      <c r="V96" s="78"/>
    </row>
    <row r="97" spans="1:22" ht="15">
      <c r="A97" s="114" t="s">
        <v>362</v>
      </c>
      <c r="B97" s="78">
        <v>201649</v>
      </c>
      <c r="C97" s="114" t="s">
        <v>281</v>
      </c>
      <c r="D97" s="78">
        <v>42417</v>
      </c>
      <c r="E97" s="114" t="s">
        <v>286</v>
      </c>
      <c r="F97" s="78">
        <v>111912</v>
      </c>
      <c r="G97" s="114" t="s">
        <v>339</v>
      </c>
      <c r="H97" s="78">
        <v>17281</v>
      </c>
      <c r="I97" s="114" t="s">
        <v>337</v>
      </c>
      <c r="J97" s="78">
        <v>9991</v>
      </c>
      <c r="K97" s="114" t="s">
        <v>247</v>
      </c>
      <c r="L97" s="78">
        <v>17088</v>
      </c>
      <c r="M97" s="114" t="s">
        <v>249</v>
      </c>
      <c r="N97" s="78">
        <v>2375</v>
      </c>
      <c r="O97" s="114"/>
      <c r="P97" s="78"/>
      <c r="Q97" s="114"/>
      <c r="R97" s="78"/>
      <c r="S97" s="114"/>
      <c r="T97" s="78"/>
      <c r="U97" s="114"/>
      <c r="V97" s="78"/>
    </row>
    <row r="98" spans="1:22" ht="15">
      <c r="A98" s="114" t="s">
        <v>283</v>
      </c>
      <c r="B98" s="78">
        <v>174634</v>
      </c>
      <c r="C98" s="114" t="s">
        <v>319</v>
      </c>
      <c r="D98" s="78">
        <v>32124</v>
      </c>
      <c r="E98" s="114" t="s">
        <v>243</v>
      </c>
      <c r="F98" s="78">
        <v>90388</v>
      </c>
      <c r="G98" s="114" t="s">
        <v>234</v>
      </c>
      <c r="H98" s="78">
        <v>9498</v>
      </c>
      <c r="I98" s="114" t="s">
        <v>255</v>
      </c>
      <c r="J98" s="78">
        <v>8909</v>
      </c>
      <c r="K98" s="114" t="s">
        <v>363</v>
      </c>
      <c r="L98" s="78">
        <v>5585</v>
      </c>
      <c r="M98" s="114" t="s">
        <v>230</v>
      </c>
      <c r="N98" s="78">
        <v>556</v>
      </c>
      <c r="O98" s="114"/>
      <c r="P98" s="78"/>
      <c r="Q98" s="114"/>
      <c r="R98" s="78"/>
      <c r="S98" s="114"/>
      <c r="T98" s="78"/>
      <c r="U98" s="114"/>
      <c r="V98" s="78"/>
    </row>
    <row r="99" spans="1:22" ht="15">
      <c r="A99" s="114" t="s">
        <v>354</v>
      </c>
      <c r="B99" s="78">
        <v>166926</v>
      </c>
      <c r="C99" s="114" t="s">
        <v>313</v>
      </c>
      <c r="D99" s="78">
        <v>31094</v>
      </c>
      <c r="E99" s="114" t="s">
        <v>266</v>
      </c>
      <c r="F99" s="78">
        <v>66452</v>
      </c>
      <c r="G99" s="114" t="s">
        <v>336</v>
      </c>
      <c r="H99" s="78">
        <v>3259</v>
      </c>
      <c r="I99" s="114" t="s">
        <v>338</v>
      </c>
      <c r="J99" s="78">
        <v>8306</v>
      </c>
      <c r="K99" s="114" t="s">
        <v>366</v>
      </c>
      <c r="L99" s="78">
        <v>2520</v>
      </c>
      <c r="M99" s="114"/>
      <c r="N99" s="78"/>
      <c r="O99" s="114"/>
      <c r="P99" s="78"/>
      <c r="Q99" s="114"/>
      <c r="R99" s="78"/>
      <c r="S99" s="114"/>
      <c r="T99" s="78"/>
      <c r="U99" s="114"/>
      <c r="V99" s="78"/>
    </row>
    <row r="100" spans="1:22" ht="15">
      <c r="A100" s="114" t="s">
        <v>275</v>
      </c>
      <c r="B100" s="78">
        <v>157463</v>
      </c>
      <c r="C100" s="114" t="s">
        <v>246</v>
      </c>
      <c r="D100" s="78">
        <v>21071</v>
      </c>
      <c r="E100" s="114" t="s">
        <v>218</v>
      </c>
      <c r="F100" s="78">
        <v>61615</v>
      </c>
      <c r="G100" s="114" t="s">
        <v>376</v>
      </c>
      <c r="H100" s="78">
        <v>1588</v>
      </c>
      <c r="I100" s="114" t="s">
        <v>244</v>
      </c>
      <c r="J100" s="78">
        <v>2612</v>
      </c>
      <c r="K100" s="114"/>
      <c r="L100" s="78"/>
      <c r="M100" s="114"/>
      <c r="N100" s="78"/>
      <c r="O100" s="114"/>
      <c r="P100" s="78"/>
      <c r="Q100" s="114"/>
      <c r="R100" s="78"/>
      <c r="S100" s="114"/>
      <c r="T100" s="78"/>
      <c r="U100" s="114"/>
      <c r="V100" s="78"/>
    </row>
    <row r="101" spans="1:22" ht="15">
      <c r="A101" s="114" t="s">
        <v>356</v>
      </c>
      <c r="B101" s="78">
        <v>145343</v>
      </c>
      <c r="C101" s="114" t="s">
        <v>344</v>
      </c>
      <c r="D101" s="78">
        <v>20920</v>
      </c>
      <c r="E101" s="114" t="s">
        <v>301</v>
      </c>
      <c r="F101" s="78">
        <v>59600</v>
      </c>
      <c r="G101" s="114" t="s">
        <v>334</v>
      </c>
      <c r="H101" s="78">
        <v>1221</v>
      </c>
      <c r="I101" s="114" t="s">
        <v>330</v>
      </c>
      <c r="J101" s="78">
        <v>713</v>
      </c>
      <c r="K101" s="114"/>
      <c r="L101" s="78"/>
      <c r="M101" s="114"/>
      <c r="N101" s="78"/>
      <c r="O101" s="114"/>
      <c r="P101" s="78"/>
      <c r="Q101" s="114"/>
      <c r="R101" s="78"/>
      <c r="S101" s="114"/>
      <c r="T101" s="78"/>
      <c r="U101" s="114"/>
      <c r="V101" s="78"/>
    </row>
  </sheetData>
  <hyperlinks>
    <hyperlink ref="A2" r:id="rId1" display="https://www.socialmediatoday.com/news/smtlive-recap-expertly-crafting-your-brand-voice/556982/"/>
    <hyperlink ref="A3" r:id="rId2" display="https://www.socialmediatoday.com/news/smtlive-recap-defining-brand-voice/556881/"/>
    <hyperlink ref="A4" r:id="rId3" display="https://www.socialmediatoday.com/news/smtlive-recap-defining-brand-voice/556881/?utm_source=dlvr.it&amp;utm_medium=twitter"/>
    <hyperlink ref="A5" r:id="rId4" display="https://www.socialmediatoday.com/news/smtlive-recap-expertly-crafting-your-brand-voice/556982/?utm_source=dlvr.it&amp;utm_medium=twitter"/>
    <hyperlink ref="A6" r:id="rId5" display="https://t.co/1IPax2UpqG"/>
    <hyperlink ref="A7" r:id="rId6" display="https://t.co/Db2Gl5t03E"/>
    <hyperlink ref="A8" r:id="rId7" display="https://twitter.com/socialmedia2day/status/1138476373520068608"/>
    <hyperlink ref="A9" r:id="rId8" display="https://www.socialmediatoday.com/news/how-to-participate-in-a-twitter-chat/546805/"/>
    <hyperlink ref="A10" r:id="rId9" display="https://twitter.com/socialmedia2day/status/1138489944568193024"/>
    <hyperlink ref="A11" r:id="rId10" display="https://twitter.com/socialmedia2day/status/1138478081264562179"/>
    <hyperlink ref="C2" r:id="rId11" display="https://www.socialmediatoday.com/news/smtlive-recap-expertly-crafting-your-brand-voice/556982/"/>
    <hyperlink ref="C3" r:id="rId12" display="https://www.socialmediatoday.com/news/smtlive-recap-defining-brand-voice/556881/"/>
    <hyperlink ref="C4" r:id="rId13" display="https://www.socialmediatoday.com/news/how-to-participate-in-a-twitter-chat/546805/"/>
    <hyperlink ref="C5" r:id="rId14" display="https://www.socialmediatoday.com/news/smtlive-recap-defining-brand-voice/556881/?utm_source=twitter&amp;utm_medium=post&amp;utm_campaign=seokay&amp;utm_term=blogging&amp;utm_content=knowledge&amp;ref=bloggingtop25&amp;pix=1q68_0_0"/>
    <hyperlink ref="C6" r:id="rId15" display="https://twitter.com/CCrossJohnson/status/1138480516875902976"/>
    <hyperlink ref="C7" r:id="rId16" display="https://www.socialmediatoday.com/community/"/>
    <hyperlink ref="C8" r:id="rId17" display="https://www.socialmediatoday.com/news/smtlive-recap-defining-brand-voice/556881/?utm_source=Sailthru&amp;utm_medium=email&amp;utm_campaign=Issue:%202019-06-17%20Social%20Media%20Today%20Newsletter%20%5Bissue:21452%5D&amp;utm_term=Social%20Media%20Today"/>
    <hyperlink ref="C9" r:id="rId18" display="https://twitter.com/MyCorporation/status/1138488927155699713"/>
    <hyperlink ref="E2" r:id="rId19" display="https://www.socialmediatoday.com/news/smtlive-recap-defining-brand-voice/556881/"/>
    <hyperlink ref="E3" r:id="rId20" display="https://www.socialmediatoday.com/news/smtlive-recap-expertly-crafting-your-brand-voice/556982/"/>
    <hyperlink ref="E4" r:id="rId21" display="https://www.socialmediatoday.com/news/smtlive-recap-defining-brand-voice/556881/?utm_source=dlvr.it&amp;utm_medium=twitter"/>
    <hyperlink ref="E5" r:id="rId22" display="https://www.socialmediatoday.com/news/smtlive-recap-expertly-crafting-your-brand-voice/556982/?utm_source=dlvr.it&amp;utm_medium=twitter"/>
    <hyperlink ref="E6" r:id="rId23" display="https://t.co/1IPax2UpqG"/>
    <hyperlink ref="E7" r:id="rId24" display="https://t.co/Db2Gl5t03E"/>
    <hyperlink ref="E8" r:id="rId25" display="https://twitter.com/socialmedia2day/status/1138476373520068608"/>
    <hyperlink ref="E9" r:id="rId26" display="https://twitter.com/socialmedia2day/status/1138478081264562179"/>
    <hyperlink ref="E10" r:id="rId27" display="https://twitter.com/socialmedia2day/status/1138489944568193024"/>
    <hyperlink ref="E11" r:id="rId28" display="https://www.socialmediatoday.com/news/smtlive-recap-everything-you-need-to-know-about-tiktok/554765/?utm_source=dlvr.it&amp;utm_medium=twitter"/>
    <hyperlink ref="G2" r:id="rId29" display="https://www.socialmediatoday.com/news/smtlive-recap-expertly-crafting-your-brand-voice/556982/"/>
    <hyperlink ref="G3" r:id="rId30" display="https://www.socialmediatoday.com/news/how-to-participate-in-a-twitter-chat/546805/"/>
    <hyperlink ref="G4" r:id="rId31" display="https://www.socialmediatoday.com/news/smtlive-twitter-chat-recap-marketing-your-business-on-linkedin/555692/"/>
    <hyperlink ref="K2" r:id="rId32" display="https://twitter.com/MadalynSklar/status/1138313410272215043"/>
    <hyperlink ref="M2" r:id="rId33" display="https://twitter.com/socialmedia2day/status/1138476373520068608"/>
    <hyperlink ref="M3" r:id="rId34" display="https://twitter.com/socialmedia2day/status/1138478081264562179"/>
    <hyperlink ref="M4" r:id="rId35" display="https://twitter.com/socialmedia2day/status/1138481229119053825"/>
    <hyperlink ref="M5" r:id="rId36" display="https://twitter.com/socialmedia2day/status/1138485923707068416"/>
    <hyperlink ref="M6" r:id="rId37" display="https://twitter.com/socialmedia2day/status/1138488113083367424"/>
    <hyperlink ref="M7" r:id="rId38" display="https://twitter.com/socialmedia2day/status/1138489944568193024"/>
    <hyperlink ref="O2" r:id="rId39" display="https://lnkd.in/dKtuje3"/>
    <hyperlink ref="O3" r:id="rId40" display="https://www.socialmediatoday.com/news/smtlive-recap-expertly-crafting-your-brand-voice/556982/?utm_source=dlvr.it&amp;utm_medium=twitter"/>
    <hyperlink ref="O4" r:id="rId41" display="https://twitter.com/GregoryTSimpson/status/1138482586609696769"/>
    <hyperlink ref="Q2" r:id="rId42" display="https://www.socialmediatoday.com/news/smtlive-recap-expertly-crafting-your-brand-voice/556982/?utm_source=dlvr.it&amp;utm_medium=twitter"/>
    <hyperlink ref="Q3" r:id="rId43" display="https://www.socialmediatoday.com/news/smtlive-recap-defining-brand-voice/556881/?utm_source=dlvr.it&amp;utm_medium=twitter"/>
    <hyperlink ref="S2" r:id="rId44" display="https://www.socialmediatoday.com/news/smtlive-recap-expertly-crafting-your-brand-voice/556982/"/>
    <hyperlink ref="S3" r:id="rId45" display="https://www.socialmediatoday.com/news/smtlive-recap-defining-brand-voice/556881/"/>
    <hyperlink ref="U2" r:id="rId46" display="https://www.socialmediatoday.com/news/smtlive-recap-defining-brand-voice/556881/"/>
  </hyperlinks>
  <printOptions/>
  <pageMargins left="0.7" right="0.7" top="0.75" bottom="0.75" header="0.3" footer="0.3"/>
  <pageSetup orientation="portrait" paperSize="9"/>
  <tableParts>
    <tablePart r:id="rId50"/>
    <tablePart r:id="rId52"/>
    <tablePart r:id="rId49"/>
    <tablePart r:id="rId51"/>
    <tablePart r:id="rId47"/>
    <tablePart r:id="rId53"/>
    <tablePart r:id="rId48"/>
    <tablePart r:id="rId5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2019-06-24T07:51:31Z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